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172.16.0.9\Files\Costos\PRECIOS\PRECIOS FINAL OPERACIONES\"/>
    </mc:Choice>
  </mc:AlternateContent>
  <xr:revisionPtr revIDLastSave="0" documentId="8_{ED8553FD-1C85-4132-8BBA-134069FCD10F}" xr6:coauthVersionLast="47" xr6:coauthVersionMax="47" xr10:uidLastSave="{00000000-0000-0000-0000-000000000000}"/>
  <bookViews>
    <workbookView xWindow="-28920" yWindow="1515" windowWidth="29040" windowHeight="15720" tabRatio="820" firstSheet="3" activeTab="7" xr2:uid="{0A136413-5C31-43D5-A44D-3AB90E5E58F3}"/>
  </bookViews>
  <sheets>
    <sheet name="FORMULADO" sheetId="5" state="hidden" r:id="rId1"/>
    <sheet name="P&amp;G" sheetId="1" state="hidden" r:id="rId2"/>
    <sheet name="PRECIOS DE VENTA" sheetId="6" state="hidden" r:id="rId3"/>
    <sheet name="SOLICITUD" sheetId="12" r:id="rId4"/>
    <sheet name="LISTAS DESPLEGABLES" sheetId="4" r:id="rId5"/>
    <sheet name="MODELO COSTEO" sheetId="13" r:id="rId6"/>
    <sheet name="ERI PROYECTADO" sheetId="8" r:id="rId7"/>
    <sheet name="PRECIOSDE VENTA" sheetId="9"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4" hidden="1">'LISTAS DESPLEGABLES'!$B$21:$R$47</definedName>
    <definedName name="TAX">'[1]FACTURACION ESPERADA X CANAL '!$A$48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13" l="1"/>
  <c r="M21" i="12"/>
  <c r="M22" i="12"/>
  <c r="M20" i="12"/>
  <c r="G58" i="8" l="1"/>
  <c r="G56" i="8"/>
  <c r="G55" i="8"/>
  <c r="G54" i="8"/>
  <c r="F54" i="8"/>
  <c r="C17" i="8"/>
  <c r="C5" i="8"/>
  <c r="Q8" i="13"/>
  <c r="Q7" i="13"/>
  <c r="Q5" i="13"/>
  <c r="J18" i="13"/>
  <c r="J17" i="13"/>
  <c r="E15" i="13"/>
  <c r="D15" i="13"/>
  <c r="G81" i="4"/>
  <c r="G80" i="4"/>
  <c r="G74" i="4"/>
  <c r="G71" i="4"/>
  <c r="G65" i="4"/>
  <c r="G64" i="4"/>
  <c r="G63" i="4"/>
  <c r="G62" i="4"/>
  <c r="B62" i="4"/>
  <c r="G61" i="4"/>
  <c r="G60" i="4"/>
  <c r="G59" i="4"/>
  <c r="G58" i="4"/>
  <c r="G57" i="4"/>
  <c r="G56" i="4"/>
  <c r="G55" i="4"/>
  <c r="G54" i="4"/>
  <c r="G53" i="4"/>
  <c r="B53" i="4"/>
  <c r="G52" i="4"/>
  <c r="G51" i="4"/>
  <c r="G50" i="4"/>
  <c r="G49" i="4"/>
  <c r="G48" i="4"/>
  <c r="G47" i="4"/>
  <c r="G46" i="4"/>
  <c r="G44" i="4"/>
  <c r="G43" i="4"/>
  <c r="G40" i="4"/>
  <c r="G38" i="4"/>
  <c r="G37" i="4"/>
  <c r="G36" i="4"/>
  <c r="G35" i="4"/>
  <c r="G34" i="4"/>
  <c r="G33" i="4"/>
  <c r="G32" i="4"/>
  <c r="G31" i="4"/>
  <c r="G30" i="4"/>
  <c r="G29" i="4"/>
  <c r="G28" i="4"/>
  <c r="E22" i="4"/>
  <c r="K18" i="13" l="1"/>
  <c r="K17" i="13"/>
  <c r="D17" i="13"/>
  <c r="B4" i="9" s="1"/>
  <c r="E17" i="13"/>
  <c r="C4" i="9" s="1"/>
  <c r="F17" i="13"/>
  <c r="G17" i="13"/>
  <c r="H17" i="13"/>
  <c r="I17" i="13"/>
  <c r="E4" i="9" s="1"/>
  <c r="D18" i="13"/>
  <c r="B5" i="9" s="1"/>
  <c r="E18" i="13"/>
  <c r="C5" i="9" s="1"/>
  <c r="F18" i="13"/>
  <c r="G18" i="13"/>
  <c r="H18" i="13"/>
  <c r="I18" i="13"/>
  <c r="E5" i="9" s="1"/>
  <c r="J16" i="13"/>
  <c r="I16" i="13"/>
  <c r="E3" i="9" s="1"/>
  <c r="H16" i="13"/>
  <c r="G16" i="13"/>
  <c r="D3" i="9" s="1"/>
  <c r="F16" i="13"/>
  <c r="E16" i="13"/>
  <c r="C3" i="9" s="1"/>
  <c r="D5" i="9" l="1"/>
  <c r="D4" i="9"/>
  <c r="M16" i="13"/>
  <c r="D16" i="13" l="1"/>
  <c r="B3" i="9" s="1"/>
  <c r="O16" i="13" l="1"/>
  <c r="N16" i="13"/>
  <c r="N19" i="13" s="1"/>
  <c r="K16" i="13"/>
  <c r="P16" i="13" s="1"/>
  <c r="Q16" i="13" s="1"/>
  <c r="R16" i="13" s="1"/>
  <c r="C16" i="13"/>
  <c r="B16" i="13"/>
  <c r="A16" i="13"/>
  <c r="T16" i="13" l="1"/>
  <c r="S16" i="13"/>
  <c r="I13" i="8"/>
  <c r="U16" i="13" l="1"/>
  <c r="D2" i="9"/>
  <c r="C2" i="9"/>
  <c r="B2" i="9"/>
  <c r="V16" i="13" l="1"/>
  <c r="M18" i="13" l="1"/>
  <c r="P18" i="13" s="1"/>
  <c r="Q18" i="13" s="1"/>
  <c r="R18" i="13" s="1"/>
  <c r="M17" i="13"/>
  <c r="P17" i="13" s="1"/>
  <c r="Q17" i="13" s="1"/>
  <c r="R17" i="13" s="1"/>
  <c r="N17" i="13"/>
  <c r="N18" i="13"/>
  <c r="O17" i="13"/>
  <c r="O18" i="13"/>
  <c r="R19" i="13" l="1"/>
  <c r="T17" i="13"/>
  <c r="S17" i="13"/>
  <c r="S18" i="13"/>
  <c r="T18" i="13"/>
  <c r="U18" i="13" s="1"/>
  <c r="V18" i="13" s="1"/>
  <c r="O5" i="8"/>
  <c r="N5" i="8"/>
  <c r="M5" i="8"/>
  <c r="K5" i="8"/>
  <c r="J5" i="8"/>
  <c r="G59" i="8"/>
  <c r="G63" i="8"/>
  <c r="T19" i="13" l="1"/>
  <c r="D7" i="8"/>
  <c r="G8" i="8" s="1"/>
  <c r="U17" i="13"/>
  <c r="C16" i="8"/>
  <c r="D12" i="8" l="1"/>
  <c r="G15" i="8" s="1"/>
  <c r="V17" i="13"/>
  <c r="V19" i="13" s="1"/>
  <c r="U19" i="13"/>
  <c r="J12" i="8"/>
  <c r="J11" i="8"/>
  <c r="J10" i="8"/>
  <c r="J9" i="8"/>
  <c r="J13" i="8" s="1"/>
  <c r="W17" i="13" l="1"/>
  <c r="X17" i="13" s="1"/>
  <c r="Y17" i="13" s="1"/>
  <c r="Z17" i="13" s="1"/>
  <c r="AA17" i="13" s="1"/>
  <c r="AB17" i="13" s="1"/>
  <c r="G64" i="8"/>
  <c r="L4" i="8"/>
  <c r="L5" i="8" s="1"/>
  <c r="F4" i="9" l="1"/>
  <c r="G4" i="9" s="1"/>
  <c r="AC17" i="13"/>
  <c r="W16" i="13"/>
  <c r="W18" i="13"/>
  <c r="X18" i="13" s="1"/>
  <c r="Y18" i="13" s="1"/>
  <c r="Z18" i="13" s="1"/>
  <c r="AA18" i="13" s="1"/>
  <c r="AB18" i="13" s="1"/>
  <c r="G48" i="8"/>
  <c r="W19" i="13" l="1"/>
  <c r="X16" i="13"/>
  <c r="X19" i="13" s="1"/>
  <c r="I4" i="9"/>
  <c r="J4" i="9" s="1"/>
  <c r="F5" i="9"/>
  <c r="G5" i="9" s="1"/>
  <c r="I5" i="9" s="1"/>
  <c r="J5" i="9" s="1"/>
  <c r="AC18" i="13"/>
  <c r="Y16" i="13" l="1"/>
  <c r="Z16" i="13" s="1"/>
  <c r="Z19" i="13" s="1"/>
  <c r="D13" i="8"/>
  <c r="G10" i="8" s="1"/>
  <c r="Y19" i="13" l="1"/>
  <c r="AA16" i="13"/>
  <c r="AA19" i="13" s="1"/>
  <c r="D4" i="8" l="1"/>
  <c r="AB16" i="13"/>
  <c r="D11" i="8" l="1"/>
  <c r="D16" i="8" s="1"/>
  <c r="D17" i="8"/>
  <c r="F3" i="9"/>
  <c r="AC16" i="13"/>
  <c r="G4" i="8"/>
  <c r="G61" i="8" s="1"/>
  <c r="D5" i="8"/>
  <c r="G5" i="8" s="1"/>
  <c r="G20" i="8"/>
  <c r="G9" i="8" l="1"/>
  <c r="D23" i="8"/>
  <c r="G37" i="8" s="1"/>
  <c r="D24" i="8"/>
  <c r="G38" i="8" s="1"/>
  <c r="D6" i="8"/>
  <c r="G6" i="8" s="1"/>
  <c r="M8" i="5"/>
  <c r="M9" i="5"/>
  <c r="C5" i="1" s="1"/>
  <c r="C11" i="1"/>
  <c r="G16" i="5"/>
  <c r="F16" i="5"/>
  <c r="E16" i="5"/>
  <c r="D16" i="5"/>
  <c r="D9" i="8" l="1"/>
  <c r="D10" i="8" s="1"/>
  <c r="D8" i="8"/>
  <c r="C16" i="1"/>
  <c r="D3" i="6"/>
  <c r="C3" i="6"/>
  <c r="B3" i="6"/>
  <c r="H3" i="6"/>
  <c r="F2" i="6"/>
  <c r="D2" i="6"/>
  <c r="C2" i="6"/>
  <c r="B2" i="6"/>
  <c r="Q2" i="5"/>
  <c r="D14" i="8" l="1"/>
  <c r="D15" i="8" s="1"/>
  <c r="G3" i="9"/>
  <c r="M2" i="5"/>
  <c r="M3" i="5"/>
  <c r="K16" i="5"/>
  <c r="G6" i="9" l="1"/>
  <c r="I3" i="9"/>
  <c r="I6" i="9" s="1"/>
  <c r="E15" i="5"/>
  <c r="D15" i="5"/>
  <c r="I16" i="5"/>
  <c r="H16" i="5"/>
  <c r="B16" i="5"/>
  <c r="A16" i="5"/>
  <c r="M12" i="5"/>
  <c r="M11" i="5"/>
  <c r="J3" i="9" l="1"/>
  <c r="J6" i="9" s="1"/>
  <c r="D12" i="1"/>
  <c r="D16" i="1" s="1"/>
  <c r="F3" i="6"/>
  <c r="L16" i="5"/>
  <c r="M16" i="5" s="1"/>
  <c r="N16" i="5" l="1"/>
  <c r="N17" i="5" s="1"/>
  <c r="M17" i="5"/>
  <c r="L17" i="5"/>
  <c r="D7" i="1" s="1"/>
  <c r="C16" i="5"/>
  <c r="D11" i="1" l="1"/>
  <c r="O17" i="5"/>
  <c r="O16" i="5" s="1"/>
  <c r="P16" i="5" s="1"/>
  <c r="P17" i="5" l="1"/>
  <c r="Q16" i="5"/>
  <c r="R16" i="5" s="1"/>
  <c r="S16" i="5" s="1"/>
  <c r="Q17" i="5"/>
  <c r="R17" i="5" l="1"/>
  <c r="S17" i="5" l="1"/>
  <c r="D4" i="1" s="1"/>
  <c r="D5" i="1" l="1"/>
  <c r="D6" i="1" s="1"/>
  <c r="D15" i="1" s="1"/>
  <c r="T17" i="5"/>
  <c r="T16" i="5"/>
  <c r="E3" i="6" s="1"/>
  <c r="G3" i="6" s="1"/>
  <c r="D9" i="1" l="1"/>
  <c r="D8" i="1"/>
  <c r="G4" i="6"/>
  <c r="I3" i="6"/>
  <c r="D23" i="1"/>
  <c r="D22" i="1"/>
  <c r="D24" i="1" l="1"/>
  <c r="D25" i="1" s="1"/>
  <c r="D10" i="1"/>
  <c r="D13" i="1"/>
  <c r="E14" i="1" s="1"/>
  <c r="J3" i="6"/>
  <c r="J4" i="6" s="1"/>
  <c r="I4" i="6"/>
  <c r="D17" i="1" l="1"/>
  <c r="D18" i="1" s="1"/>
  <c r="D19" i="1" s="1"/>
  <c r="D14" i="1"/>
  <c r="D20" i="1" l="1"/>
  <c r="D26" i="1"/>
  <c r="D28" i="1" s="1"/>
  <c r="D27" i="1" l="1"/>
  <c r="D29" i="1" s="1"/>
  <c r="D18" i="8" l="1"/>
  <c r="G26" i="8"/>
  <c r="D19" i="8" l="1"/>
  <c r="D20" i="8" s="1"/>
  <c r="D21" i="8" s="1"/>
  <c r="D25" i="8"/>
  <c r="D26" i="8" s="1"/>
  <c r="G11" i="8"/>
  <c r="G36" i="8"/>
  <c r="D27" i="8" l="1"/>
  <c r="D29" i="8" s="1"/>
  <c r="G12" i="8"/>
  <c r="G27" i="8"/>
  <c r="G43" i="8"/>
  <c r="G50" i="8"/>
  <c r="D28" i="8" l="1"/>
  <c r="D30" i="8" s="1"/>
  <c r="G13" i="8"/>
  <c r="G22" i="8"/>
  <c r="G23" i="8" s="1"/>
  <c r="G24" i="8" l="1"/>
  <c r="G28" i="8" s="1"/>
  <c r="G29" i="8" s="1"/>
  <c r="G25" i="8" l="1"/>
  <c r="G30" i="8" l="1"/>
  <c r="G62" i="8" s="1"/>
  <c r="G45" i="8" l="1"/>
  <c r="G47" i="8" s="1"/>
  <c r="G65" i="8"/>
  <c r="G44" i="8"/>
  <c r="G31" i="8"/>
  <c r="G4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Angie Lizeth Mirque Canchon</author>
    <author>tc={B4B08FDE-E71E-4843-BBF5-013882CA35C1}</author>
  </authors>
  <commentList>
    <comment ref="E25" authorId="0" shapeId="0" xr:uid="{E84E2D81-E646-468F-89C2-2DF197CB6AC1}">
      <text>
        <r>
          <rPr>
            <b/>
            <sz val="9"/>
            <color indexed="81"/>
            <rFont val="Tahoma"/>
            <family val="2"/>
          </rPr>
          <t xml:space="preserve">se cambia por confirmacion de constanza </t>
        </r>
      </text>
    </comment>
    <comment ref="E26" authorId="0" shapeId="0" xr:uid="{FFF2D0A2-9D93-4F0A-B198-48FC8E8CD483}">
      <text>
        <r>
          <rPr>
            <b/>
            <sz val="9"/>
            <color indexed="81"/>
            <rFont val="Tahoma"/>
            <family val="2"/>
          </rPr>
          <t xml:space="preserve">se cambia por confirmacion de constanza </t>
        </r>
      </text>
    </comment>
    <comment ref="C45" authorId="1" shapeId="0" xr:uid="{EEBD4011-4142-4A35-904B-3A978350173A}">
      <text>
        <r>
          <rPr>
            <sz val="11"/>
            <color theme="1"/>
            <rFont val="Calibri"/>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Tiene la misma rentabilidad Newark porque es complemento de equipos de Newark (NI) </t>
        </r>
      </text>
    </comment>
  </commentList>
</comments>
</file>

<file path=xl/sharedStrings.xml><?xml version="1.0" encoding="utf-8"?>
<sst xmlns="http://schemas.openxmlformats.org/spreadsheetml/2006/main" count="817" uniqueCount="349">
  <si>
    <t xml:space="preserve">INGRESOS BRUTOS </t>
  </si>
  <si>
    <t>IMPREVISTOS</t>
  </si>
  <si>
    <t xml:space="preserve">ELECTRO </t>
  </si>
  <si>
    <t xml:space="preserve">COSTO </t>
  </si>
  <si>
    <t>MARGEN BRUTO</t>
  </si>
  <si>
    <t xml:space="preserve">TRANSPORTE Y CAPACITACION </t>
  </si>
  <si>
    <t xml:space="preserve">UTILIDAD OPERACIONAL </t>
  </si>
  <si>
    <t xml:space="preserve">MARGEN OPER  </t>
  </si>
  <si>
    <t xml:space="preserve">OTROS GASTOS / ICA Y FINANCIEROS </t>
  </si>
  <si>
    <t xml:space="preserve">ESTAMPILLAS </t>
  </si>
  <si>
    <t xml:space="preserve">UTILIDAD ANTES DE IMPUESTOS </t>
  </si>
  <si>
    <t xml:space="preserve">RENTA </t>
  </si>
  <si>
    <t xml:space="preserve">UTILIDAD DEL EJERCICIO </t>
  </si>
  <si>
    <t>MARGEN NETO</t>
  </si>
  <si>
    <t>IMPUESTOS ASUMIDOS</t>
  </si>
  <si>
    <t xml:space="preserve">ICA </t>
  </si>
  <si>
    <t>RENTA</t>
  </si>
  <si>
    <t>GASTOS ASUMIDOS POR ELECTRO</t>
  </si>
  <si>
    <t>UTILIDAD ELECTRO</t>
  </si>
  <si>
    <t>UTILIDAD PROYECTO</t>
  </si>
  <si>
    <t xml:space="preserve">UTILIDAD REAL </t>
  </si>
  <si>
    <t xml:space="preserve">COSTO REAL </t>
  </si>
  <si>
    <t>Condiciones</t>
  </si>
  <si>
    <t>IES</t>
  </si>
  <si>
    <t>Margen mínimo esperada</t>
  </si>
  <si>
    <t xml:space="preserve">Margen mínima aceptable </t>
  </si>
  <si>
    <t>TRM</t>
  </si>
  <si>
    <t>ESTAMPILLAS</t>
  </si>
  <si>
    <t xml:space="preserve">CLIENTE </t>
  </si>
  <si>
    <t xml:space="preserve">CIUDAD </t>
  </si>
  <si>
    <t>No. CONSEC</t>
  </si>
  <si>
    <t xml:space="preserve">TIPO DE COMPRA </t>
  </si>
  <si>
    <t>PROVEEDOR</t>
  </si>
  <si>
    <t>MONEDA</t>
  </si>
  <si>
    <t>PRECIO DE COMPRA</t>
  </si>
  <si>
    <t>PHYWE</t>
  </si>
  <si>
    <t>EUR</t>
  </si>
  <si>
    <t>MCP</t>
  </si>
  <si>
    <t>KAM</t>
  </si>
  <si>
    <t xml:space="preserve">IES </t>
  </si>
  <si>
    <t xml:space="preserve">CANAL </t>
  </si>
  <si>
    <t>E.L (Espercialista de Linea)</t>
  </si>
  <si>
    <t xml:space="preserve">Proyect Manager (PM) </t>
  </si>
  <si>
    <t>PRESUPUESTO(SIN IVA)</t>
  </si>
  <si>
    <t>Proveedores</t>
  </si>
  <si>
    <t xml:space="preserve">PROYECTOS </t>
  </si>
  <si>
    <t xml:space="preserve">DINAMICO </t>
  </si>
  <si>
    <t xml:space="preserve">PRESIDENCIA </t>
  </si>
  <si>
    <t xml:space="preserve">EDUCACION BASICO </t>
  </si>
  <si>
    <t xml:space="preserve">INSTRUMENTACION </t>
  </si>
  <si>
    <t>MANTENIMIENTOS</t>
  </si>
  <si>
    <t>RENTABILIDAD</t>
  </si>
  <si>
    <t>NACIONAL</t>
  </si>
  <si>
    <t>SIEMENS</t>
  </si>
  <si>
    <t>NEWARK</t>
  </si>
  <si>
    <t>%</t>
  </si>
  <si>
    <t>GUNT</t>
  </si>
  <si>
    <t>EQUIPOS</t>
  </si>
  <si>
    <t>EUROMEX</t>
  </si>
  <si>
    <t xml:space="preserve">3B </t>
  </si>
  <si>
    <t>LEXSOLAR</t>
  </si>
  <si>
    <t>SERVICIO</t>
  </si>
  <si>
    <t>FESTECH</t>
  </si>
  <si>
    <t>DOLANG</t>
  </si>
  <si>
    <t>VALOR</t>
  </si>
  <si>
    <t>EUR A DÓLAR</t>
  </si>
  <si>
    <t>CLASS VR</t>
  </si>
  <si>
    <t>EUROTALK</t>
  </si>
  <si>
    <t>HELIOCENTRIS</t>
  </si>
  <si>
    <t>KIMEN</t>
  </si>
  <si>
    <t>LEGO</t>
  </si>
  <si>
    <t>MINGDA</t>
  </si>
  <si>
    <t>PEACKTECH</t>
  </si>
  <si>
    <t>FACTORY</t>
  </si>
  <si>
    <t>HAGS</t>
  </si>
  <si>
    <t>FAHNEU</t>
  </si>
  <si>
    <t>RENTECION SERV</t>
  </si>
  <si>
    <t>SERVICIOS</t>
  </si>
  <si>
    <t>QUANSER</t>
  </si>
  <si>
    <t>REFERENCIA</t>
  </si>
  <si>
    <t>PESO APROX</t>
  </si>
  <si>
    <t>DESCRIPCION</t>
  </si>
  <si>
    <t>TIPO DE COMPRA</t>
  </si>
  <si>
    <t>CANTIDAD</t>
  </si>
  <si>
    <t>IVA</t>
  </si>
  <si>
    <t>PRECIOS DE REFERENCIA O LINK</t>
  </si>
  <si>
    <t>AÑO DE EJECUCION</t>
  </si>
  <si>
    <t xml:space="preserve">P.M. </t>
  </si>
  <si>
    <t>FRANK GALVAN</t>
  </si>
  <si>
    <t>DORIS MONTERROSA</t>
  </si>
  <si>
    <t>LUIS CAÑON</t>
  </si>
  <si>
    <t>JIMMY ORTIZ</t>
  </si>
  <si>
    <t>JEIMY CADENA</t>
  </si>
  <si>
    <t>EJUTIVO DE CUENTA</t>
  </si>
  <si>
    <t>ANDRES CUESTAS</t>
  </si>
  <si>
    <t>BIANCA ROJAS</t>
  </si>
  <si>
    <t>CAROLINA GAITAN</t>
  </si>
  <si>
    <t>NELIS FABREGAS</t>
  </si>
  <si>
    <t>MARIA MERCEDES BURGOS</t>
  </si>
  <si>
    <t>CANAL</t>
  </si>
  <si>
    <t>TRM EUR A DÓLAR</t>
  </si>
  <si>
    <t xml:space="preserve">COSTO LOGITICO </t>
  </si>
  <si>
    <t xml:space="preserve">GASTO OPERATIVO </t>
  </si>
  <si>
    <t>MARGEN IMPORTADO</t>
  </si>
  <si>
    <t>MARGEN NACIONAL</t>
  </si>
  <si>
    <t>MARGEN  TECNOLOGIA</t>
  </si>
  <si>
    <t xml:space="preserve">TRANSPORTE </t>
  </si>
  <si>
    <t xml:space="preserve">CAPACITACION INSTALACION </t>
  </si>
  <si>
    <t xml:space="preserve">MARGEN GASTO CAPACITACION INSTALACION </t>
  </si>
  <si>
    <t xml:space="preserve">F/SOLICICITUD COMERCIAL </t>
  </si>
  <si>
    <t xml:space="preserve">F/SOLICITUD OPERACIONES </t>
  </si>
  <si>
    <t xml:space="preserve">CANT </t>
  </si>
  <si>
    <t>GASTOS OPERATIVO</t>
  </si>
  <si>
    <t>%LOGISTICA CLIENTE</t>
  </si>
  <si>
    <t>TRM DÓLAR COP</t>
  </si>
  <si>
    <t xml:space="preserve">VALOR COSTO LOGISTICO </t>
  </si>
  <si>
    <t>INCREMENTO DE PRECIO</t>
  </si>
  <si>
    <t>IMPREVISTO</t>
  </si>
  <si>
    <t>PRECIO DE VENTA ELECTRO</t>
  </si>
  <si>
    <t>% DE PARTICIPACION (TRANS+CAP+INSTL)</t>
  </si>
  <si>
    <t xml:space="preserve">COSTO BRUTO </t>
  </si>
  <si>
    <t>SUBTOTAL</t>
  </si>
  <si>
    <t>SUBTOTAL UNITARIO</t>
  </si>
  <si>
    <t>IVA %</t>
  </si>
  <si>
    <t>TOTAL INCLUIDO IVA</t>
  </si>
  <si>
    <t>LARGO CM</t>
  </si>
  <si>
    <t>ANCHO CM</t>
  </si>
  <si>
    <t>ALTO CM</t>
  </si>
  <si>
    <t xml:space="preserve"> PVP+% DE PARTICIPACION</t>
  </si>
  <si>
    <t xml:space="preserve">PVP ESTAMPILLAS </t>
  </si>
  <si>
    <t xml:space="preserve">PVP IMPREVISTOS </t>
  </si>
  <si>
    <t xml:space="preserve">PRECIOS  UNITARIOS </t>
  </si>
  <si>
    <t>TRANSPORTE NACIONAL</t>
  </si>
  <si>
    <t>GASTOS OPERACIONES</t>
  </si>
  <si>
    <t>TOTAL</t>
  </si>
  <si>
    <t>COMENTARIOS:</t>
  </si>
  <si>
    <t>% COSTO / VENTA</t>
  </si>
  <si>
    <t>GASTO OPERATIVO</t>
  </si>
  <si>
    <t xml:space="preserve">MARGEN DE CONTRIBUCION </t>
  </si>
  <si>
    <t>INFORMACION FINANCIERA</t>
  </si>
  <si>
    <t>COMETARIO</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</si>
  <si>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</si>
  <si>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Product Owner (P.O)</t>
  </si>
  <si>
    <t xml:space="preserve">Key Account Manager (K.A.M) </t>
  </si>
  <si>
    <t xml:space="preserve">Ejecutivo Comercial </t>
  </si>
  <si>
    <t xml:space="preserve">Gerente de la P.M.O </t>
  </si>
  <si>
    <t>GERENTE DE LA P.M.O</t>
  </si>
  <si>
    <t>DATOS DE ENTRADA</t>
  </si>
  <si>
    <t xml:space="preserve">PAIS </t>
  </si>
  <si>
    <t>INCOTERMS</t>
  </si>
  <si>
    <t xml:space="preserve">MONEDA </t>
  </si>
  <si>
    <t>TRANSPORTE</t>
  </si>
  <si>
    <t xml:space="preserve">ARANCEL </t>
  </si>
  <si>
    <t>PRODUCTO</t>
  </si>
  <si>
    <t xml:space="preserve">TIPO PRODUCTO </t>
  </si>
  <si>
    <t xml:space="preserve">DESCRIPCION PRODUCTO </t>
  </si>
  <si>
    <t>TECNOLOGICA</t>
  </si>
  <si>
    <t xml:space="preserve">MARGEN NETO ESPERADO </t>
  </si>
  <si>
    <t xml:space="preserve">% COSTO LOGISTICO </t>
  </si>
  <si>
    <t xml:space="preserve">COSTO BRUTO MONEDA DE ORIGEN </t>
  </si>
  <si>
    <t xml:space="preserve">% GASTO </t>
  </si>
  <si>
    <t>% RENTABILIDAD</t>
  </si>
  <si>
    <t>CANAL DE VENTA</t>
  </si>
  <si>
    <t>% GASTO IMPUTADO</t>
  </si>
  <si>
    <t>COP</t>
  </si>
  <si>
    <t xml:space="preserve">COSTO UNITARIO </t>
  </si>
  <si>
    <t>COSTO BRUTO PESOS</t>
  </si>
  <si>
    <t xml:space="preserve">COSTO TOTAL </t>
  </si>
  <si>
    <t>PRECIOS  UNITARIO</t>
  </si>
  <si>
    <t>FACTOR</t>
  </si>
  <si>
    <t>INVENTARIO</t>
  </si>
  <si>
    <t>VALOR COSTO LOGISTICO MONEDA DE ORIGEN</t>
  </si>
  <si>
    <t>NACIONAL TECNOLOGIA</t>
  </si>
  <si>
    <t>VALO UNITARIO COMPRA</t>
  </si>
  <si>
    <t>PV CON LOGISTICA</t>
  </si>
  <si>
    <t xml:space="preserve">INGRESOS NETOS ELECTRO </t>
  </si>
  <si>
    <t xml:space="preserve">% COSTO /  INGRESOS NETOS </t>
  </si>
  <si>
    <t xml:space="preserve">UTILIDAD BRUTA </t>
  </si>
  <si>
    <t>% MARGEN BRUTO</t>
  </si>
  <si>
    <t xml:space="preserve">% OPERACIONAL </t>
  </si>
  <si>
    <t xml:space="preserve">UTILIDAD NETA DEL NEGOCIO/ PROYECTO PROYECTADA </t>
  </si>
  <si>
    <t xml:space="preserve">% MARGEN NETO PROYECTO </t>
  </si>
  <si>
    <t>PROYECTOS</t>
  </si>
  <si>
    <t>DINAMICO</t>
  </si>
  <si>
    <t>MARGEN MINIMO ESPERADO</t>
  </si>
  <si>
    <t xml:space="preserve">ERI PRECOSTEO PROYECTADO </t>
  </si>
  <si>
    <t>COSTO MERCANCIA</t>
  </si>
  <si>
    <t>OTROS GASTOS VARIABLES</t>
  </si>
  <si>
    <t>TOTAL COSTOS VARIABLES</t>
  </si>
  <si>
    <t>UTILIDAD MARGINAL</t>
  </si>
  <si>
    <t>% MC</t>
  </si>
  <si>
    <t xml:space="preserve">GASTOS PERSONAL ADMON </t>
  </si>
  <si>
    <t xml:space="preserve">GASTOS DISTRIBUCION </t>
  </si>
  <si>
    <t>OTROS GASTOS FIJOS</t>
  </si>
  <si>
    <t>TOTAL GASTOS FIJOS</t>
  </si>
  <si>
    <t>UTILIDAD OPERACIONAL</t>
  </si>
  <si>
    <t>ebitda</t>
  </si>
  <si>
    <t xml:space="preserve">PUNTO EQUILIBRIO ACIDO </t>
  </si>
  <si>
    <t xml:space="preserve">% COMISION MAXIMO POR CANAL </t>
  </si>
  <si>
    <t xml:space="preserve">COMISIONES/ INGRESO </t>
  </si>
  <si>
    <t xml:space="preserve">MARGEN DE CONTRIBUCION POR NEGOCIO </t>
  </si>
  <si>
    <t xml:space="preserve">% MOP- INGRESO BRUTO </t>
  </si>
  <si>
    <t>%  MOP - INGRESO NETO</t>
  </si>
  <si>
    <t xml:space="preserve">CONTRIBUCIONES - ESTAMPILLAS </t>
  </si>
  <si>
    <t>IMPUESTOS ( ICA - GRAVAMEN)</t>
  </si>
  <si>
    <t>IMPUESTOS ASUMIDOS IMPREVISTOS</t>
  </si>
  <si>
    <t xml:space="preserve">GASTOS OPERATIVOS </t>
  </si>
  <si>
    <t xml:space="preserve">% ELECTRO </t>
  </si>
  <si>
    <t xml:space="preserve">% PROYECTO / NEGOCIO </t>
  </si>
  <si>
    <t xml:space="preserve">UTILIDAD ANTES DE IMPUESTO DE RENTA </t>
  </si>
  <si>
    <t>IMPUESTO DE RENTA  Y COMPLEMENTARIOS</t>
  </si>
  <si>
    <t xml:space="preserve">UTILIDAD DEL NEGOCIO / PROYECTO DESPUES DE IMPUESTO </t>
  </si>
  <si>
    <t xml:space="preserve">GASTO VARIABLE DISTRIBUCION Y VENTAS </t>
  </si>
  <si>
    <t>INGRESO</t>
  </si>
  <si>
    <t>MMNE</t>
  </si>
  <si>
    <t>MMNA</t>
  </si>
  <si>
    <t xml:space="preserve">Si esta dentro del margen </t>
  </si>
  <si>
    <t xml:space="preserve">Aprobado </t>
  </si>
  <si>
    <t xml:space="preserve">dentro del margen y encima de los 5 puntos </t>
  </si>
  <si>
    <t>comision por tabla No. 3</t>
  </si>
  <si>
    <t xml:space="preserve">Por debado </t>
  </si>
  <si>
    <t>Revision gerencia Generar acta</t>
  </si>
  <si>
    <t>Si es proyectos :  quien genera el acta</t>
  </si>
  <si>
    <t>si es negocio quien genera el acta</t>
  </si>
  <si>
    <t>PM</t>
  </si>
  <si>
    <t>C.C</t>
  </si>
  <si>
    <t>Copiar al area de costos- nomina</t>
  </si>
  <si>
    <t xml:space="preserve">Aristas de los proyectos que si bien han pagado siguen generando gastos adicionales en cuanto a instalacion y capacitacion. </t>
  </si>
  <si>
    <t>MARGEN ANTES DE IMPUESTOS ASUMIDOS</t>
  </si>
  <si>
    <t xml:space="preserve">MARGEN NETO MINIMO ESPERADO CANAL </t>
  </si>
  <si>
    <t xml:space="preserve">MARGEN NETO MINIMO ACEPTABLE CANAL </t>
  </si>
  <si>
    <t xml:space="preserve">INTEP </t>
  </si>
  <si>
    <t xml:space="preserve">ITFIP </t>
  </si>
  <si>
    <t>GUAJIRA</t>
  </si>
  <si>
    <t>UNAD</t>
  </si>
  <si>
    <t>CORDOBA</t>
  </si>
  <si>
    <t xml:space="preserve">operaciones- capacitacion e instalacion. </t>
  </si>
  <si>
    <t>comercial - horizonte de la entrega</t>
  </si>
  <si>
    <t xml:space="preserve">cliente- comercial </t>
  </si>
  <si>
    <t xml:space="preserve">2. revisar con el cliente que si no podemos entregar por su responsabilidad, debera incurrir en los gastos adicionales . </t>
  </si>
  <si>
    <t xml:space="preserve">si se puede incluir clausula en el contrato. </t>
  </si>
  <si>
    <t xml:space="preserve">1. Preveer gastos futuros de lo faltante para poder cerrar el proyecto </t>
  </si>
  <si>
    <t xml:space="preserve">3. y es que si el comercial sabe que no se va a poder entregar a satisfaccion por temas del cliente deber informar para proyectar estos gastos adicionaes </t>
  </si>
  <si>
    <t xml:space="preserve">4. para liquidar comision se debera revisar y es un tema interno o externo. </t>
  </si>
  <si>
    <t xml:space="preserve">MARGEN SOBRE EL PROYECTO </t>
  </si>
  <si>
    <t xml:space="preserve">INFORME AL AREA COMERCIAL  MARGEN PROYECTADO  INICIAL </t>
  </si>
  <si>
    <t xml:space="preserve">TODO DEBE SALIR DESDE COSTO CON LOS MARGENES REQUERIDOS POR LA COMPAÑÍA. </t>
  </si>
  <si>
    <t>USD</t>
  </si>
  <si>
    <t>IPR</t>
  </si>
  <si>
    <t>IMOCON</t>
  </si>
  <si>
    <t>3D PRINT COCLOMBIA</t>
  </si>
  <si>
    <t>3D SOLUTIONS</t>
  </si>
  <si>
    <t>GASTO LOGISTICO</t>
  </si>
  <si>
    <t>COLOMBIA</t>
  </si>
  <si>
    <t>DDP</t>
  </si>
  <si>
    <t>TERRESTRE</t>
  </si>
  <si>
    <t>COSTA RICA</t>
  </si>
  <si>
    <t>CPT</t>
  </si>
  <si>
    <t>AEREO</t>
  </si>
  <si>
    <t>VIRTUAL</t>
  </si>
  <si>
    <t>EEUU</t>
  </si>
  <si>
    <t>ALEMANIA</t>
  </si>
  <si>
    <t>EXW</t>
  </si>
  <si>
    <t>HOLANDA</t>
  </si>
  <si>
    <t>FOB</t>
  </si>
  <si>
    <t>MARITIMO</t>
  </si>
  <si>
    <t>KOREA SUR</t>
  </si>
  <si>
    <t>HONG KONG</t>
  </si>
  <si>
    <t>INTERNACIONAL</t>
  </si>
  <si>
    <t>REINO UNIDO</t>
  </si>
  <si>
    <t>DINAMARCA</t>
  </si>
  <si>
    <t>CHINA</t>
  </si>
  <si>
    <t>CANADA</t>
  </si>
  <si>
    <t>CAD</t>
  </si>
  <si>
    <t>POLONIA</t>
  </si>
  <si>
    <t>CIF</t>
  </si>
  <si>
    <t>CHILE</t>
  </si>
  <si>
    <t>BLAMIS</t>
  </si>
  <si>
    <t>HOMCENTER</t>
  </si>
  <si>
    <t>ARTILAB</t>
  </si>
  <si>
    <t>RURAK</t>
  </si>
  <si>
    <t>VIA INDUSTRIAL</t>
  </si>
  <si>
    <t>OPENSKY</t>
  </si>
  <si>
    <t>EQUIPOS Y LABORATORIO</t>
  </si>
  <si>
    <t>MACROLASER</t>
  </si>
  <si>
    <t xml:space="preserve">PRECIO PROYECTADO </t>
  </si>
  <si>
    <t xml:space="preserve">OFERTA </t>
  </si>
  <si>
    <t>Cliente</t>
  </si>
  <si>
    <t>Ciudad</t>
  </si>
  <si>
    <t xml:space="preserve">Fecha de oferta </t>
  </si>
  <si>
    <t>COMENTARIO</t>
  </si>
  <si>
    <t>KASALAB</t>
  </si>
  <si>
    <t>Internacional</t>
  </si>
  <si>
    <t>LA OFERTA SE REQUIERE EN</t>
  </si>
  <si>
    <t xml:space="preserve">P.O - ESPECIALISTA DE LINEA </t>
  </si>
  <si>
    <t xml:space="preserve">GERENTES AREA </t>
  </si>
  <si>
    <t xml:space="preserve">JORGE ALBERTO RODRIGUEZ URRUTIA </t>
  </si>
  <si>
    <t xml:space="preserve">CRISTINA SIERRA </t>
  </si>
  <si>
    <t xml:space="preserve">JORGE RODRIGUEZ URRUTIA </t>
  </si>
  <si>
    <t xml:space="preserve">IES- PTOS </t>
  </si>
  <si>
    <t xml:space="preserve">JOHAN SEBASTIAN PORRAS </t>
  </si>
  <si>
    <t>ANDRES SEBASTIAN BOHORQUEZ BONILLA</t>
  </si>
  <si>
    <t>CRISTIAN MUÑOZ GARCIA</t>
  </si>
  <si>
    <t>ESTBAN RAMIREZ</t>
  </si>
  <si>
    <t>DAVID K HERRERA TORRES</t>
  </si>
  <si>
    <t xml:space="preserve">WILMER ORLANDO CRUZ DIAZ </t>
  </si>
  <si>
    <t xml:space="preserve">promedio estándar </t>
  </si>
  <si>
    <t xml:space="preserve">SERVICIOS/ Licencias Software </t>
  </si>
  <si>
    <t xml:space="preserve">DÓLAR COP </t>
  </si>
  <si>
    <t xml:space="preserve">NATIONAL- (NI) </t>
  </si>
  <si>
    <t>NATIONAL SERV - (NI)</t>
  </si>
  <si>
    <t>NEWARK SERVICIOS (licencias)</t>
  </si>
  <si>
    <t>BOSCH</t>
  </si>
  <si>
    <t xml:space="preserve">CEM- INVENTARIO </t>
  </si>
  <si>
    <t xml:space="preserve">CEM PEDIDO NUEVO </t>
  </si>
  <si>
    <t xml:space="preserve">CLASSVR </t>
  </si>
  <si>
    <t>TACTICAL</t>
  </si>
  <si>
    <t>ELECTROEQUIPOS</t>
  </si>
  <si>
    <t>GRUPO FABREGAS</t>
  </si>
  <si>
    <t>ESPAÑA</t>
  </si>
  <si>
    <t>MADERPLAST</t>
  </si>
  <si>
    <t>ASIYENCO</t>
  </si>
  <si>
    <t>DIVERPARK</t>
  </si>
  <si>
    <t>MOBIESTRUCTURAS</t>
  </si>
  <si>
    <t xml:space="preserve">PARQUES INFANTILES DE COLOMBIA </t>
  </si>
  <si>
    <t>DIVERFIBRAS</t>
  </si>
  <si>
    <t>GUNT SERV</t>
  </si>
  <si>
    <t>REAL GAMES</t>
  </si>
  <si>
    <t>IMPORTADO</t>
  </si>
  <si>
    <t>ROHDE &amp; SCHWARZ</t>
  </si>
  <si>
    <t>ROHDE &amp; SCHWARZ SERVIC</t>
  </si>
  <si>
    <t>CLASSVR (licencias)</t>
  </si>
  <si>
    <t>GRAFENO COLOMBIA</t>
  </si>
  <si>
    <t>TDROBOTICA</t>
  </si>
  <si>
    <t>FEIYOU</t>
  </si>
  <si>
    <t>VRLABS</t>
  </si>
  <si>
    <t>SOROLL</t>
  </si>
  <si>
    <t>UNIVERSIDAD PONTIFICIA BOLIVARIANA - SEDE MEDELLIN</t>
  </si>
  <si>
    <t>ESTEBAN RAMIREZ</t>
  </si>
  <si>
    <t>DAVID HERRERA</t>
  </si>
  <si>
    <t>MEDELLÍN</t>
  </si>
  <si>
    <t>Q4-2024</t>
  </si>
  <si>
    <t>02074-02</t>
  </si>
  <si>
    <t>Gato de laboratorio, 150 x 150 mm</t>
  </si>
  <si>
    <t>P2131180</t>
  </si>
  <si>
    <t>Movimiento de proyectiles con measure Dynamics</t>
  </si>
  <si>
    <t>11229-20</t>
  </si>
  <si>
    <t>Péndulo balístico (accesorio para Unidad balística)</t>
  </si>
  <si>
    <t>PHY 2849-24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</si>
</sst>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8" formatCode="&quot;$&quot;\ #,##0.00;[Red]\-&quot;$&quot;\ #,##0.00"/>
    <numFmt numFmtId="42" formatCode="_-&quot;$&quot;\ * #,##0_-;\-&quot;$&quot;\ * #,##0_-;_-&quot;$&quot;\ * &quot;-&quot;_-;_-@_-"/>
    <numFmt numFmtId="44" formatCode="_-&quot;$&quot;\ * #,##0.00_-;\-&quot;$&quot;\ * #,##0.00_-;_-&quot;$&quot;\ * &quot;-&quot;??_-;_-@_-"/>
    <numFmt numFmtId="43" formatCode="_-* #,##0.00_-;\-* #,##0.00_-;_-* &quot;-&quot;??_-;_-@_-"/>
    <numFmt numFmtId="164" formatCode="_-* #,##0_-;\-* #,##0_-;_-* &quot;-&quot;??_-;_-@_-"/>
    <numFmt numFmtId="165" formatCode="&quot;$&quot;\ #,##0"/>
    <numFmt numFmtId="166" formatCode="_-&quot;$&quot;\ * #,##0_-;\-&quot;$&quot;\ * #,##0_-;_-&quot;$&quot;\ * &quot;-&quot;??_-;_-@"/>
    <numFmt numFmtId="167" formatCode="_-&quot;$&quot;\ * #,##0_-;\-&quot;$&quot;\ * #,##0_-;_-&quot;$&quot;\ * &quot;-&quot;??_-;_-@_-"/>
    <numFmt numFmtId="168" formatCode="_-&quot;$&quot;* #,##0.00_-;\-&quot;$&quot;* #,##0.00_-;_-&quot;$&quot;* &quot;-&quot;??_-;_-@"/>
    <numFmt numFmtId="169" formatCode="_-[$EUR]\ * #,##0.00_-;\-[$EUR]\ * #,##0.00_-;_-[$EUR]\ * &quot;-&quot;??_-;_-@_-"/>
    <numFmt numFmtId="170" formatCode="_-&quot;$&quot;* #,##0_-;\-&quot;$&quot;* #,##0_-;_-&quot;$&quot;* &quot;-&quot;_-;_-@"/>
    <numFmt numFmtId="171" formatCode="[$EUR]\ #,##0.00;\-[$EUR]\ #,##0.00"/>
    <numFmt numFmtId="172" formatCode="_(* #,##0.00_);_(* \(#,##0.00\);_(* &quot;-&quot;??_);_(@_)"/>
    <numFmt numFmtId="173" formatCode="_(* #,##0_);_(* \(#,##0\);_(* &quot;-&quot;??_);_(@_)"/>
    <numFmt numFmtId="174" formatCode="0.0%"/>
    <numFmt numFmtId="175" formatCode="_(&quot;$&quot;\ * #,##0.00_);_(&quot;$&quot;\ * \(#,##0.00\);_(&quot;$&quot;\ * &quot;-&quot;??_);_(@_)"/>
    <numFmt numFmtId="176" formatCode="_(&quot;$&quot;\ * #,##0_);_(&quot;$&quot;\ * \(#,##0\);_(&quot;$&quot;\ * &quot;-&quot;??_);_(@_)"/>
    <numFmt numFmtId="177" formatCode="_-* #,##0.00\ [$€]_-;\-* #,##0.00\ [$€]_-;_-* &quot;-&quot;??\ [$€]_-;_-@_-"/>
    <numFmt numFmtId="178" formatCode="[$€-2]\ #,##0.00;[Red]\-[$€-2]\ #,##0.00"/>
  </numFmts>
  <fonts count="47"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sz val="12"/>
      <color theme="1"/>
      <name val="Calibri"/>
      <family val="2"/>
      <scheme val="minor"/>
    </font>
    <font>
      <b/>
      <sz val="11"/>
      <name val="Calibri"/>
      <family val="2"/>
      <scheme val="minor"/>
    </font>
    <font>
      <sz val="12"/>
      <color theme="1"/>
      <name val="Arial"/>
      <family val="2"/>
    </font>
    <font>
      <sz val="13"/>
      <color theme="1"/>
      <name val="Calibri"/>
      <family val="2"/>
      <scheme val="minor"/>
    </font>
    <font>
      <b/>
      <sz val="11"/>
      <color rgb="FFFF0000"/>
      <name val="Arial"/>
      <family val="2"/>
    </font>
    <font>
      <sz val="11"/>
      <color theme="1"/>
      <name val="Calibri"/>
      <family val="2"/>
    </font>
    <font>
      <sz val="11"/>
      <name val="Arial"/>
      <family val="2"/>
    </font>
    <font>
      <b/>
      <sz val="11"/>
      <color theme="0"/>
      <name val="Calibri Light"/>
      <family val="2"/>
      <scheme val="major"/>
    </font>
    <font>
      <u/>
      <sz val="11"/>
      <color theme="10"/>
      <name val="Arial"/>
      <family val="2"/>
    </font>
    <font>
      <b/>
      <sz val="11"/>
      <color theme="0"/>
      <name val="Calibri"/>
      <family val="2"/>
      <scheme val="minor"/>
    </font>
    <font>
      <sz val="11"/>
      <color theme="0"/>
      <name val="Calibri"/>
      <family val="2"/>
      <scheme val="minor"/>
    </font>
    <font>
      <sz val="11"/>
      <color theme="0"/>
      <name val="Arial"/>
      <family val="2"/>
    </font>
    <font>
      <sz val="11"/>
      <color rgb="FF000000"/>
      <name val="Calibri"/>
      <family val="2"/>
    </font>
    <font>
      <b/>
      <sz val="8"/>
      <color theme="0"/>
      <name val="Calibri"/>
      <family val="2"/>
    </font>
    <font>
      <sz val="10"/>
      <color theme="1"/>
      <name val="Arial"/>
      <family val="2"/>
    </font>
    <font>
      <sz val="10"/>
      <color theme="0"/>
      <name val="Arial"/>
      <family val="2"/>
    </font>
    <font>
      <sz val="10"/>
      <color rgb="FF000000"/>
      <name val="Arial"/>
      <family val="2"/>
    </font>
    <font>
      <b/>
      <sz val="10"/>
      <color theme="0"/>
      <name val="Arial"/>
      <family val="2"/>
    </font>
    <font>
      <b/>
      <sz val="12"/>
      <color theme="0"/>
      <name val="Arial"/>
      <family val="2"/>
    </font>
    <font>
      <b/>
      <sz val="10"/>
      <color theme="1"/>
      <name val="Arial"/>
      <family val="2"/>
    </font>
    <font>
      <b/>
      <sz val="10"/>
      <name val="Arial"/>
      <family val="2"/>
    </font>
    <font>
      <sz val="10"/>
      <name val="Arial"/>
      <family val="2"/>
    </font>
    <font>
      <b/>
      <sz val="11"/>
      <color theme="1"/>
      <name val="Calibri"/>
      <family val="2"/>
      <scheme val="minor"/>
    </font>
    <font>
      <b/>
      <sz val="8"/>
      <name val="Arial"/>
      <family val="2"/>
    </font>
    <font>
      <b/>
      <sz val="12"/>
      <name val="Arial"/>
      <family val="2"/>
    </font>
    <font>
      <b/>
      <sz val="12"/>
      <color theme="1"/>
      <name val="Arial"/>
      <family val="2"/>
    </font>
    <font>
      <b/>
      <sz val="11"/>
      <color theme="0"/>
      <name val="Arial"/>
      <family val="2"/>
    </font>
    <font>
      <b/>
      <sz val="12"/>
      <color theme="1"/>
      <name val="Calibri"/>
      <family val="2"/>
      <scheme val="minor"/>
    </font>
    <font>
      <b/>
      <sz val="11"/>
      <color rgb="FFFF0000"/>
      <name val="Calibri"/>
      <family val="2"/>
      <scheme val="minor"/>
    </font>
    <font>
      <b/>
      <sz val="16"/>
      <color theme="1"/>
      <name val="Calibri"/>
      <family val="2"/>
      <scheme val="minor"/>
    </font>
    <font>
      <b/>
      <sz val="11"/>
      <color rgb="FFC00000"/>
      <name val="Calibri"/>
      <family val="2"/>
      <scheme val="minor"/>
    </font>
    <font>
      <b/>
      <sz val="14"/>
      <color theme="1"/>
      <name val="Calibri"/>
      <family val="2"/>
      <scheme val="minor"/>
    </font>
    <font>
      <sz val="8"/>
      <color theme="1"/>
      <name val="Arial"/>
      <family val="2"/>
    </font>
    <font>
      <sz val="18"/>
      <color theme="0"/>
      <name val="Calibri"/>
      <family val="2"/>
      <scheme val="minor"/>
    </font>
    <font>
      <b/>
      <sz val="13"/>
      <color theme="0"/>
      <name val="Arial"/>
      <family val="2"/>
    </font>
    <font>
      <sz val="12"/>
      <name val="Calibri"/>
      <family val="2"/>
      <scheme val="minor"/>
    </font>
    <font>
      <b/>
      <sz val="12"/>
      <color theme="0"/>
      <name val="Calibri"/>
      <family val="2"/>
      <scheme val="minor"/>
    </font>
    <font>
      <sz val="11"/>
      <name val="Calibri Light"/>
      <family val="2"/>
      <scheme val="major"/>
    </font>
    <font>
      <b/>
      <sz val="11"/>
      <color theme="1"/>
      <name val="Calibri Light"/>
      <family val="2"/>
      <scheme val="major"/>
    </font>
    <font>
      <b/>
      <sz val="11"/>
      <name val="Calibri Light"/>
      <family val="2"/>
      <scheme val="major"/>
    </font>
    <font>
      <sz val="11"/>
      <color theme="1"/>
      <name val="Calibri Light"/>
      <family val="2"/>
      <scheme val="major"/>
    </font>
    <font>
      <sz val="11"/>
      <color rgb="FFFF0000"/>
      <name val="Arial"/>
      <family val="2"/>
    </font>
    <font>
      <b/>
      <sz val="9"/>
      <color indexed="81"/>
      <name val="Tahoma"/>
      <family val="2"/>
    </font>
  </fonts>
  <fills count="24">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7"/>
        <bgColor indexed="64"/>
      </patternFill>
    </fill>
    <fill>
      <patternFill patternType="solid">
        <fgColor theme="4"/>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C00000"/>
        <bgColor indexed="64"/>
      </patternFill>
    </fill>
    <fill>
      <patternFill patternType="solid">
        <fgColor theme="9" tint="0.79998168889431442"/>
        <bgColor indexed="64"/>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34">
    <xf numFmtId="0" fontId="0" fillId="0" borderId="0"/>
    <xf numFmtId="9"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2" fillId="0" borderId="0"/>
    <xf numFmtId="44" fontId="1" fillId="0" borderId="0" applyFont="0" applyFill="0" applyBorder="0" applyAlignment="0" applyProtection="0"/>
    <xf numFmtId="42" fontId="1" fillId="0" borderId="0" applyFont="0" applyFill="0" applyBorder="0" applyAlignment="0" applyProtection="0"/>
    <xf numFmtId="0" fontId="2" fillId="0" borderId="0"/>
    <xf numFmtId="42" fontId="2"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172" fontId="1" fillId="0" borderId="0" applyFont="0" applyFill="0" applyBorder="0" applyAlignment="0" applyProtection="0"/>
    <xf numFmtId="175" fontId="1" fillId="0" borderId="0" applyFont="0" applyFill="0" applyBorder="0" applyAlignment="0" applyProtection="0"/>
    <xf numFmtId="44" fontId="1" fillId="0" borderId="0"/>
    <xf numFmtId="44" fontId="2" fillId="0" borderId="0"/>
    <xf numFmtId="44" fontId="2" fillId="0" borderId="0"/>
    <xf numFmtId="44" fontId="1" fillId="0" borderId="0"/>
    <xf numFmtId="44" fontId="2" fillId="0" borderId="0"/>
    <xf numFmtId="44" fontId="2" fillId="0" borderId="0"/>
    <xf numFmtId="44" fontId="1" fillId="0" borderId="0"/>
    <xf numFmtId="44" fontId="2" fillId="0" borderId="0"/>
    <xf numFmtId="44" fontId="2" fillId="0" borderId="0"/>
    <xf numFmtId="0" fontId="4" fillId="0" borderId="0"/>
    <xf numFmtId="43" fontId="4" fillId="0" borderId="0"/>
    <xf numFmtId="0" fontId="1" fillId="0" borderId="0"/>
  </cellStyleXfs>
  <cellXfs count="374">
    <xf numFmtId="0" fontId="0" fillId="0" borderId="0" xfId="0"/>
    <xf numFmtId="0" fontId="2" fillId="0" borderId="0" xfId="2"/>
    <xf numFmtId="9" fontId="2" fillId="0" borderId="0" xfId="1"/>
    <xf numFmtId="0" fontId="11" fillId="3" borderId="12" xfId="2" applyFont="1" applyFill="1" applyBorder="1" applyAlignment="1">
      <alignment horizontal="center" vertical="center" wrapText="1"/>
    </xf>
    <xf numFmtId="0" fontId="2" fillId="0" borderId="0" xfId="14"/>
    <xf numFmtId="0" fontId="2" fillId="0" borderId="0" xfId="14" applyAlignment="1">
      <alignment horizontal="right"/>
    </xf>
    <xf numFmtId="9" fontId="16" fillId="0" borderId="0" xfId="14" applyNumberFormat="1" applyFont="1"/>
    <xf numFmtId="0" fontId="9" fillId="0" borderId="0" xfId="14" applyFont="1"/>
    <xf numFmtId="0" fontId="15" fillId="0" borderId="0" xfId="14" applyFont="1" applyAlignment="1">
      <alignment horizontal="center"/>
    </xf>
    <xf numFmtId="168" fontId="2" fillId="0" borderId="0" xfId="14" applyNumberFormat="1"/>
    <xf numFmtId="1" fontId="15" fillId="0" borderId="0" xfId="14" applyNumberFormat="1" applyFont="1" applyAlignment="1">
      <alignment horizontal="center"/>
    </xf>
    <xf numFmtId="1" fontId="2" fillId="0" borderId="0" xfId="14" applyNumberFormat="1" applyAlignment="1">
      <alignment horizontal="right"/>
    </xf>
    <xf numFmtId="1" fontId="2" fillId="0" borderId="0" xfId="14" applyNumberFormat="1"/>
    <xf numFmtId="0" fontId="15" fillId="0" borderId="0" xfId="14" applyFont="1"/>
    <xf numFmtId="0" fontId="15" fillId="5" borderId="0" xfId="14" applyFont="1" applyFill="1"/>
    <xf numFmtId="0" fontId="2" fillId="0" borderId="12" xfId="14" applyBorder="1"/>
    <xf numFmtId="14" fontId="2" fillId="0" borderId="12" xfId="14" applyNumberFormat="1" applyBorder="1"/>
    <xf numFmtId="169" fontId="2" fillId="0" borderId="0" xfId="14" applyNumberFormat="1"/>
    <xf numFmtId="0" fontId="2" fillId="0" borderId="14" xfId="14" applyBorder="1"/>
    <xf numFmtId="170" fontId="2" fillId="0" borderId="0" xfId="14" applyNumberFormat="1"/>
    <xf numFmtId="0" fontId="10" fillId="0" borderId="0" xfId="14" applyFont="1"/>
    <xf numFmtId="0" fontId="10" fillId="0" borderId="0" xfId="14" applyFont="1" applyAlignment="1">
      <alignment horizontal="right"/>
    </xf>
    <xf numFmtId="9" fontId="0" fillId="0" borderId="0" xfId="1" applyFont="1"/>
    <xf numFmtId="0" fontId="17" fillId="4" borderId="12" xfId="14" applyFont="1" applyFill="1" applyBorder="1" applyAlignment="1">
      <alignment horizontal="center" vertical="center" wrapText="1"/>
    </xf>
    <xf numFmtId="171" fontId="18" fillId="0" borderId="12" xfId="13" applyNumberFormat="1" applyFont="1" applyBorder="1"/>
    <xf numFmtId="44" fontId="18" fillId="0" borderId="12" xfId="12" applyFont="1" applyBorder="1"/>
    <xf numFmtId="0" fontId="0" fillId="0" borderId="12" xfId="0" applyBorder="1"/>
    <xf numFmtId="9" fontId="0" fillId="0" borderId="12" xfId="0" applyNumberFormat="1" applyBorder="1"/>
    <xf numFmtId="2" fontId="0" fillId="0" borderId="12" xfId="0" applyNumberFormat="1" applyBorder="1"/>
    <xf numFmtId="44" fontId="0" fillId="0" borderId="12" xfId="0" applyNumberFormat="1" applyBorder="1"/>
    <xf numFmtId="1" fontId="0" fillId="0" borderId="12" xfId="0" applyNumberFormat="1" applyBorder="1"/>
    <xf numFmtId="0" fontId="18" fillId="0" borderId="0" xfId="14" applyFont="1"/>
    <xf numFmtId="9" fontId="18" fillId="0" borderId="9" xfId="14" applyNumberFormat="1" applyFont="1" applyBorder="1" applyAlignment="1">
      <alignment horizontal="center"/>
    </xf>
    <xf numFmtId="9" fontId="19" fillId="0" borderId="0" xfId="14" applyNumberFormat="1" applyFont="1"/>
    <xf numFmtId="9" fontId="20" fillId="0" borderId="0" xfId="14" applyNumberFormat="1" applyFont="1"/>
    <xf numFmtId="0" fontId="21" fillId="3" borderId="12" xfId="2" applyFont="1" applyFill="1" applyBorder="1" applyAlignment="1">
      <alignment horizontal="center" vertical="center" wrapText="1"/>
    </xf>
    <xf numFmtId="2" fontId="18" fillId="0" borderId="12" xfId="14" applyNumberFormat="1" applyFont="1" applyBorder="1"/>
    <xf numFmtId="0" fontId="18" fillId="0" borderId="12" xfId="14" applyFont="1" applyBorder="1"/>
    <xf numFmtId="1" fontId="18" fillId="0" borderId="12" xfId="14" applyNumberFormat="1" applyFont="1" applyBorder="1" applyAlignment="1">
      <alignment horizontal="center"/>
    </xf>
    <xf numFmtId="44" fontId="20" fillId="0" borderId="22" xfId="16" applyNumberFormat="1" applyFont="1" applyBorder="1" applyAlignment="1">
      <alignment horizontal="center"/>
    </xf>
    <xf numFmtId="10" fontId="18" fillId="0" borderId="12" xfId="1" applyNumberFormat="1" applyFont="1" applyFill="1" applyBorder="1"/>
    <xf numFmtId="42" fontId="19" fillId="3" borderId="21" xfId="1" applyNumberFormat="1" applyFont="1" applyFill="1" applyBorder="1" applyAlignment="1"/>
    <xf numFmtId="0" fontId="22" fillId="3" borderId="12" xfId="2" applyFont="1" applyFill="1" applyBorder="1" applyAlignment="1">
      <alignment horizontal="left" vertical="center"/>
    </xf>
    <xf numFmtId="0" fontId="6" fillId="0" borderId="0" xfId="0" applyFont="1"/>
    <xf numFmtId="0" fontId="22" fillId="3" borderId="16" xfId="2" applyFont="1" applyFill="1" applyBorder="1" applyAlignment="1">
      <alignment horizontal="left" vertical="center"/>
    </xf>
    <xf numFmtId="0" fontId="6" fillId="0" borderId="12" xfId="6" applyFont="1" applyBorder="1" applyAlignment="1">
      <alignment vertical="center"/>
    </xf>
    <xf numFmtId="0" fontId="22" fillId="3" borderId="12" xfId="2" applyFont="1" applyFill="1" applyBorder="1" applyAlignment="1">
      <alignment horizontal="center" vertical="center" wrapText="1"/>
    </xf>
    <xf numFmtId="9" fontId="6" fillId="0" borderId="12" xfId="0" applyNumberFormat="1" applyFont="1" applyBorder="1" applyAlignment="1">
      <alignment horizontal="center"/>
    </xf>
    <xf numFmtId="0" fontId="6" fillId="0" borderId="12" xfId="2" applyFont="1" applyBorder="1"/>
    <xf numFmtId="9" fontId="6" fillId="0" borderId="12" xfId="2" applyNumberFormat="1" applyFont="1" applyBorder="1"/>
    <xf numFmtId="9" fontId="6" fillId="0" borderId="12" xfId="1" applyFont="1" applyBorder="1"/>
    <xf numFmtId="0" fontId="18" fillId="0" borderId="0" xfId="2" applyFont="1"/>
    <xf numFmtId="165" fontId="18" fillId="0" borderId="0" xfId="2" applyNumberFormat="1" applyFont="1" applyAlignment="1">
      <alignment horizontal="right"/>
    </xf>
    <xf numFmtId="0" fontId="18" fillId="0" borderId="0" xfId="2" applyFont="1" applyAlignment="1">
      <alignment horizontal="right"/>
    </xf>
    <xf numFmtId="0" fontId="19" fillId="0" borderId="0" xfId="2" applyFont="1" applyAlignment="1">
      <alignment horizontal="center"/>
    </xf>
    <xf numFmtId="0" fontId="24" fillId="0" borderId="0" xfId="2" applyFont="1"/>
    <xf numFmtId="165" fontId="24" fillId="0" borderId="0" xfId="2" applyNumberFormat="1" applyFont="1"/>
    <xf numFmtId="0" fontId="19" fillId="0" borderId="0" xfId="2" applyFont="1" applyAlignment="1">
      <alignment vertical="center"/>
    </xf>
    <xf numFmtId="42" fontId="21" fillId="3" borderId="21" xfId="1" applyNumberFormat="1" applyFont="1" applyFill="1" applyBorder="1" applyAlignment="1"/>
    <xf numFmtId="0" fontId="21" fillId="3" borderId="7" xfId="2" applyFont="1" applyFill="1" applyBorder="1" applyAlignment="1">
      <alignment horizontal="center" vertical="center" wrapText="1"/>
    </xf>
    <xf numFmtId="0" fontId="21" fillId="3" borderId="9" xfId="2" applyFont="1" applyFill="1" applyBorder="1" applyAlignment="1">
      <alignment horizontal="center" vertical="center" wrapText="1"/>
    </xf>
    <xf numFmtId="0" fontId="18" fillId="2" borderId="12" xfId="14" applyFont="1" applyFill="1" applyBorder="1"/>
    <xf numFmtId="2" fontId="18" fillId="2" borderId="12" xfId="14" applyNumberFormat="1" applyFont="1" applyFill="1" applyBorder="1"/>
    <xf numFmtId="9" fontId="21" fillId="3" borderId="21" xfId="1" applyFont="1" applyFill="1" applyBorder="1" applyAlignment="1"/>
    <xf numFmtId="0" fontId="21" fillId="3" borderId="13" xfId="2" applyFont="1" applyFill="1" applyBorder="1" applyAlignment="1">
      <alignment horizontal="center" vertical="center" wrapText="1"/>
    </xf>
    <xf numFmtId="0" fontId="8" fillId="0" borderId="7" xfId="2" applyFont="1" applyBorder="1"/>
    <xf numFmtId="9" fontId="5" fillId="6" borderId="6" xfId="5" applyFont="1" applyFill="1" applyBorder="1" applyAlignment="1">
      <alignment horizontal="center" vertical="center" wrapText="1"/>
    </xf>
    <xf numFmtId="9" fontId="5" fillId="6" borderId="30" xfId="5" applyFont="1" applyFill="1" applyBorder="1" applyAlignment="1">
      <alignment horizontal="center" vertical="center" wrapText="1"/>
    </xf>
    <xf numFmtId="0" fontId="1" fillId="0" borderId="1" xfId="3" applyBorder="1" applyAlignment="1">
      <alignment horizontal="center" vertical="center" wrapText="1"/>
    </xf>
    <xf numFmtId="9" fontId="1" fillId="0" borderId="4" xfId="3" applyNumberFormat="1" applyBorder="1" applyAlignment="1">
      <alignment horizontal="center" vertical="center" wrapText="1"/>
    </xf>
    <xf numFmtId="9" fontId="1" fillId="0" borderId="4" xfId="1" applyFont="1" applyFill="1" applyBorder="1" applyAlignment="1">
      <alignment horizontal="center" vertical="center" wrapText="1"/>
    </xf>
    <xf numFmtId="0" fontId="2" fillId="0" borderId="4" xfId="2" applyBorder="1"/>
    <xf numFmtId="0" fontId="8" fillId="0" borderId="10" xfId="2" applyFont="1" applyBorder="1"/>
    <xf numFmtId="9" fontId="1" fillId="0" borderId="7" xfId="3" applyNumberFormat="1" applyBorder="1" applyAlignment="1">
      <alignment horizontal="center" vertical="center" wrapText="1"/>
    </xf>
    <xf numFmtId="9" fontId="5" fillId="0" borderId="7" xfId="5" applyFont="1" applyFill="1" applyBorder="1" applyAlignment="1">
      <alignment horizontal="center" vertical="center" wrapText="1"/>
    </xf>
    <xf numFmtId="0" fontId="2" fillId="0" borderId="7" xfId="2" applyBorder="1"/>
    <xf numFmtId="9" fontId="7" fillId="0" borderId="7" xfId="5" applyFont="1" applyFill="1" applyBorder="1" applyAlignment="1">
      <alignment horizontal="center" vertical="center" wrapText="1"/>
    </xf>
    <xf numFmtId="0" fontId="1" fillId="0" borderId="7" xfId="3" applyBorder="1" applyAlignment="1">
      <alignment horizontal="center" vertical="center" wrapText="1"/>
    </xf>
    <xf numFmtId="0" fontId="1" fillId="0" borderId="7" xfId="3" applyBorder="1"/>
    <xf numFmtId="164" fontId="4" fillId="0" borderId="6" xfId="4" applyNumberFormat="1" applyFont="1" applyFill="1" applyBorder="1" applyAlignment="1">
      <alignment horizontal="center" vertical="center" wrapText="1"/>
    </xf>
    <xf numFmtId="164" fontId="4" fillId="0" borderId="6" xfId="3" applyNumberFormat="1" applyFont="1" applyBorder="1" applyAlignment="1">
      <alignment horizontal="center" vertical="center" wrapText="1"/>
    </xf>
    <xf numFmtId="164" fontId="4" fillId="0" borderId="6" xfId="17" applyNumberFormat="1" applyFont="1" applyBorder="1" applyAlignment="1">
      <alignment horizontal="center" vertical="center" wrapText="1"/>
    </xf>
    <xf numFmtId="164" fontId="2" fillId="0" borderId="6" xfId="2" applyNumberFormat="1" applyBorder="1"/>
    <xf numFmtId="164" fontId="8" fillId="0" borderId="6" xfId="2" applyNumberFormat="1" applyFont="1" applyBorder="1"/>
    <xf numFmtId="164" fontId="3" fillId="0" borderId="6" xfId="2" applyNumberFormat="1" applyFont="1" applyBorder="1"/>
    <xf numFmtId="9" fontId="8" fillId="0" borderId="6" xfId="1" applyFont="1" applyFill="1" applyBorder="1"/>
    <xf numFmtId="164" fontId="2" fillId="0" borderId="29" xfId="2" applyNumberFormat="1" applyBorder="1"/>
    <xf numFmtId="0" fontId="13" fillId="3" borderId="8" xfId="3" applyFont="1" applyFill="1" applyBorder="1" applyAlignment="1">
      <alignment horizontal="center" vertical="center" wrapText="1"/>
    </xf>
    <xf numFmtId="0" fontId="13" fillId="3" borderId="9" xfId="3" applyFont="1" applyFill="1" applyBorder="1" applyAlignment="1">
      <alignment horizontal="center" vertical="center" wrapText="1"/>
    </xf>
    <xf numFmtId="0" fontId="22" fillId="3" borderId="23" xfId="2" applyFont="1" applyFill="1" applyBorder="1" applyAlignment="1">
      <alignment horizontal="center" vertical="center" wrapText="1"/>
    </xf>
    <xf numFmtId="0" fontId="22" fillId="3" borderId="27" xfId="2" applyFont="1" applyFill="1" applyBorder="1" applyAlignment="1">
      <alignment horizontal="center" vertical="center" wrapText="1"/>
    </xf>
    <xf numFmtId="0" fontId="22" fillId="3" borderId="24" xfId="2" applyFont="1" applyFill="1" applyBorder="1" applyAlignment="1">
      <alignment horizontal="center" vertical="center" wrapText="1"/>
    </xf>
    <xf numFmtId="0" fontId="22" fillId="3" borderId="25" xfId="2" applyFont="1" applyFill="1" applyBorder="1" applyAlignment="1">
      <alignment horizontal="center" vertical="center" wrapText="1"/>
    </xf>
    <xf numFmtId="0" fontId="6" fillId="0" borderId="19" xfId="2" applyFont="1" applyBorder="1"/>
    <xf numFmtId="0" fontId="22" fillId="3" borderId="26" xfId="2" applyFont="1" applyFill="1" applyBorder="1" applyAlignment="1">
      <alignment horizontal="center" vertical="center" wrapText="1"/>
    </xf>
    <xf numFmtId="9" fontId="6" fillId="0" borderId="28" xfId="1" applyFont="1" applyBorder="1"/>
    <xf numFmtId="9" fontId="6" fillId="0" borderId="28" xfId="2" applyNumberFormat="1" applyFont="1" applyBorder="1"/>
    <xf numFmtId="0" fontId="6" fillId="0" borderId="28" xfId="2" applyFont="1" applyBorder="1"/>
    <xf numFmtId="0" fontId="6" fillId="0" borderId="20" xfId="2" applyFont="1" applyBorder="1"/>
    <xf numFmtId="0" fontId="14" fillId="3" borderId="9" xfId="3" applyFont="1" applyFill="1" applyBorder="1" applyAlignment="1">
      <alignment vertical="center" wrapText="1"/>
    </xf>
    <xf numFmtId="0" fontId="3" fillId="2" borderId="6" xfId="2" applyFont="1" applyFill="1" applyBorder="1" applyAlignment="1">
      <alignment horizontal="center"/>
    </xf>
    <xf numFmtId="0" fontId="24" fillId="7" borderId="17" xfId="2" applyFont="1" applyFill="1" applyBorder="1" applyAlignment="1">
      <alignment horizontal="left" vertical="center"/>
    </xf>
    <xf numFmtId="0" fontId="24" fillId="7" borderId="31" xfId="2" applyFont="1" applyFill="1" applyBorder="1" applyAlignment="1">
      <alignment horizontal="left" vertical="center"/>
    </xf>
    <xf numFmtId="0" fontId="24" fillId="7" borderId="32" xfId="2" applyFont="1" applyFill="1" applyBorder="1" applyAlignment="1">
      <alignment horizontal="left" vertical="center"/>
    </xf>
    <xf numFmtId="0" fontId="24" fillId="7" borderId="34" xfId="2" applyFont="1" applyFill="1" applyBorder="1" applyAlignment="1">
      <alignment horizontal="left" vertical="center"/>
    </xf>
    <xf numFmtId="0" fontId="24" fillId="7" borderId="36" xfId="2" applyFont="1" applyFill="1" applyBorder="1" applyAlignment="1">
      <alignment horizontal="left" vertical="center"/>
    </xf>
    <xf numFmtId="0" fontId="24" fillId="7" borderId="37" xfId="2" applyFont="1" applyFill="1" applyBorder="1" applyAlignment="1">
      <alignment horizontal="left" vertical="center"/>
    </xf>
    <xf numFmtId="0" fontId="22" fillId="3" borderId="39" xfId="2" applyFont="1" applyFill="1" applyBorder="1" applyAlignment="1">
      <alignment horizontal="left" vertical="center"/>
    </xf>
    <xf numFmtId="0" fontId="6" fillId="0" borderId="40" xfId="0" applyFont="1" applyBorder="1"/>
    <xf numFmtId="0" fontId="6" fillId="0" borderId="29" xfId="0" applyFont="1" applyBorder="1"/>
    <xf numFmtId="44" fontId="25" fillId="7" borderId="24" xfId="14" applyNumberFormat="1" applyFont="1" applyFill="1" applyBorder="1" applyAlignment="1">
      <alignment horizontal="center"/>
    </xf>
    <xf numFmtId="44" fontId="25" fillId="7" borderId="19" xfId="14" applyNumberFormat="1" applyFont="1" applyFill="1" applyBorder="1" applyAlignment="1">
      <alignment horizontal="center"/>
    </xf>
    <xf numFmtId="9" fontId="25" fillId="7" borderId="19" xfId="14" applyNumberFormat="1" applyFont="1" applyFill="1" applyBorder="1" applyAlignment="1">
      <alignment horizontal="center"/>
    </xf>
    <xf numFmtId="42" fontId="25" fillId="7" borderId="19" xfId="15" applyFont="1" applyFill="1" applyBorder="1" applyAlignment="1">
      <alignment horizontal="center"/>
    </xf>
    <xf numFmtId="9" fontId="25" fillId="7" borderId="20" xfId="14" applyNumberFormat="1" applyFont="1" applyFill="1" applyBorder="1" applyAlignment="1">
      <alignment horizontal="center"/>
    </xf>
    <xf numFmtId="44" fontId="25" fillId="9" borderId="24" xfId="14" applyNumberFormat="1" applyFont="1" applyFill="1" applyBorder="1" applyAlignment="1">
      <alignment horizontal="center"/>
    </xf>
    <xf numFmtId="44" fontId="25" fillId="9" borderId="19" xfId="14" applyNumberFormat="1" applyFont="1" applyFill="1" applyBorder="1" applyAlignment="1">
      <alignment horizontal="center"/>
    </xf>
    <xf numFmtId="0" fontId="21" fillId="3" borderId="13" xfId="2" applyFont="1" applyFill="1" applyBorder="1" applyAlignment="1">
      <alignment vertical="center" wrapText="1"/>
    </xf>
    <xf numFmtId="0" fontId="21" fillId="3" borderId="14" xfId="2" applyFont="1" applyFill="1" applyBorder="1" applyAlignment="1">
      <alignment vertical="center" wrapText="1"/>
    </xf>
    <xf numFmtId="0" fontId="21" fillId="3" borderId="15" xfId="2" applyFont="1" applyFill="1" applyBorder="1" applyAlignment="1">
      <alignment vertical="center" wrapText="1"/>
    </xf>
    <xf numFmtId="0" fontId="24" fillId="8" borderId="25" xfId="2" applyFont="1" applyFill="1" applyBorder="1" applyAlignment="1">
      <alignment vertical="center" wrapText="1"/>
    </xf>
    <xf numFmtId="0" fontId="24" fillId="8" borderId="26" xfId="2" applyFont="1" applyFill="1" applyBorder="1" applyAlignment="1">
      <alignment vertical="center" wrapText="1"/>
    </xf>
    <xf numFmtId="0" fontId="24" fillId="8" borderId="23" xfId="2" applyFont="1" applyFill="1" applyBorder="1" applyAlignment="1">
      <alignment vertical="center" wrapText="1"/>
    </xf>
    <xf numFmtId="0" fontId="6" fillId="0" borderId="0" xfId="6" applyFont="1" applyAlignment="1">
      <alignment vertical="center"/>
    </xf>
    <xf numFmtId="0" fontId="22" fillId="9" borderId="0" xfId="2" applyFont="1" applyFill="1" applyAlignment="1">
      <alignment horizontal="left" vertical="center"/>
    </xf>
    <xf numFmtId="0" fontId="6" fillId="0" borderId="0" xfId="0" applyFont="1" applyAlignment="1">
      <alignment horizontal="center"/>
    </xf>
    <xf numFmtId="0" fontId="22" fillId="0" borderId="0" xfId="2" applyFont="1" applyAlignment="1">
      <alignment horizontal="center" vertical="center" wrapText="1"/>
    </xf>
    <xf numFmtId="9" fontId="6" fillId="0" borderId="0" xfId="2" applyNumberFormat="1" applyFont="1"/>
    <xf numFmtId="0" fontId="6" fillId="0" borderId="0" xfId="2" applyFont="1"/>
    <xf numFmtId="9" fontId="6" fillId="0" borderId="12" xfId="0" applyNumberFormat="1" applyFont="1" applyBorder="1"/>
    <xf numFmtId="0" fontId="29" fillId="11" borderId="23" xfId="0" applyFont="1" applyFill="1" applyBorder="1" applyAlignment="1">
      <alignment horizontal="center"/>
    </xf>
    <xf numFmtId="0" fontId="29" fillId="11" borderId="27" xfId="0" applyFont="1" applyFill="1" applyBorder="1" applyAlignment="1">
      <alignment horizontal="center"/>
    </xf>
    <xf numFmtId="0" fontId="29" fillId="11" borderId="24" xfId="0" applyFont="1" applyFill="1" applyBorder="1" applyAlignment="1">
      <alignment horizontal="center"/>
    </xf>
    <xf numFmtId="0" fontId="28" fillId="9" borderId="25" xfId="2" applyFont="1" applyFill="1" applyBorder="1" applyAlignment="1">
      <alignment horizontal="center" vertical="center" wrapText="1"/>
    </xf>
    <xf numFmtId="0" fontId="28" fillId="9" borderId="26" xfId="2" applyFont="1" applyFill="1" applyBorder="1" applyAlignment="1">
      <alignment horizontal="center" vertical="center" wrapText="1"/>
    </xf>
    <xf numFmtId="9" fontId="6" fillId="0" borderId="28" xfId="0" applyNumberFormat="1" applyFont="1" applyBorder="1"/>
    <xf numFmtId="0" fontId="21" fillId="12" borderId="12" xfId="2" applyFont="1" applyFill="1" applyBorder="1" applyAlignment="1">
      <alignment horizontal="center" vertical="center" wrapText="1"/>
    </xf>
    <xf numFmtId="9" fontId="18" fillId="0" borderId="12" xfId="1" applyFont="1" applyFill="1" applyBorder="1"/>
    <xf numFmtId="0" fontId="21" fillId="3" borderId="44" xfId="2" applyFont="1" applyFill="1" applyBorder="1" applyAlignment="1">
      <alignment vertical="center" wrapText="1"/>
    </xf>
    <xf numFmtId="164" fontId="18" fillId="0" borderId="12" xfId="18" applyNumberFormat="1" applyFont="1" applyFill="1" applyBorder="1"/>
    <xf numFmtId="0" fontId="24" fillId="13" borderId="12" xfId="2" applyFont="1" applyFill="1" applyBorder="1" applyAlignment="1">
      <alignment horizontal="center" vertical="center" wrapText="1"/>
    </xf>
    <xf numFmtId="2" fontId="18" fillId="0" borderId="12" xfId="14" applyNumberFormat="1" applyFont="1" applyBorder="1" applyAlignment="1">
      <alignment horizontal="left"/>
    </xf>
    <xf numFmtId="0" fontId="15" fillId="13" borderId="30" xfId="14" applyFont="1" applyFill="1" applyBorder="1" applyAlignment="1">
      <alignment horizontal="center"/>
    </xf>
    <xf numFmtId="43" fontId="2" fillId="0" borderId="40" xfId="18" applyFont="1" applyBorder="1"/>
    <xf numFmtId="170" fontId="2" fillId="0" borderId="29" xfId="14" applyNumberFormat="1" applyBorder="1"/>
    <xf numFmtId="0" fontId="22" fillId="3" borderId="13" xfId="2" applyFont="1" applyFill="1" applyBorder="1" applyAlignment="1">
      <alignment horizontal="center" vertical="center" wrapText="1"/>
    </xf>
    <xf numFmtId="9" fontId="6" fillId="0" borderId="13" xfId="0" applyNumberFormat="1" applyFont="1" applyBorder="1" applyAlignment="1">
      <alignment horizontal="center"/>
    </xf>
    <xf numFmtId="0" fontId="30" fillId="3" borderId="12" xfId="2" applyFont="1" applyFill="1" applyBorder="1" applyAlignment="1">
      <alignment horizontal="center" vertical="center" wrapText="1"/>
    </xf>
    <xf numFmtId="0" fontId="2" fillId="0" borderId="12" xfId="2" applyBorder="1"/>
    <xf numFmtId="9" fontId="2" fillId="0" borderId="12" xfId="2" applyNumberFormat="1" applyBorder="1"/>
    <xf numFmtId="0" fontId="2" fillId="0" borderId="12" xfId="0" applyFont="1" applyBorder="1"/>
    <xf numFmtId="0" fontId="13" fillId="14" borderId="1" xfId="3" applyFont="1" applyFill="1" applyBorder="1" applyAlignment="1">
      <alignment horizontal="left" vertical="center" wrapText="1"/>
    </xf>
    <xf numFmtId="0" fontId="13" fillId="14" borderId="7" xfId="3" applyFont="1" applyFill="1" applyBorder="1" applyAlignment="1">
      <alignment horizontal="left" vertical="center" wrapText="1"/>
    </xf>
    <xf numFmtId="0" fontId="13" fillId="14" borderId="4" xfId="3" applyFont="1" applyFill="1" applyBorder="1" applyAlignment="1">
      <alignment horizontal="left" vertical="center" wrapText="1"/>
    </xf>
    <xf numFmtId="0" fontId="13" fillId="14" borderId="10" xfId="3" applyFont="1" applyFill="1" applyBorder="1" applyAlignment="1">
      <alignment horizontal="left" vertical="center" wrapText="1"/>
    </xf>
    <xf numFmtId="0" fontId="13" fillId="14" borderId="7" xfId="3" applyFont="1" applyFill="1" applyBorder="1" applyAlignment="1">
      <alignment horizontal="center" vertical="center" wrapText="1"/>
    </xf>
    <xf numFmtId="0" fontId="13" fillId="14" borderId="7" xfId="3" applyFont="1" applyFill="1" applyBorder="1" applyAlignment="1">
      <alignment vertical="center" wrapText="1"/>
    </xf>
    <xf numFmtId="0" fontId="5" fillId="0" borderId="12" xfId="3" applyFont="1" applyBorder="1" applyAlignment="1">
      <alignment horizontal="left" vertical="center" wrapText="1"/>
    </xf>
    <xf numFmtId="0" fontId="1" fillId="0" borderId="12" xfId="3" applyBorder="1" applyAlignment="1">
      <alignment horizontal="center" vertical="center" wrapText="1"/>
    </xf>
    <xf numFmtId="9" fontId="5" fillId="6" borderId="12" xfId="5" applyFont="1" applyFill="1" applyBorder="1" applyAlignment="1">
      <alignment horizontal="center" vertical="center" wrapText="1"/>
    </xf>
    <xf numFmtId="9" fontId="1" fillId="15" borderId="12" xfId="3" applyNumberFormat="1" applyFill="1" applyBorder="1" applyAlignment="1">
      <alignment horizontal="center" vertical="center" wrapText="1"/>
    </xf>
    <xf numFmtId="9" fontId="1" fillId="0" borderId="12" xfId="3" applyNumberFormat="1" applyBorder="1" applyAlignment="1">
      <alignment horizontal="center" vertical="center" wrapText="1"/>
    </xf>
    <xf numFmtId="0" fontId="1" fillId="0" borderId="12" xfId="3" applyBorder="1"/>
    <xf numFmtId="0" fontId="8" fillId="0" borderId="12" xfId="2" applyFont="1" applyBorder="1"/>
    <xf numFmtId="9" fontId="5" fillId="15" borderId="12" xfId="5" applyFont="1" applyFill="1" applyBorder="1" applyAlignment="1">
      <alignment horizontal="center" vertical="center" wrapText="1"/>
    </xf>
    <xf numFmtId="9" fontId="21" fillId="3" borderId="14" xfId="2" applyNumberFormat="1" applyFont="1" applyFill="1" applyBorder="1" applyAlignment="1">
      <alignment vertical="center" wrapText="1"/>
    </xf>
    <xf numFmtId="9" fontId="1" fillId="16" borderId="12" xfId="1" applyFont="1" applyFill="1" applyBorder="1" applyAlignment="1">
      <alignment horizontal="center" vertical="center" wrapText="1"/>
    </xf>
    <xf numFmtId="0" fontId="3" fillId="10" borderId="12" xfId="2" applyFont="1" applyFill="1" applyBorder="1"/>
    <xf numFmtId="9" fontId="2" fillId="0" borderId="0" xfId="1" applyBorder="1" applyAlignment="1">
      <alignment vertical="top"/>
    </xf>
    <xf numFmtId="9" fontId="2" fillId="0" borderId="12" xfId="1" applyFont="1" applyBorder="1"/>
    <xf numFmtId="9" fontId="2" fillId="0" borderId="0" xfId="1" applyBorder="1"/>
    <xf numFmtId="0" fontId="5" fillId="0" borderId="25" xfId="3" applyFont="1" applyBorder="1" applyAlignment="1">
      <alignment horizontal="left" vertical="center" wrapText="1"/>
    </xf>
    <xf numFmtId="0" fontId="5" fillId="15" borderId="25" xfId="3" applyFont="1" applyFill="1" applyBorder="1" applyAlignment="1">
      <alignment horizontal="left" vertical="center" wrapText="1"/>
    </xf>
    <xf numFmtId="9" fontId="5" fillId="6" borderId="19" xfId="5" applyFont="1" applyFill="1" applyBorder="1" applyAlignment="1">
      <alignment horizontal="center" vertical="center" wrapText="1"/>
    </xf>
    <xf numFmtId="0" fontId="5" fillId="16" borderId="25" xfId="3" applyFont="1" applyFill="1" applyBorder="1" applyAlignment="1">
      <alignment horizontal="left" vertical="center" wrapText="1"/>
    </xf>
    <xf numFmtId="9" fontId="5" fillId="15" borderId="19" xfId="5" applyFont="1" applyFill="1" applyBorder="1" applyAlignment="1">
      <alignment horizontal="center" vertical="center" wrapText="1"/>
    </xf>
    <xf numFmtId="164" fontId="4" fillId="0" borderId="19" xfId="17" applyNumberFormat="1" applyFont="1" applyBorder="1" applyAlignment="1">
      <alignment horizontal="center" vertical="center" wrapText="1"/>
    </xf>
    <xf numFmtId="0" fontId="5" fillId="10" borderId="25" xfId="3" applyFont="1" applyFill="1" applyBorder="1" applyAlignment="1">
      <alignment horizontal="left" vertical="center" wrapText="1"/>
    </xf>
    <xf numFmtId="0" fontId="5" fillId="0" borderId="26" xfId="3" applyFont="1" applyBorder="1" applyAlignment="1">
      <alignment vertical="center" wrapText="1"/>
    </xf>
    <xf numFmtId="0" fontId="1" fillId="0" borderId="25" xfId="19" applyBorder="1"/>
    <xf numFmtId="0" fontId="1" fillId="0" borderId="25" xfId="19" applyBorder="1" applyAlignment="1">
      <alignment horizontal="right"/>
    </xf>
    <xf numFmtId="0" fontId="32" fillId="0" borderId="25" xfId="19" applyFont="1" applyBorder="1"/>
    <xf numFmtId="0" fontId="26" fillId="0" borderId="25" xfId="19" applyFont="1" applyBorder="1"/>
    <xf numFmtId="173" fontId="26" fillId="17" borderId="19" xfId="20" applyNumberFormat="1" applyFont="1" applyFill="1" applyBorder="1"/>
    <xf numFmtId="0" fontId="35" fillId="2" borderId="25" xfId="19" applyFont="1" applyFill="1" applyBorder="1"/>
    <xf numFmtId="0" fontId="35" fillId="17" borderId="25" xfId="19" applyFont="1" applyFill="1" applyBorder="1"/>
    <xf numFmtId="0" fontId="1" fillId="0" borderId="7" xfId="19" applyBorder="1"/>
    <xf numFmtId="173" fontId="1" fillId="0" borderId="19" xfId="20" applyNumberFormat="1" applyBorder="1"/>
    <xf numFmtId="174" fontId="32" fillId="0" borderId="43" xfId="5" applyNumberFormat="1" applyFont="1" applyBorder="1"/>
    <xf numFmtId="9" fontId="34" fillId="0" borderId="19" xfId="5" applyFont="1" applyBorder="1"/>
    <xf numFmtId="173" fontId="26" fillId="0" borderId="19" xfId="20" applyNumberFormat="1" applyFont="1" applyBorder="1"/>
    <xf numFmtId="9" fontId="35" fillId="2" borderId="19" xfId="5" applyFont="1" applyFill="1" applyBorder="1"/>
    <xf numFmtId="176" fontId="31" fillId="17" borderId="19" xfId="21" applyNumberFormat="1" applyFont="1" applyFill="1" applyBorder="1"/>
    <xf numFmtId="38" fontId="26" fillId="16" borderId="51" xfId="20" applyNumberFormat="1" applyFont="1" applyFill="1" applyBorder="1"/>
    <xf numFmtId="9" fontId="34" fillId="2" borderId="9" xfId="5" applyFont="1" applyFill="1" applyBorder="1"/>
    <xf numFmtId="0" fontId="27" fillId="19" borderId="23" xfId="2" applyFont="1" applyFill="1" applyBorder="1" applyAlignment="1">
      <alignment horizontal="center" vertical="center" wrapText="1"/>
    </xf>
    <xf numFmtId="10" fontId="2" fillId="0" borderId="24" xfId="1" applyNumberFormat="1" applyBorder="1"/>
    <xf numFmtId="0" fontId="27" fillId="19" borderId="25" xfId="2" applyFont="1" applyFill="1" applyBorder="1" applyAlignment="1">
      <alignment horizontal="center" vertical="center" wrapText="1"/>
    </xf>
    <xf numFmtId="10" fontId="2" fillId="0" borderId="19" xfId="1" applyNumberFormat="1" applyBorder="1"/>
    <xf numFmtId="0" fontId="27" fillId="19" borderId="26" xfId="2" applyFont="1" applyFill="1" applyBorder="1" applyAlignment="1">
      <alignment horizontal="center" vertical="center" wrapText="1"/>
    </xf>
    <xf numFmtId="10" fontId="2" fillId="0" borderId="20" xfId="1" applyNumberFormat="1" applyBorder="1"/>
    <xf numFmtId="0" fontId="27" fillId="0" borderId="0" xfId="2" applyFont="1" applyAlignment="1">
      <alignment horizontal="center" vertical="center" wrapText="1"/>
    </xf>
    <xf numFmtId="10" fontId="2" fillId="0" borderId="0" xfId="1" applyNumberFormat="1" applyFill="1" applyBorder="1"/>
    <xf numFmtId="9" fontId="36" fillId="0" borderId="30" xfId="1" applyFont="1" applyBorder="1" applyAlignment="1">
      <alignment vertical="center"/>
    </xf>
    <xf numFmtId="164" fontId="2" fillId="0" borderId="0" xfId="2" applyNumberFormat="1"/>
    <xf numFmtId="164" fontId="5" fillId="6" borderId="12" xfId="5" applyNumberFormat="1" applyFont="1" applyFill="1" applyBorder="1" applyAlignment="1">
      <alignment horizontal="center" vertical="center" wrapText="1"/>
    </xf>
    <xf numFmtId="164" fontId="1" fillId="15" borderId="12" xfId="3" applyNumberFormat="1" applyFill="1" applyBorder="1" applyAlignment="1">
      <alignment horizontal="center" vertical="center" wrapText="1"/>
    </xf>
    <xf numFmtId="164" fontId="2" fillId="0" borderId="12" xfId="2" applyNumberFormat="1" applyBorder="1"/>
    <xf numFmtId="176" fontId="1" fillId="0" borderId="12" xfId="3" applyNumberFormat="1" applyBorder="1"/>
    <xf numFmtId="0" fontId="5" fillId="0" borderId="47" xfId="3" applyFont="1" applyBorder="1" applyAlignment="1">
      <alignment horizontal="left" vertical="center" wrapText="1"/>
    </xf>
    <xf numFmtId="9" fontId="8" fillId="0" borderId="48" xfId="1" applyFont="1" applyBorder="1"/>
    <xf numFmtId="0" fontId="5" fillId="16" borderId="47" xfId="3" applyFont="1" applyFill="1" applyBorder="1" applyAlignment="1">
      <alignment horizontal="left" vertical="center" wrapText="1"/>
    </xf>
    <xf numFmtId="164" fontId="18" fillId="0" borderId="9" xfId="18" applyNumberFormat="1" applyFont="1" applyBorder="1"/>
    <xf numFmtId="0" fontId="23" fillId="16" borderId="0" xfId="2" applyFont="1" applyFill="1"/>
    <xf numFmtId="164" fontId="23" fillId="16" borderId="0" xfId="2" applyNumberFormat="1" applyFont="1" applyFill="1"/>
    <xf numFmtId="176" fontId="1" fillId="0" borderId="48" xfId="3" applyNumberFormat="1" applyBorder="1"/>
    <xf numFmtId="0" fontId="5" fillId="0" borderId="42" xfId="3" applyFont="1" applyBorder="1" applyAlignment="1">
      <alignment horizontal="left" vertical="center" wrapText="1"/>
    </xf>
    <xf numFmtId="9" fontId="8" fillId="0" borderId="41" xfId="1" applyFont="1" applyBorder="1"/>
    <xf numFmtId="0" fontId="5" fillId="0" borderId="50" xfId="3" applyFont="1" applyBorder="1" applyAlignment="1">
      <alignment horizontal="left" vertical="center" wrapText="1"/>
    </xf>
    <xf numFmtId="176" fontId="8" fillId="0" borderId="52" xfId="2" applyNumberFormat="1" applyFont="1" applyBorder="1"/>
    <xf numFmtId="0" fontId="5" fillId="0" borderId="50" xfId="3" applyFont="1" applyBorder="1" applyAlignment="1">
      <alignment vertical="center" wrapText="1"/>
    </xf>
    <xf numFmtId="9" fontId="37" fillId="3" borderId="52" xfId="1" applyFont="1" applyFill="1" applyBorder="1" applyAlignment="1">
      <alignment vertical="center" wrapText="1"/>
    </xf>
    <xf numFmtId="173" fontId="0" fillId="0" borderId="9" xfId="20" applyNumberFormat="1" applyFont="1" applyBorder="1"/>
    <xf numFmtId="0" fontId="1" fillId="0" borderId="47" xfId="19" applyBorder="1" applyAlignment="1">
      <alignment horizontal="right"/>
    </xf>
    <xf numFmtId="173" fontId="1" fillId="0" borderId="51" xfId="20" applyNumberFormat="1" applyBorder="1"/>
    <xf numFmtId="0" fontId="1" fillId="0" borderId="53" xfId="19" applyBorder="1"/>
    <xf numFmtId="173" fontId="1" fillId="16" borderId="29" xfId="20" applyNumberFormat="1" applyFill="1" applyBorder="1"/>
    <xf numFmtId="0" fontId="1" fillId="0" borderId="50" xfId="19" applyBorder="1"/>
    <xf numFmtId="173" fontId="1" fillId="11" borderId="52" xfId="20" applyNumberFormat="1" applyFill="1" applyBorder="1"/>
    <xf numFmtId="164" fontId="1" fillId="0" borderId="22" xfId="3" applyNumberFormat="1" applyBorder="1" applyAlignment="1">
      <alignment horizontal="center" vertical="center" wrapText="1"/>
    </xf>
    <xf numFmtId="0" fontId="3" fillId="0" borderId="0" xfId="2" applyFont="1"/>
    <xf numFmtId="0" fontId="23" fillId="2" borderId="20" xfId="2" applyFont="1" applyFill="1" applyBorder="1" applyAlignment="1">
      <alignment horizontal="center" vertical="center" wrapText="1"/>
    </xf>
    <xf numFmtId="0" fontId="5" fillId="0" borderId="7" xfId="3" applyFont="1" applyBorder="1" applyAlignment="1">
      <alignment vertical="center" wrapText="1"/>
    </xf>
    <xf numFmtId="164" fontId="1" fillId="0" borderId="43" xfId="3" applyNumberFormat="1" applyBorder="1" applyAlignment="1">
      <alignment horizontal="center" vertical="center" wrapText="1"/>
    </xf>
    <xf numFmtId="164" fontId="1" fillId="0" borderId="19" xfId="3" applyNumberFormat="1" applyBorder="1" applyAlignment="1">
      <alignment horizontal="center" vertical="center" wrapText="1"/>
    </xf>
    <xf numFmtId="9" fontId="5" fillId="6" borderId="48" xfId="5" applyFont="1" applyFill="1" applyBorder="1" applyAlignment="1">
      <alignment horizontal="center" vertical="center" wrapText="1"/>
    </xf>
    <xf numFmtId="0" fontId="1" fillId="0" borderId="22" xfId="3" applyBorder="1" applyAlignment="1">
      <alignment horizontal="center" vertical="center" wrapText="1"/>
    </xf>
    <xf numFmtId="9" fontId="5" fillId="6" borderId="43" xfId="5" applyFont="1" applyFill="1" applyBorder="1" applyAlignment="1">
      <alignment horizontal="center" vertical="center" wrapText="1"/>
    </xf>
    <xf numFmtId="0" fontId="5" fillId="20" borderId="50" xfId="3" applyFont="1" applyFill="1" applyBorder="1" applyAlignment="1">
      <alignment horizontal="left" vertical="center" wrapText="1"/>
    </xf>
    <xf numFmtId="0" fontId="1" fillId="20" borderId="21" xfId="3" applyFill="1" applyBorder="1" applyAlignment="1">
      <alignment horizontal="center" vertical="center" wrapText="1"/>
    </xf>
    <xf numFmtId="164" fontId="4" fillId="20" borderId="52" xfId="3" applyNumberFormat="1" applyFont="1" applyFill="1" applyBorder="1" applyAlignment="1">
      <alignment horizontal="center" vertical="center" wrapText="1"/>
    </xf>
    <xf numFmtId="0" fontId="14" fillId="3" borderId="28" xfId="3" applyFont="1" applyFill="1" applyBorder="1" applyAlignment="1">
      <alignment horizontal="center" vertical="center" wrapText="1"/>
    </xf>
    <xf numFmtId="0" fontId="2" fillId="21" borderId="0" xfId="2" applyFill="1"/>
    <xf numFmtId="0" fontId="3" fillId="10" borderId="7" xfId="2" applyFont="1" applyFill="1" applyBorder="1" applyAlignment="1">
      <alignment vertical="center"/>
    </xf>
    <xf numFmtId="9" fontId="38" fillId="22" borderId="51" xfId="1" applyFont="1" applyFill="1" applyBorder="1"/>
    <xf numFmtId="0" fontId="3" fillId="23" borderId="7" xfId="2" applyFont="1" applyFill="1" applyBorder="1" applyAlignment="1">
      <alignment horizontal="center"/>
    </xf>
    <xf numFmtId="0" fontId="8" fillId="2" borderId="0" xfId="2" applyFont="1" applyFill="1"/>
    <xf numFmtId="174" fontId="8" fillId="0" borderId="19" xfId="1" applyNumberFormat="1" applyFont="1" applyFill="1" applyBorder="1"/>
    <xf numFmtId="9" fontId="39" fillId="23" borderId="52" xfId="1" applyFont="1" applyFill="1" applyBorder="1" applyAlignment="1">
      <alignment vertical="center" wrapText="1"/>
    </xf>
    <xf numFmtId="0" fontId="2" fillId="0" borderId="12" xfId="0" applyFont="1" applyBorder="1" applyAlignment="1">
      <alignment horizontal="left"/>
    </xf>
    <xf numFmtId="9" fontId="2" fillId="0" borderId="12" xfId="0" applyNumberFormat="1" applyFont="1" applyBorder="1"/>
    <xf numFmtId="2" fontId="2" fillId="0" borderId="12" xfId="0" applyNumberFormat="1" applyFont="1" applyBorder="1" applyAlignment="1">
      <alignment horizontal="left"/>
    </xf>
    <xf numFmtId="9" fontId="25" fillId="9" borderId="19" xfId="14" applyNumberFormat="1" applyFont="1" applyFill="1" applyBorder="1" applyAlignment="1">
      <alignment horizontal="center"/>
    </xf>
    <xf numFmtId="43" fontId="18" fillId="0" borderId="12" xfId="18" applyFont="1" applyFill="1" applyBorder="1"/>
    <xf numFmtId="9" fontId="25" fillId="9" borderId="20" xfId="14" applyNumberFormat="1" applyFont="1" applyFill="1" applyBorder="1" applyAlignment="1">
      <alignment horizontal="center"/>
    </xf>
    <xf numFmtId="0" fontId="5" fillId="0" borderId="23" xfId="3" applyFont="1" applyBorder="1" applyAlignment="1">
      <alignment horizontal="left" vertical="center" wrapText="1"/>
    </xf>
    <xf numFmtId="164" fontId="1" fillId="0" borderId="24" xfId="3" applyNumberFormat="1" applyBorder="1" applyAlignment="1">
      <alignment horizontal="center" vertical="center" wrapText="1"/>
    </xf>
    <xf numFmtId="14" fontId="1" fillId="0" borderId="19" xfId="3" applyNumberFormat="1" applyBorder="1" applyAlignment="1">
      <alignment horizontal="center" vertical="center" wrapText="1"/>
    </xf>
    <xf numFmtId="9" fontId="1" fillId="0" borderId="19" xfId="3" applyNumberFormat="1" applyBorder="1" applyAlignment="1">
      <alignment horizontal="center" vertical="center" wrapText="1"/>
    </xf>
    <xf numFmtId="9" fontId="40" fillId="3" borderId="52" xfId="1" applyFont="1" applyFill="1" applyBorder="1" applyAlignment="1">
      <alignment horizontal="center" vertical="center" wrapText="1"/>
    </xf>
    <xf numFmtId="9" fontId="25" fillId="9" borderId="19" xfId="1" applyFont="1" applyFill="1" applyBorder="1" applyAlignment="1">
      <alignment horizontal="center"/>
    </xf>
    <xf numFmtId="0" fontId="2" fillId="2" borderId="12" xfId="0" applyFont="1" applyFill="1" applyBorder="1" applyAlignment="1">
      <alignment horizontal="left"/>
    </xf>
    <xf numFmtId="0" fontId="2" fillId="2" borderId="12" xfId="2" applyFill="1" applyBorder="1"/>
    <xf numFmtId="9" fontId="2" fillId="2" borderId="12" xfId="2" applyNumberFormat="1" applyFill="1" applyBorder="1"/>
    <xf numFmtId="0" fontId="2" fillId="2" borderId="12" xfId="0" applyFont="1" applyFill="1" applyBorder="1"/>
    <xf numFmtId="9" fontId="2" fillId="2" borderId="12" xfId="0" applyNumberFormat="1" applyFont="1" applyFill="1" applyBorder="1"/>
    <xf numFmtId="9" fontId="6" fillId="2" borderId="0" xfId="2" applyNumberFormat="1" applyFont="1" applyFill="1"/>
    <xf numFmtId="0" fontId="6" fillId="2" borderId="0" xfId="2" applyFont="1" applyFill="1"/>
    <xf numFmtId="0" fontId="6" fillId="2" borderId="0" xfId="0" applyFont="1" applyFill="1"/>
    <xf numFmtId="14" fontId="13" fillId="18" borderId="3" xfId="3" applyNumberFormat="1" applyFont="1" applyFill="1" applyBorder="1" applyAlignment="1">
      <alignment horizontal="center" vertical="center" wrapText="1"/>
    </xf>
    <xf numFmtId="8" fontId="18" fillId="0" borderId="38" xfId="6" applyNumberFormat="1" applyFont="1" applyBorder="1" applyAlignment="1">
      <alignment vertical="center"/>
    </xf>
    <xf numFmtId="14" fontId="2" fillId="0" borderId="14" xfId="14" applyNumberFormat="1" applyBorder="1"/>
    <xf numFmtId="9" fontId="18" fillId="0" borderId="33" xfId="6" applyNumberFormat="1" applyFont="1" applyBorder="1" applyAlignment="1">
      <alignment horizontal="center" vertical="center"/>
    </xf>
    <xf numFmtId="9" fontId="18" fillId="0" borderId="35" xfId="6" applyNumberFormat="1" applyFont="1" applyBorder="1" applyAlignment="1">
      <alignment horizontal="center" vertical="center"/>
    </xf>
    <xf numFmtId="166" fontId="23" fillId="0" borderId="35" xfId="6" applyNumberFormat="1" applyFont="1" applyBorder="1" applyAlignment="1">
      <alignment horizontal="center" vertical="center"/>
    </xf>
    <xf numFmtId="0" fontId="18" fillId="0" borderId="35" xfId="6" applyFont="1" applyBorder="1" applyAlignment="1">
      <alignment vertical="center"/>
    </xf>
    <xf numFmtId="9" fontId="18" fillId="0" borderId="35" xfId="6" applyNumberFormat="1" applyFont="1" applyBorder="1" applyAlignment="1">
      <alignment vertical="center"/>
    </xf>
    <xf numFmtId="0" fontId="42" fillId="0" borderId="12" xfId="0" applyFont="1" applyBorder="1"/>
    <xf numFmtId="0" fontId="41" fillId="0" borderId="12" xfId="0" applyFont="1" applyBorder="1" applyAlignment="1">
      <alignment horizontal="center"/>
    </xf>
    <xf numFmtId="9" fontId="41" fillId="0" borderId="12" xfId="0" applyNumberFormat="1" applyFont="1" applyBorder="1" applyAlignment="1">
      <alignment horizontal="center" vertical="center"/>
    </xf>
    <xf numFmtId="167" fontId="41" fillId="0" borderId="12" xfId="26" applyNumberFormat="1" applyFont="1" applyBorder="1" applyAlignment="1">
      <alignment horizontal="right"/>
    </xf>
    <xf numFmtId="1" fontId="43" fillId="0" borderId="12" xfId="0" applyNumberFormat="1" applyFont="1" applyBorder="1" applyAlignment="1">
      <alignment horizontal="center" vertical="center"/>
    </xf>
    <xf numFmtId="177" fontId="43" fillId="0" borderId="12" xfId="0" applyNumberFormat="1" applyFont="1" applyBorder="1" applyAlignment="1">
      <alignment wrapText="1"/>
    </xf>
    <xf numFmtId="0" fontId="44" fillId="0" borderId="12" xfId="0" applyFont="1" applyBorder="1" applyAlignment="1">
      <alignment horizontal="left"/>
    </xf>
    <xf numFmtId="0" fontId="43" fillId="0" borderId="12" xfId="0" applyFont="1" applyBorder="1" applyAlignment="1">
      <alignment horizontal="center"/>
    </xf>
    <xf numFmtId="178" fontId="1" fillId="0" borderId="12" xfId="25" applyNumberFormat="1" applyBorder="1"/>
    <xf numFmtId="0" fontId="5" fillId="2" borderId="0" xfId="3" applyFont="1" applyFill="1" applyAlignment="1">
      <alignment horizontal="center" vertical="center" wrapText="1"/>
    </xf>
    <xf numFmtId="2" fontId="2" fillId="0" borderId="0" xfId="14" applyNumberFormat="1"/>
    <xf numFmtId="0" fontId="8" fillId="0" borderId="0" xfId="14" applyFont="1" applyAlignment="1">
      <alignment horizontal="center"/>
    </xf>
    <xf numFmtId="164" fontId="2" fillId="0" borderId="0" xfId="14" applyNumberFormat="1" applyAlignment="1">
      <alignment horizontal="right"/>
    </xf>
    <xf numFmtId="9" fontId="2" fillId="0" borderId="0" xfId="1" applyAlignment="1">
      <alignment horizontal="right"/>
    </xf>
    <xf numFmtId="43" fontId="1" fillId="0" borderId="12" xfId="18" applyBorder="1"/>
    <xf numFmtId="43" fontId="18" fillId="0" borderId="0" xfId="2" applyNumberFormat="1" applyFont="1"/>
    <xf numFmtId="9" fontId="18" fillId="0" borderId="0" xfId="1" applyFont="1"/>
    <xf numFmtId="43" fontId="2" fillId="0" borderId="0" xfId="18" applyFont="1"/>
    <xf numFmtId="43" fontId="0" fillId="0" borderId="0" xfId="18" applyFont="1"/>
    <xf numFmtId="0" fontId="45" fillId="0" borderId="0" xfId="14" applyFont="1"/>
    <xf numFmtId="0" fontId="2" fillId="0" borderId="12" xfId="6" applyBorder="1" applyAlignment="1">
      <alignment vertical="center"/>
    </xf>
    <xf numFmtId="0" fontId="6" fillId="0" borderId="12" xfId="0" applyFont="1" applyBorder="1"/>
    <xf numFmtId="0" fontId="6" fillId="0" borderId="56" xfId="6" applyFont="1" applyBorder="1" applyAlignment="1">
      <alignment vertical="center"/>
    </xf>
    <xf numFmtId="167" fontId="6" fillId="0" borderId="12" xfId="12" applyNumberFormat="1" applyFont="1" applyBorder="1" applyAlignment="1">
      <alignment horizontal="center"/>
    </xf>
    <xf numFmtId="9" fontId="6" fillId="0" borderId="19" xfId="9" applyFont="1" applyBorder="1"/>
    <xf numFmtId="9" fontId="6" fillId="0" borderId="0" xfId="9" applyFont="1" applyFill="1" applyBorder="1"/>
    <xf numFmtId="9" fontId="6" fillId="0" borderId="20" xfId="9" applyFont="1" applyBorder="1"/>
    <xf numFmtId="9" fontId="6" fillId="2" borderId="0" xfId="9" applyFont="1" applyFill="1" applyBorder="1"/>
    <xf numFmtId="9" fontId="0" fillId="0" borderId="0" xfId="0" applyNumberFormat="1"/>
    <xf numFmtId="9" fontId="2" fillId="21" borderId="12" xfId="2" applyNumberFormat="1" applyFill="1" applyBorder="1"/>
    <xf numFmtId="0" fontId="2" fillId="0" borderId="25" xfId="0" applyFont="1" applyBorder="1" applyAlignment="1">
      <alignment horizontal="left"/>
    </xf>
    <xf numFmtId="9" fontId="2" fillId="0" borderId="19" xfId="0" applyNumberFormat="1" applyFont="1" applyBorder="1"/>
    <xf numFmtId="43" fontId="20" fillId="0" borderId="22" xfId="18" applyFont="1" applyBorder="1" applyAlignment="1">
      <alignment horizontal="center"/>
    </xf>
    <xf numFmtId="43" fontId="21" fillId="3" borderId="21" xfId="18" applyFont="1" applyFill="1" applyBorder="1" applyAlignment="1"/>
    <xf numFmtId="43" fontId="18" fillId="0" borderId="12" xfId="18" applyFont="1" applyBorder="1"/>
    <xf numFmtId="43" fontId="16" fillId="0" borderId="22" xfId="18" applyFont="1" applyFill="1" applyBorder="1" applyAlignment="1">
      <alignment horizontal="center"/>
    </xf>
    <xf numFmtId="43" fontId="20" fillId="0" borderId="45" xfId="18" applyFont="1" applyBorder="1" applyAlignment="1">
      <alignment horizontal="center"/>
    </xf>
    <xf numFmtId="43" fontId="21" fillId="3" borderId="46" xfId="18" applyFont="1" applyFill="1" applyBorder="1" applyAlignment="1"/>
    <xf numFmtId="9" fontId="21" fillId="3" borderId="21" xfId="18" applyNumberFormat="1" applyFont="1" applyFill="1" applyBorder="1" applyAlignment="1"/>
    <xf numFmtId="43" fontId="4" fillId="15" borderId="19" xfId="18" applyFont="1" applyFill="1" applyBorder="1" applyAlignment="1">
      <alignment horizontal="center" vertical="center" wrapText="1"/>
    </xf>
    <xf numFmtId="43" fontId="4" fillId="16" borderId="19" xfId="18" applyFont="1" applyFill="1" applyBorder="1" applyAlignment="1">
      <alignment horizontal="center" vertical="center" wrapText="1"/>
    </xf>
    <xf numFmtId="43" fontId="31" fillId="10" borderId="19" xfId="18" applyFont="1" applyFill="1" applyBorder="1" applyAlignment="1">
      <alignment horizontal="center" vertical="center" wrapText="1"/>
    </xf>
    <xf numFmtId="1" fontId="0" fillId="0" borderId="12" xfId="0" applyNumberFormat="1" applyBorder="1" applyAlignment="1">
      <alignment horizontal="left"/>
    </xf>
    <xf numFmtId="43" fontId="8" fillId="0" borderId="0" xfId="18" applyFont="1" applyAlignment="1">
      <alignment horizontal="center"/>
    </xf>
    <xf numFmtId="9" fontId="45" fillId="2" borderId="12" xfId="2" applyNumberFormat="1" applyFont="1" applyFill="1" applyBorder="1"/>
    <xf numFmtId="43" fontId="6" fillId="0" borderId="12" xfId="18" applyFont="1" applyBorder="1" applyAlignment="1">
      <alignment horizontal="center"/>
    </xf>
    <xf numFmtId="169" fontId="4" fillId="0" borderId="19" xfId="18" applyNumberFormat="1" applyFont="1" applyFill="1" applyBorder="1" applyAlignment="1">
      <alignment horizontal="center" vertical="center" wrapText="1"/>
    </xf>
    <xf numFmtId="169" fontId="4" fillId="0" borderId="19" xfId="18" applyNumberFormat="1" applyFont="1" applyBorder="1" applyAlignment="1">
      <alignment horizontal="center" vertical="center" wrapText="1"/>
    </xf>
    <xf numFmtId="169" fontId="4" fillId="0" borderId="51" xfId="18" applyNumberFormat="1" applyFont="1" applyBorder="1" applyAlignment="1">
      <alignment horizontal="center" vertical="center" wrapText="1"/>
    </xf>
    <xf numFmtId="169" fontId="2" fillId="0" borderId="19" xfId="18" applyNumberFormat="1" applyFont="1" applyBorder="1"/>
    <xf numFmtId="169" fontId="8" fillId="0" borderId="19" xfId="18" applyNumberFormat="1" applyFont="1" applyBorder="1"/>
    <xf numFmtId="169" fontId="3" fillId="0" borderId="19" xfId="18" applyNumberFormat="1" applyFont="1" applyBorder="1"/>
    <xf numFmtId="169" fontId="0" fillId="0" borderId="12" xfId="0" applyNumberFormat="1" applyBorder="1"/>
    <xf numFmtId="169" fontId="14" fillId="3" borderId="12" xfId="0" applyNumberFormat="1" applyFont="1" applyFill="1" applyBorder="1"/>
    <xf numFmtId="0" fontId="21" fillId="3" borderId="13" xfId="2" applyFont="1" applyFill="1" applyBorder="1" applyAlignment="1">
      <alignment horizontal="center" vertical="center" wrapText="1"/>
    </xf>
    <xf numFmtId="0" fontId="21" fillId="3" borderId="14" xfId="2" applyFont="1" applyFill="1" applyBorder="1" applyAlignment="1">
      <alignment horizontal="center" vertical="center" wrapText="1"/>
    </xf>
    <xf numFmtId="0" fontId="21" fillId="3" borderId="15" xfId="2" applyFont="1" applyFill="1" applyBorder="1" applyAlignment="1">
      <alignment horizontal="center" vertical="center" wrapText="1"/>
    </xf>
    <xf numFmtId="0" fontId="24" fillId="8" borderId="23" xfId="2" applyFont="1" applyFill="1" applyBorder="1" applyAlignment="1">
      <alignment horizontal="center" vertical="center" wrapText="1"/>
    </xf>
    <xf numFmtId="0" fontId="24" fillId="8" borderId="27" xfId="2" applyFont="1" applyFill="1" applyBorder="1" applyAlignment="1">
      <alignment horizontal="center" vertical="center" wrapText="1"/>
    </xf>
    <xf numFmtId="0" fontId="24" fillId="8" borderId="25" xfId="2" applyFont="1" applyFill="1" applyBorder="1" applyAlignment="1">
      <alignment horizontal="center" vertical="center" wrapText="1"/>
    </xf>
    <xf numFmtId="0" fontId="24" fillId="8" borderId="12" xfId="2" applyFont="1" applyFill="1" applyBorder="1" applyAlignment="1">
      <alignment horizontal="center" vertical="center" wrapText="1"/>
    </xf>
    <xf numFmtId="0" fontId="24" fillId="8" borderId="26" xfId="2" applyFont="1" applyFill="1" applyBorder="1" applyAlignment="1">
      <alignment horizontal="center" vertical="center" wrapText="1"/>
    </xf>
    <xf numFmtId="0" fontId="24" fillId="8" borderId="28" xfId="2" applyFont="1" applyFill="1" applyBorder="1" applyAlignment="1">
      <alignment horizontal="center" vertical="center" wrapText="1"/>
    </xf>
    <xf numFmtId="0" fontId="13" fillId="3" borderId="10" xfId="3" applyFont="1" applyFill="1" applyBorder="1" applyAlignment="1">
      <alignment horizontal="center" vertical="center" wrapText="1"/>
    </xf>
    <xf numFmtId="0" fontId="13" fillId="3" borderId="11" xfId="3" applyFont="1" applyFill="1" applyBorder="1" applyAlignment="1">
      <alignment horizontal="center" vertical="center" wrapText="1"/>
    </xf>
    <xf numFmtId="9" fontId="2" fillId="0" borderId="1" xfId="1" applyBorder="1" applyAlignment="1">
      <alignment horizontal="left" vertical="top"/>
    </xf>
    <xf numFmtId="9" fontId="2" fillId="0" borderId="2" xfId="1" applyBorder="1" applyAlignment="1">
      <alignment horizontal="left" vertical="top"/>
    </xf>
    <xf numFmtId="9" fontId="2" fillId="0" borderId="3" xfId="1" applyBorder="1" applyAlignment="1">
      <alignment horizontal="left" vertical="top"/>
    </xf>
    <xf numFmtId="9" fontId="2" fillId="0" borderId="4" xfId="1" applyBorder="1" applyAlignment="1">
      <alignment horizontal="left" vertical="top"/>
    </xf>
    <xf numFmtId="9" fontId="2" fillId="0" borderId="0" xfId="1" applyBorder="1" applyAlignment="1">
      <alignment horizontal="left" vertical="top"/>
    </xf>
    <xf numFmtId="9" fontId="2" fillId="0" borderId="5" xfId="1" applyBorder="1" applyAlignment="1">
      <alignment horizontal="left" vertical="top"/>
    </xf>
    <xf numFmtId="9" fontId="2" fillId="0" borderId="10" xfId="1" applyBorder="1" applyAlignment="1">
      <alignment horizontal="left" vertical="top"/>
    </xf>
    <xf numFmtId="9" fontId="2" fillId="0" borderId="11" xfId="1" applyBorder="1" applyAlignment="1">
      <alignment horizontal="left" vertical="top"/>
    </xf>
    <xf numFmtId="9" fontId="2" fillId="0" borderId="18" xfId="1" applyBorder="1" applyAlignment="1">
      <alignment horizontal="left" vertical="top"/>
    </xf>
    <xf numFmtId="0" fontId="13" fillId="4" borderId="13" xfId="0" applyFont="1" applyFill="1" applyBorder="1" applyAlignment="1">
      <alignment horizontal="center"/>
    </xf>
    <xf numFmtId="0" fontId="13" fillId="4" borderId="14" xfId="0" applyFont="1" applyFill="1" applyBorder="1" applyAlignment="1">
      <alignment horizontal="center"/>
    </xf>
    <xf numFmtId="0" fontId="13" fillId="4" borderId="15" xfId="0" applyFont="1" applyFill="1" applyBorder="1" applyAlignment="1">
      <alignment horizontal="center"/>
    </xf>
    <xf numFmtId="0" fontId="18" fillId="0" borderId="1" xfId="2" applyFont="1" applyBorder="1" applyAlignment="1">
      <alignment horizontal="left" wrapText="1"/>
    </xf>
    <xf numFmtId="0" fontId="18" fillId="0" borderId="2" xfId="2" applyFont="1" applyBorder="1" applyAlignment="1">
      <alignment horizontal="left"/>
    </xf>
    <xf numFmtId="0" fontId="18" fillId="0" borderId="3" xfId="2" applyFont="1" applyBorder="1" applyAlignment="1">
      <alignment horizontal="left"/>
    </xf>
    <xf numFmtId="0" fontId="18" fillId="0" borderId="4" xfId="2" applyFont="1" applyBorder="1" applyAlignment="1">
      <alignment horizontal="left"/>
    </xf>
    <xf numFmtId="0" fontId="18" fillId="0" borderId="0" xfId="2" applyFont="1" applyAlignment="1">
      <alignment horizontal="left"/>
    </xf>
    <xf numFmtId="0" fontId="18" fillId="0" borderId="5" xfId="2" applyFont="1" applyBorder="1" applyAlignment="1">
      <alignment horizontal="left"/>
    </xf>
    <xf numFmtId="0" fontId="18" fillId="0" borderId="10" xfId="2" applyFont="1" applyBorder="1" applyAlignment="1">
      <alignment horizontal="left"/>
    </xf>
    <xf numFmtId="0" fontId="18" fillId="0" borderId="11" xfId="2" applyFont="1" applyBorder="1" applyAlignment="1">
      <alignment horizontal="left"/>
    </xf>
    <xf numFmtId="0" fontId="18" fillId="0" borderId="18" xfId="2" applyFont="1" applyBorder="1" applyAlignment="1">
      <alignment horizontal="left"/>
    </xf>
    <xf numFmtId="0" fontId="24" fillId="7" borderId="34" xfId="2" applyFont="1" applyFill="1" applyBorder="1" applyAlignment="1">
      <alignment horizontal="left" vertical="center" wrapText="1"/>
    </xf>
    <xf numFmtId="0" fontId="24" fillId="7" borderId="17" xfId="2" applyFont="1" applyFill="1" applyBorder="1" applyAlignment="1">
      <alignment horizontal="left" vertical="center" wrapText="1"/>
    </xf>
    <xf numFmtId="0" fontId="6" fillId="0" borderId="0" xfId="0" applyFont="1" applyAlignment="1">
      <alignment horizontal="center"/>
    </xf>
    <xf numFmtId="0" fontId="5" fillId="2" borderId="49" xfId="3" applyFont="1" applyFill="1" applyBorder="1" applyAlignment="1">
      <alignment horizontal="center" vertical="center" wrapText="1"/>
    </xf>
    <xf numFmtId="0" fontId="5" fillId="2" borderId="14" xfId="3" applyFont="1" applyFill="1" applyBorder="1" applyAlignment="1">
      <alignment horizontal="center" vertical="center" wrapText="1"/>
    </xf>
    <xf numFmtId="0" fontId="13" fillId="18" borderId="54" xfId="3" applyFont="1" applyFill="1" applyBorder="1" applyAlignment="1">
      <alignment horizontal="center" vertical="center" wrapText="1"/>
    </xf>
    <xf numFmtId="0" fontId="13" fillId="18" borderId="55" xfId="3" applyFont="1" applyFill="1" applyBorder="1" applyAlignment="1">
      <alignment horizontal="center" vertical="center" wrapText="1"/>
    </xf>
    <xf numFmtId="14" fontId="33" fillId="7" borderId="4" xfId="19" applyNumberFormat="1" applyFont="1" applyFill="1" applyBorder="1" applyAlignment="1">
      <alignment horizontal="center"/>
    </xf>
    <xf numFmtId="14" fontId="33" fillId="7" borderId="0" xfId="19" applyNumberFormat="1" applyFont="1" applyFill="1" applyAlignment="1">
      <alignment horizontal="center"/>
    </xf>
    <xf numFmtId="0" fontId="35" fillId="20" borderId="1" xfId="19" applyFont="1" applyFill="1" applyBorder="1" applyAlignment="1">
      <alignment horizontal="center" vertical="center"/>
    </xf>
    <xf numFmtId="0" fontId="35" fillId="20" borderId="2" xfId="19" applyFont="1" applyFill="1" applyBorder="1" applyAlignment="1">
      <alignment horizontal="center" vertical="center"/>
    </xf>
  </cellXfs>
  <cellStyles count="34">
    <cellStyle name="Hipervínculo 2" xfId="10" xr:uid="{D8A5EBA0-34FD-4910-8DE1-E9096B3CC907}"/>
    <cellStyle name="Millares" xfId="18" builtinId="3"/>
    <cellStyle name="Millares 2" xfId="16" xr:uid="{3A4538A5-E55D-4AC8-A7C5-AA11E5B12B1F}"/>
    <cellStyle name="Millares 2 2" xfId="4" xr:uid="{EFC23D0C-FC58-4235-A708-C08EB652F459}"/>
    <cellStyle name="Millares 3" xfId="20" xr:uid="{70C217A5-2A34-4D66-8C16-4EB7E55A6CE0}"/>
    <cellStyle name="Millares 3 2" xfId="32" xr:uid="{4B5A1FA6-5955-4EF9-84E2-2195026ECD3F}"/>
    <cellStyle name="Moneda" xfId="12" builtinId="4"/>
    <cellStyle name="Moneda [0]" xfId="13" builtinId="7"/>
    <cellStyle name="Moneda [0] 2" xfId="15" xr:uid="{55A46095-2CB2-4BEC-8489-039C8B0DEB57}"/>
    <cellStyle name="Moneda 12" xfId="7" xr:uid="{D49D7581-1132-46B3-AF21-CA5859E78F60}"/>
    <cellStyle name="Moneda 12 2" xfId="23" xr:uid="{A2B19438-0035-47C4-990A-2AFC558B6500}"/>
    <cellStyle name="Moneda 12 3" xfId="26" xr:uid="{F94933AE-140E-4FE8-9CD4-CB85F52D3FB0}"/>
    <cellStyle name="Moneda 12 4" xfId="29" xr:uid="{5C6AA8EB-4EC9-4124-A2BF-6CCB96286F91}"/>
    <cellStyle name="Moneda 2" xfId="21" xr:uid="{2B1AB8D1-73A9-4702-AA7E-44DB477519B5}"/>
    <cellStyle name="Moneda 2 2" xfId="8" xr:uid="{2863976C-E35F-40A8-A339-0095A14EBA2D}"/>
    <cellStyle name="Moneda 2 2 2" xfId="24" xr:uid="{7A0D0261-4983-4AFB-BBC4-76C24546A2ED}"/>
    <cellStyle name="Moneda 2 2 3" xfId="27" xr:uid="{1601B302-36AF-477C-A369-9E0F0BC15157}"/>
    <cellStyle name="Moneda 2 2 4" xfId="30" xr:uid="{3F80C6E0-4EB2-4475-80A2-843BF096AD23}"/>
    <cellStyle name="Moneda 3" xfId="22" xr:uid="{5C1D0B25-A13A-42B4-B0B3-0FB891BFB612}"/>
    <cellStyle name="Moneda 4" xfId="25" xr:uid="{64CB93B4-5A6A-4906-929B-DA2AEC1F2C2D}"/>
    <cellStyle name="Moneda 5" xfId="28" xr:uid="{9E2721C6-8449-40F3-B231-99CA42839420}"/>
    <cellStyle name="Normal" xfId="0" builtinId="0"/>
    <cellStyle name="Normal 138" xfId="19" xr:uid="{31F72D50-9C86-4F0A-9805-1705B4D7A8DA}"/>
    <cellStyle name="Normal 2" xfId="14" xr:uid="{DB00299B-55DB-490F-9D3E-149AAA15515E}"/>
    <cellStyle name="Normal 2 2" xfId="3" xr:uid="{EB6A4B5F-0742-4BD5-8C3C-FA0490F5D2A5}"/>
    <cellStyle name="Normal 2 2 2 2 2" xfId="17" xr:uid="{1CE1EC3D-2F23-449C-B440-C5C4BEBA4283}"/>
    <cellStyle name="Normal 3" xfId="2" xr:uid="{7E7FD807-9260-4D61-8A7E-748320F124EC}"/>
    <cellStyle name="Normal 3 2" xfId="31" xr:uid="{C16400B4-2E69-4CFD-A212-6E6B4C6D79CB}"/>
    <cellStyle name="Normal 5" xfId="33" xr:uid="{EA950342-96C9-44AC-9476-5F3573A3DE80}"/>
    <cellStyle name="Normal 7" xfId="6" xr:uid="{15F7A2A8-4256-4B06-B663-C81025663892}"/>
    <cellStyle name="Normal 9" xfId="11" xr:uid="{F9CCAEBA-5062-41D2-83B9-0AE3F604347F}"/>
    <cellStyle name="Porcentaje" xfId="1" builtinId="5"/>
    <cellStyle name="Porcentaje 2 2" xfId="5" xr:uid="{A2F53317-6661-4349-8497-F5463A140D6E}"/>
    <cellStyle name="Porcentaje 2 2 2" xfId="9" xr:uid="{C8DEA7DD-F175-4400-BFC5-E7A4034E3A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anza.bravo\Documents\GERENCIA%20%20ADMON%20Y%20FINANCIERA\PRESUPUESTO%202021\ERI%20PROYECTADO%202021.xlsx" TargetMode="External"/><Relationship Id="rId1" Type="http://schemas.openxmlformats.org/officeDocument/2006/relationships/externalLinkPath" Target="/Users/constanza.bravo/Documents/GERENCIA%20%20ADMON%20Y%20FINANCIERA/PRESUPUESTO%202021/ERI%20PROYECTADO%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stos/PRECIOS/ANALISIS%20DE%20PRECIOS%20DE%20VENTA/ELECTRO-1402-22%20CHOACHI..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172.16.0.9\Files\Costos\LISTA%20DE%20PRECIOS%202024\LISTA%20DE%20PRECIOS%20PHYWE.xlsx" TargetMode="External"/><Relationship Id="rId1" Type="http://schemas.openxmlformats.org/officeDocument/2006/relationships/externalLinkPath" Target="/Costos/LISTA%20DE%20PRECIOS%202024/LISTA%20DE%20PRECIOS%20PHYW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ostos/PRECIOS/ANALISIS%20DE%20PRECIOS%20DE%20VENTA/ELECTRO-1454-23%20TECNOL&#211;GICO%20COMFENALC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ostos/PRECIOS/ANALISIS%20DE%20PRECIOS%20DE%20VENTA/TER-730-23%20SENA%20SURCOLOMBIAN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onstanza.bravo/Documents/GERENCIA%20%20ADMON%20Y%20FINANCIERA/PRESUPUESTO%20A&#209;O%202023/PROYECCION%20DE%20NOMINA%202023/Copia%20de%20PROYECTO%20-%20Politica%20de%20Comisiones%202023%20-%20v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ostos/PRECIOS/ANALISIS%20DE%20PRECIOS%20DE%20VENTA/TER-731-23%20UT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O SOLICITUD PRECIOS VTA"/>
      <sheetName val="MODELO SOLICITUD PRECIOS VT 2"/>
      <sheetName val="GASTOS"/>
      <sheetName val="PRECOSTEO "/>
      <sheetName val="PRECOSTEO  8 NOVIEMBRE"/>
      <sheetName val="PYG "/>
      <sheetName val="PVP OPERACIONES"/>
      <sheetName val="PRECIO FINAL OPER "/>
      <sheetName val="TABLAS "/>
    </sheetNames>
    <sheetDataSet>
      <sheetData sheetId="0">
        <row r="19">
          <cell r="A19" t="str">
            <v>PHY 2650</v>
          </cell>
          <cell r="B19">
            <v>44614</v>
          </cell>
          <cell r="C19">
            <v>44875</v>
          </cell>
        </row>
      </sheetData>
      <sheetData sheetId="1">
        <row r="5">
          <cell r="D5">
            <v>10680000</v>
          </cell>
        </row>
        <row r="6">
          <cell r="D6">
            <v>6500000</v>
          </cell>
        </row>
        <row r="19">
          <cell r="M19">
            <v>27</v>
          </cell>
          <cell r="N19" t="str">
            <v>EUR</v>
          </cell>
        </row>
      </sheetData>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Export"/>
    </sheetNames>
    <sheetDataSet>
      <sheetData sheetId="0"/>
      <sheetData sheetId="1">
        <row r="2">
          <cell r="A2" t="str">
            <v>01005-01</v>
          </cell>
          <cell r="B2" t="str">
            <v>Handbuch Lehrerversuche Elektrik/Elektronik auf der Tafel, DEMO advanced Physik (ET)</v>
          </cell>
          <cell r="C2" t="str">
            <v>Handbuch Lehrerversuche Elektrik/Elektronik auf der Tafel, DEMO advanced Physik (ET), (in german)</v>
          </cell>
          <cell r="D2" t="str">
            <v>Handbuch Lehrerversuche Elektrik/Elektronik auf der Tafel, DEMO advanced Physik (ET), (en allemand)</v>
          </cell>
          <cell r="E2" t="str">
            <v>Handbuch Lehrerversuche Elektrik/Elektronik auf der Tafel, DEMO advanced Physik (ET), (en alemán)</v>
          </cell>
          <cell r="F2" t="str">
            <v>Handbuch Lehrerversuche Elektrik/Elektronik auf der Tafel, DEMO advanced Physik (ET), (po niemiecku)</v>
          </cell>
          <cell r="G2" t="str">
            <v>Handbuch Lehrerversuche Elektrik/Elektronik auf der Tafel, DEMO advanced Physik (ET), (на немецком)</v>
          </cell>
          <cell r="H2">
            <v>99</v>
          </cell>
        </row>
        <row r="3">
          <cell r="A3" t="str">
            <v>01005-02</v>
          </cell>
          <cell r="B3" t="str">
            <v>Electricity/Electronics on the Magnetic Board, Handbook (ET, (in Englisch)</v>
          </cell>
          <cell r="C3" t="str">
            <v xml:space="preserve">Electricity/Electronics on the Magnetic Board, Handbook (ET) </v>
          </cell>
          <cell r="D3" t="str">
            <v>Electricity/Electronics on the Magnetic Board, Handbook (ET), (en anglais)</v>
          </cell>
          <cell r="E3" t="str">
            <v>Electricity/Electronics on the Magnetic Board, Handbook (ET), (en inglés)</v>
          </cell>
          <cell r="F3" t="str">
            <v>Electricity/Electronics on the Magnetic Board, Handbook (ET), (po angielsku)</v>
          </cell>
          <cell r="G3" t="str">
            <v>Electricity/Electronics on the Magnetic Board, Handbook (ET), (по-английски)</v>
          </cell>
          <cell r="H3">
            <v>99</v>
          </cell>
        </row>
        <row r="4">
          <cell r="A4" t="str">
            <v>01006-01</v>
          </cell>
          <cell r="B4" t="str">
            <v xml:space="preserve">Handbuch Schülerversuche Elektrik/Elektronik Baustein-System 1 und 2, TESS advanced Physik  </v>
          </cell>
          <cell r="C4" t="str">
            <v>Handbuch Schülerversuche Elektrik/Elektronik Baustein-System 1 und 2, TESS advanced Physik, (in german)</v>
          </cell>
          <cell r="D4" t="str">
            <v>Handbuch Schülerversuche Elektrik/Elektronik Baustein-System 1 und 2, TESS advanced Physik, (en allemand)</v>
          </cell>
          <cell r="E4" t="str">
            <v>Handbuch Schülerversuche Elektrik/Elektronik Baustein-System 1 und 2, TESS advanced Physik, (en alemán)</v>
          </cell>
          <cell r="F4" t="str">
            <v>Handbuch Schülerversuche Elektrik/Elektronik Baustein-System 1 und 2, TESS advanced Physik, (po niemiecku)</v>
          </cell>
          <cell r="G4" t="str">
            <v>Handbuch Schülerversuche Elektrik/Elektronik Baustein-System 1 und 2, TESS advanced Physik, (на немецком)</v>
          </cell>
          <cell r="H4">
            <v>99</v>
          </cell>
        </row>
        <row r="5">
          <cell r="A5" t="str">
            <v>01006-02</v>
          </cell>
          <cell r="B5" t="str">
            <v>TESS Physics Electric/Electronic Building Block System 1 and 2, experiments handbook, (in Englisch)</v>
          </cell>
          <cell r="C5" t="str">
            <v xml:space="preserve">TESS Physics Electric/Electronic Building Block System 1 and 2, experiments handbook  </v>
          </cell>
          <cell r="D5" t="str">
            <v>TESS Physics Electric/Electronic Building Block System 1 and 2, experiments handbook, (en anglais)</v>
          </cell>
          <cell r="E5" t="str">
            <v>TESS Physics Electric/Electronic Building Block System 1 and 2, experiments handbook, (en anglais)</v>
          </cell>
          <cell r="F5" t="str">
            <v>TESS Physics Electric/Electronic Building Block System 1 and 2, experiments handbook, (po angielsku)</v>
          </cell>
          <cell r="G5" t="str">
            <v>TESS Physics Electric/Electronic Building Block System 1 and 2, experiments handbook, (по-английски)</v>
          </cell>
          <cell r="H5">
            <v>99</v>
          </cell>
        </row>
        <row r="6">
          <cell r="A6" t="str">
            <v>01006-04</v>
          </cell>
          <cell r="B6" t="str">
            <v>TESS Física avanzada, manual para sistema de montaje en bloques (Electricidad/Electrónica), (in Spanisch)</v>
          </cell>
          <cell r="C6" t="str">
            <v>TESS Física avanzada, manual para sistema de montaje en bloques (Electricidad/Electrónica), (in spanish)</v>
          </cell>
          <cell r="D6" t="str">
            <v>TESS Física avanzada, manual para sistema de montaje en bloques (Electricidad/Electrónica), (en espagnol)</v>
          </cell>
          <cell r="E6" t="str">
            <v>TESS Física avanzada, manual para sistema de montaje en bloques (Electricidad/Electrónica), (en español)</v>
          </cell>
          <cell r="F6" t="str">
            <v>TESS Física avanzada, manual para sistema de montaje en bloques (Electricidad/Electrónica), (po hiszpańsku)</v>
          </cell>
          <cell r="G6" t="str">
            <v>TESS Física avanzada, manual para sistema de montaje en bloques (Electricidad/Electrónica), (на испанском)</v>
          </cell>
          <cell r="H6">
            <v>99</v>
          </cell>
        </row>
        <row r="7">
          <cell r="A7" t="str">
            <v>01139-01</v>
          </cell>
          <cell r="B7" t="str">
            <v xml:space="preserve">Handbuch Lehrerversuche Ökologie und Genetik,  DEMO advanced Biologie (EGT)  </v>
          </cell>
          <cell r="C7" t="str">
            <v>Handbuch Lehrerversuche Ökologie und Genetik,  DEMO advanced Biologie (EGT), (in german)</v>
          </cell>
          <cell r="D7" t="str">
            <v>Handbuch Lehrerversuche Ökologie und Genetik,  DEMO advanced Biologie (EGT), (en allemand)</v>
          </cell>
          <cell r="E7" t="str">
            <v>Handbuch Lehrerversuche Ökologie und Genetik,  DEMO advanced Biologie (EGT), (en alemán)</v>
          </cell>
          <cell r="F7" t="str">
            <v>Handbuch Lehrerversuche Ökologie und Genetik,  DEMO advanced Biologie (EGT), (po niemiecku)</v>
          </cell>
          <cell r="G7" t="str">
            <v>Handbuch Lehrerversuche Ökologie und Genetik,  DEMO advanced Biologie (EGT), (на немецком)</v>
          </cell>
          <cell r="H7">
            <v>99</v>
          </cell>
        </row>
        <row r="8">
          <cell r="A8" t="str">
            <v>01139-11</v>
          </cell>
          <cell r="B8" t="str">
            <v xml:space="preserve">Handbuch Lehrerversuche Strukturen und Funktionen, DEMO advanced Biologie  (BT)  </v>
          </cell>
          <cell r="C8" t="str">
            <v xml:space="preserve">Handbuch Lehrerversuche Strukturen und Funktionen, DEMO advanced Biologie  (BT)  </v>
          </cell>
          <cell r="D8" t="str">
            <v xml:space="preserve">Handbuch Lehrerversuche Strukturen und Funktionen, DEMO advanced Biologie  (BT)  </v>
          </cell>
          <cell r="E8" t="str">
            <v xml:space="preserve">Handbuch Lehrerversuche Strukturen und Funktionen, DEMO advanced Biologie  (BT)  </v>
          </cell>
          <cell r="F8" t="str">
            <v xml:space="preserve">Handbuch Lehrerversuche Strukturen und Funktionen, DEMO advanced Biologie  (BT)  </v>
          </cell>
          <cell r="G8" t="str">
            <v xml:space="preserve">Handbuch Lehrerversuche Strukturen und Funktionen, DEMO advanced Biologie  (BT)  </v>
          </cell>
          <cell r="H8">
            <v>99</v>
          </cell>
        </row>
        <row r="9">
          <cell r="A9" t="str">
            <v>01151-01</v>
          </cell>
          <cell r="B9" t="str">
            <v xml:space="preserve">Handbuch Lehrerversuche Optik auf der Tafel, DEMO advanced Physik (OT)  </v>
          </cell>
          <cell r="C9" t="str">
            <v>Handbuch Lehrerversuche Optik auf der Tafel, DEMO advanced Physik (OT), (in german)</v>
          </cell>
          <cell r="D9" t="str">
            <v>Handbuch Lehrerversuche Optik auf der Tafel, DEMO advanced Physik (OT), (en allemand)</v>
          </cell>
          <cell r="E9" t="str">
            <v>Handbuch Lehrerversuche Optik auf der Tafel, DEMO advanced Physik (OT), (en alemán)</v>
          </cell>
          <cell r="F9" t="str">
            <v>Handbuch Lehrerversuche Optik auf der Tafel, DEMO advanced Physik (OT), (po niemiecku)</v>
          </cell>
          <cell r="G9" t="str">
            <v>Handbuch Lehrerversuche Optik auf der Tafel, DEMO advanced Physik (OT), (на немецком)</v>
          </cell>
          <cell r="H9">
            <v>99</v>
          </cell>
        </row>
        <row r="10">
          <cell r="A10" t="str">
            <v>01151-02</v>
          </cell>
          <cell r="B10" t="str">
            <v>Demo advanced Physics Manual Optics on the Board (OT), (in Englisch)</v>
          </cell>
          <cell r="C10" t="str">
            <v xml:space="preserve">Demo advanced Physics Manual Optics on the Board (OT)  </v>
          </cell>
          <cell r="D10" t="str">
            <v>Demo advanced Physics Manual Optics on the Board (OT), (en anglais)</v>
          </cell>
          <cell r="E10" t="str">
            <v>Demo advanced Physics Manual Optics on the Board (OT), (en anglais)</v>
          </cell>
          <cell r="F10" t="str">
            <v>Demo advanced Physics Manual Optics on the Board (OT), (po angielsku)</v>
          </cell>
          <cell r="G10" t="str">
            <v>Demo advanced Physics Manual Optics on the Board (OT), (по-английски)</v>
          </cell>
          <cell r="H10">
            <v>132</v>
          </cell>
        </row>
        <row r="11">
          <cell r="A11" t="str">
            <v>01152-01</v>
          </cell>
          <cell r="B11" t="str">
            <v xml:space="preserve">Handbuch Lehrerversuche Mechanik auf der Tafel 1, DEMO advanced Physik (MT1)  </v>
          </cell>
          <cell r="C11" t="str">
            <v>Handbuch Lehrerversuche Mechanik auf der Tafel 1, DEMO advanced Physik (MT1), (in german)</v>
          </cell>
          <cell r="D11" t="str">
            <v>Handbuch Lehrerversuche Mechanik auf der Tafel 1, DEMO advanced Physik (MT1), (en allemand)</v>
          </cell>
          <cell r="E11" t="str">
            <v>Handbuch Lehrerversuche Mechanik auf der Tafel 1, DEMO advanced Physik (MT1), (en alemán)</v>
          </cell>
          <cell r="F11" t="str">
            <v>Handbuch Lehrerversuche Mechanik auf der Tafel 1, DEMO advanced Physik (MT1), (po niemiecku)</v>
          </cell>
          <cell r="G11" t="str">
            <v>Handbuch Lehrerversuche Mechanik auf der Tafel 1, DEMO advanced Physik (MT1), (на немецком)</v>
          </cell>
          <cell r="H11">
            <v>99</v>
          </cell>
        </row>
        <row r="12">
          <cell r="A12" t="str">
            <v>01152-02</v>
          </cell>
          <cell r="B12" t="str">
            <v>Demo advanced Physics Manual Mechanics on the magnetic board 1 (MT1), (in Englisch)</v>
          </cell>
          <cell r="C12" t="str">
            <v xml:space="preserve">Demo advanced Physics Manual Mechanics on the magnetic board 1 (MT1)  </v>
          </cell>
          <cell r="D12" t="str">
            <v>Demo advanced Physics Manual Mechanics on the magnetic board 1 (MT1), (en anglais)</v>
          </cell>
          <cell r="E12" t="str">
            <v>Demo advanced Physics Manual Mechanics on the magnetic board 1 (MT1), (en anglais)</v>
          </cell>
          <cell r="F12" t="str">
            <v>Demo advanced Physics Manual Mechanics on the magnetic board 1 (MT1), (po angielsku)</v>
          </cell>
          <cell r="G12" t="str">
            <v>Demo advanced Physics Manual Mechanics on the magnetic board 1 (MT1), (по-английски)</v>
          </cell>
          <cell r="H12">
            <v>99</v>
          </cell>
        </row>
        <row r="13">
          <cell r="A13" t="str">
            <v>01153-01</v>
          </cell>
          <cell r="B13" t="str">
            <v xml:space="preserve">Handbuch Lehrerversuche Mechanik auf der Tafel 2, DEMO advanced Physik (MT2)  </v>
          </cell>
          <cell r="C13" t="str">
            <v>Handbuch Lehrerversuche Mechanik auf der Tafel 2, DEMO advanced Physik (MT2), (in german)</v>
          </cell>
          <cell r="D13" t="str">
            <v>Handbuch Lehrerversuche Mechanik auf der Tafel 2, DEMO advanced Physik (MT2), (en allemand)</v>
          </cell>
          <cell r="E13" t="str">
            <v>Handbuch Lehrerversuche Mechanik auf der Tafel 2, DEMO advanced Physik (MT2), (en alemán)</v>
          </cell>
          <cell r="F13" t="str">
            <v>Handbuch Lehrerversuche Mechanik auf der Tafel 2, DEMO advanced Physik (MT2), (po niemiecku)</v>
          </cell>
          <cell r="G13" t="str">
            <v>Handbuch Lehrerversuche Mechanik auf der Tafel 2, DEMO advanced Physik (MT2), (на немецком)</v>
          </cell>
          <cell r="H13">
            <v>99</v>
          </cell>
        </row>
        <row r="14">
          <cell r="A14" t="str">
            <v>01153-02</v>
          </cell>
          <cell r="B14" t="str">
            <v>Demo advanced Physics Manual Mechanics on the Board 2 (MT2), (in Englisch)</v>
          </cell>
          <cell r="C14" t="str">
            <v xml:space="preserve">Demo advanced Physics Manual Mechanics on the Board 2 (MT2)  </v>
          </cell>
          <cell r="D14" t="str">
            <v>Demo advanced Physics Manual Mechanics on the Board 2 (MT2), (en anglais)</v>
          </cell>
          <cell r="E14" t="str">
            <v>Demo advanced Physics Manual Mechanics on the Board 2 (MT2), (en anglais)</v>
          </cell>
          <cell r="F14" t="str">
            <v>Demo advanced Physics Manual Mechanics on the Board 2 (MT2), (po angielsku)</v>
          </cell>
          <cell r="G14" t="str">
            <v>Demo advanced Physics Manual Mechanics on the Board 2 (MT2), (по-английски)</v>
          </cell>
          <cell r="H14">
            <v>99</v>
          </cell>
        </row>
        <row r="15">
          <cell r="A15" t="str">
            <v>01154-01</v>
          </cell>
          <cell r="B15" t="str">
            <v xml:space="preserve">Handbuch Lehrerversuche Wärme auf der Tafel, DEMO advanced Physik (WT)  </v>
          </cell>
          <cell r="C15" t="str">
            <v>Handbuch Lehrerversuche Wärme auf der Tafel, DEMO advanced Physik (WT), (in german)</v>
          </cell>
          <cell r="D15" t="str">
            <v>Handbuch Lehrerversuche Wärme auf der Tafel, DEMO advanced Physik (WT), (en allemand)</v>
          </cell>
          <cell r="E15" t="str">
            <v>Handbuch Lehrerversuche Wärme auf der Tafel, DEMO advanced Physik (WT), (en alemán)</v>
          </cell>
          <cell r="F15" t="str">
            <v>Handbuch Lehrerversuche Wärme auf der Tafel, DEMO advanced Physik (WT), (po niemiecku)</v>
          </cell>
          <cell r="G15" t="str">
            <v>Handbuch Lehrerversuche Wärme auf der Tafel, DEMO advanced Physik (WT), (на немецком)</v>
          </cell>
          <cell r="H15">
            <v>99</v>
          </cell>
        </row>
        <row r="16">
          <cell r="A16" t="str">
            <v>01154-02</v>
          </cell>
          <cell r="B16" t="str">
            <v>Demo advanced Physics Manual Heat on the Board (WT), (in Englisch)</v>
          </cell>
          <cell r="C16" t="str">
            <v xml:space="preserve">Demo advanced Physics Manual Heat on the Board (WT)  </v>
          </cell>
          <cell r="D16" t="str">
            <v>Demo advanced Physics Manual Heat on the Board (WT), (en anglais)</v>
          </cell>
          <cell r="E16" t="str">
            <v>Demo advanced Physics Manual Heat on the Board (WT), (en anglais)</v>
          </cell>
          <cell r="F16" t="str">
            <v>Demo advanced Physics Manual Heat on the Board (WT), (po angielsku)</v>
          </cell>
          <cell r="G16" t="str">
            <v>Demo advanced Physics Manual Heat on the Board (WT), (по-английски)</v>
          </cell>
          <cell r="H16">
            <v>99</v>
          </cell>
        </row>
        <row r="17">
          <cell r="A17" t="str">
            <v>01155-01</v>
          </cell>
          <cell r="B17" t="str">
            <v xml:space="preserve">Handbuch Schülerversuche Radioaktivität, TESS advanced Physik (RT)  </v>
          </cell>
          <cell r="C17" t="str">
            <v>Handbuch Schülerversuche Radioaktivität, TESS advanced Physik (RT), (in german)</v>
          </cell>
          <cell r="D17" t="str">
            <v>Handbuch Schülerversuche Radioaktivität, TESS advanced Physik (RT), (en allemand)</v>
          </cell>
          <cell r="E17" t="str">
            <v>Handbuch Schülerversuche Radioaktivität, TESS advanced Physik (RT), (en alemán)</v>
          </cell>
          <cell r="F17" t="str">
            <v>Handbuch Schülerversuche Radioaktivität, TESS advanced Physik (RT), (po niemiecku)</v>
          </cell>
          <cell r="G17" t="str">
            <v>Handbuch Schülerversuche Radioaktivität, TESS advanced Physik (RT), (на немецком)</v>
          </cell>
          <cell r="H17">
            <v>99</v>
          </cell>
        </row>
        <row r="18">
          <cell r="A18" t="str">
            <v>01155-02</v>
          </cell>
          <cell r="B18" t="str">
            <v>TESS advanced Physics manual Radioactivity, (in Englisch)</v>
          </cell>
          <cell r="C18" t="str">
            <v xml:space="preserve">TESS advanced Physics manual Radioactivity  </v>
          </cell>
          <cell r="D18" t="str">
            <v>TESS advanced Physics manual Radioactivity, (en anglais)</v>
          </cell>
          <cell r="E18" t="str">
            <v>TESS advanced Physics manual Radioactivity, (en anglais)</v>
          </cell>
          <cell r="F18" t="str">
            <v>TESS advanced Physics manual Radioactivity, (po angielsku)</v>
          </cell>
          <cell r="G18" t="str">
            <v>TESS advanced Physics manual Radioactivity, (по-английски)</v>
          </cell>
          <cell r="H18">
            <v>99</v>
          </cell>
        </row>
        <row r="19">
          <cell r="A19" t="str">
            <v>01156-01</v>
          </cell>
          <cell r="B19" t="str">
            <v xml:space="preserve">Handbuch Lehrerversuche Radioaktivität auf der Tafel, DEMO advanced Physik (RT)  </v>
          </cell>
          <cell r="C19" t="str">
            <v>Handbuch Lehrerversuche Radioaktivität auf der Tafel, DEMO advanced Physik (RT), (in german)</v>
          </cell>
          <cell r="D19" t="str">
            <v>Handbuch Lehrerversuche Radioaktivität auf der Tafel, DEMO advanced Physik (RT), (en allemand)</v>
          </cell>
          <cell r="E19" t="str">
            <v>Handbuch Lehrerversuche Radioaktivität auf der Tafel, DEMO advanced Physik (RT), (en alemán)</v>
          </cell>
          <cell r="F19" t="str">
            <v>Handbuch Lehrerversuche Radioaktivität auf der Tafel, DEMO advanced Physik (RT), (po niemiecku)</v>
          </cell>
          <cell r="G19" t="str">
            <v>Handbuch Lehrerversuche Radioaktivität auf der Tafel, DEMO advanced Physik (RT), (на немецком)</v>
          </cell>
          <cell r="H19">
            <v>99</v>
          </cell>
        </row>
        <row r="20">
          <cell r="A20" t="str">
            <v>01157-01</v>
          </cell>
          <cell r="B20" t="str">
            <v xml:space="preserve">Handbuch Lehrerversuche Erneuerbare Energie auf der Tafel, inkl. CD ROM, DEMO advanced Physik (ENT)  </v>
          </cell>
          <cell r="C20" t="str">
            <v>Handbuch Lehrerversuche Erneuerbare Energie auf der Tafel, inkl. CD ROM, DEMO advanced Physik (ENT), (in german)</v>
          </cell>
          <cell r="D20" t="str">
            <v>Handbuch Lehrerversuche Erneuerbare Energie auf der Tafel, inkl. CD ROM, DEMO advanced Physik (ENT), (en allemand)</v>
          </cell>
          <cell r="E20" t="str">
            <v>Handbuch Lehrerversuche Erneuerbare Energie auf der Tafel, inkl. CD ROM, DEMO advanced Physik (ENT), (en alemán)</v>
          </cell>
          <cell r="F20" t="str">
            <v>Handbuch Lehrerversuche Erneuerbare Energie auf der Tafel, inkl. CD ROM, DEMO advanced Physik (ENT), (po niemiecku)</v>
          </cell>
          <cell r="G20" t="str">
            <v>Handbuch Lehrerversuche Erneuerbare Energie auf der Tafel, inkl. CD ROM, DEMO advanced Physik (ENT), (на немецком)</v>
          </cell>
          <cell r="H20">
            <v>99</v>
          </cell>
        </row>
        <row r="21">
          <cell r="A21" t="str">
            <v>01157-02</v>
          </cell>
          <cell r="B21" t="str">
            <v>Demo advanced Applied Sciences Manual Renewable Energy on the magnetic board (ENT), incl. CD ROM, second edition, (in Englisch)</v>
          </cell>
          <cell r="C21" t="str">
            <v xml:space="preserve">Demo advanced Applied Sciences Manual Renewable Energy on the magnetic board (ENT), incl. CD ROM, second edition  </v>
          </cell>
          <cell r="D21" t="str">
            <v>Demo advanced Applied Sciences Manual Renewable Energy on the magnetic board (ENT), incl. CD ROM, second edition, (en anglais)</v>
          </cell>
          <cell r="E21" t="str">
            <v>Demo advanced Applied Sciences Manual Renewable Energy on the magnetic board (ENT), incl. CD ROM, second edition, (en anglais)</v>
          </cell>
          <cell r="F21" t="str">
            <v>Demo advanced Applied Sciences Manual Renewable Energy on the magnetic board (ENT), incl. CD ROM, second edition, (po angielsku)</v>
          </cell>
          <cell r="G21" t="str">
            <v>Demo advanced Applied Sciences Manual Renewable Energy on the magnetic board (ENT), incl. CD ROM, second edition, (по-английски)</v>
          </cell>
          <cell r="H21">
            <v>99</v>
          </cell>
        </row>
        <row r="22">
          <cell r="A22" t="str">
            <v>01158-01</v>
          </cell>
          <cell r="B22" t="str">
            <v xml:space="preserve">Handbuch Schülerversuche Mechanik 1-5, TESS advanced Physik  </v>
          </cell>
          <cell r="C22" t="str">
            <v>Handbuch Schülerversuche Mechanik 1-5, TESS advanced Physik, (in german)</v>
          </cell>
          <cell r="D22" t="str">
            <v>Handbuch Schülerversuche Mechanik 1-5, TESS advanced Physik, (en allemand)</v>
          </cell>
          <cell r="E22" t="str">
            <v>Handbuch Schülerversuche Mechanik 1-5, TESS advanced Physik, (en alemán)</v>
          </cell>
          <cell r="F22" t="str">
            <v>Handbuch Schülerversuche Mechanik 1-5, TESS advanced Physik, (po niemiecku)</v>
          </cell>
          <cell r="G22" t="str">
            <v>Handbuch Schülerversuche Mechanik 1-5, TESS advanced Physik, (на немецком)</v>
          </cell>
          <cell r="H22">
            <v>99</v>
          </cell>
        </row>
        <row r="23">
          <cell r="A23" t="str">
            <v>01158-02</v>
          </cell>
          <cell r="B23" t="str">
            <v>TESS advanced Physics manual Mechanics 1 to 5, (in Englisch)</v>
          </cell>
          <cell r="C23" t="str">
            <v xml:space="preserve">TESS advanced Physics manual Mechanics 1 to 5  </v>
          </cell>
          <cell r="D23" t="str">
            <v>TESS advanced Physics manual Mechanics 1 to 5, (en anglais)</v>
          </cell>
          <cell r="E23" t="str">
            <v>TESS advanced Physics manual Mechanics 1 to 5, (en anglais)</v>
          </cell>
          <cell r="F23" t="str">
            <v>TESS advanced Physics manual Mechanics 1 to 5, (po angielsku)</v>
          </cell>
          <cell r="G23" t="str">
            <v>TESS advanced Physics manual Mechanics 1 to 5, (по-английски)</v>
          </cell>
          <cell r="H23">
            <v>99</v>
          </cell>
        </row>
        <row r="24">
          <cell r="A24" t="str">
            <v>01158-04</v>
          </cell>
          <cell r="B24" t="str">
            <v>TESS advanced Física manual Mecánica 1-5, (in Spanisch)</v>
          </cell>
          <cell r="C24" t="str">
            <v>TESS advanced Física manual Mecánica 1-5, (in spanish)</v>
          </cell>
          <cell r="D24" t="str">
            <v>TESS advanced Física manual Mecánica 1-5, (en espagnol)</v>
          </cell>
          <cell r="E24" t="str">
            <v>TESS advanced Física manual Mecánica 1-5, (en español)</v>
          </cell>
          <cell r="F24" t="str">
            <v>TESS advanced Física manual Mecánica 1-5, (po hiszpańsku)</v>
          </cell>
          <cell r="G24" t="str">
            <v>TESS advanced Física manual Mecánica 1-5, (на испанском)</v>
          </cell>
          <cell r="H24">
            <v>99</v>
          </cell>
        </row>
        <row r="25">
          <cell r="A25" t="str">
            <v>01159-01</v>
          </cell>
          <cell r="B25" t="str">
            <v xml:space="preserve">Handbuch Schülerversuche Mechanik 6, mit dem Zeitmarkengeber, TESS advanced Physik  </v>
          </cell>
          <cell r="C25" t="str">
            <v>Handbuch Schülerversuche Mechanik 6, mit dem Zeitmarkengeber, TESS advanced Physik, (in german)</v>
          </cell>
          <cell r="D25" t="str">
            <v>Handbuch Schülerversuche Mechanik 6, mit dem Zeitmarkengeber, TESS advanced Physik, (en allemand)</v>
          </cell>
          <cell r="E25" t="str">
            <v>Handbuch Schülerversuche Mechanik 6, mit dem Zeitmarkengeber, TESS advanced Physik, (en alemán)</v>
          </cell>
          <cell r="F25" t="str">
            <v>Handbuch Schülerversuche Mechanik 6, mit dem Zeitmarkengeber, TESS advanced Physik, (po niemiecku)</v>
          </cell>
          <cell r="G25" t="str">
            <v>Handbuch Schülerversuche Mechanik 6, mit dem Zeitmarkengeber, TESS advanced Physik, (на немецком)</v>
          </cell>
          <cell r="H25">
            <v>99</v>
          </cell>
        </row>
        <row r="26">
          <cell r="A26" t="str">
            <v>01159-02</v>
          </cell>
          <cell r="B26" t="str">
            <v>TESS advanced Physics manual Mechanics 6, (in Englisch)</v>
          </cell>
          <cell r="C26" t="str">
            <v xml:space="preserve">TESS advanced Physics manual Mechanics 6  </v>
          </cell>
          <cell r="D26" t="str">
            <v>TESS advanced Physics manual Mechanics 6, (en anglais)</v>
          </cell>
          <cell r="E26" t="str">
            <v>TESS advanced Physics manual Mechanics 6, (en anglais)</v>
          </cell>
          <cell r="F26" t="str">
            <v>TESS advanced Physics manual Mechanics 6, (po angielsku)</v>
          </cell>
          <cell r="G26" t="str">
            <v>TESS advanced Physics manual Mechanics 6, (по-английски)</v>
          </cell>
          <cell r="H26">
            <v>99</v>
          </cell>
        </row>
        <row r="27">
          <cell r="A27" t="str">
            <v>01159-04</v>
          </cell>
          <cell r="B27" t="str">
            <v>TESS advanced Física manual Mecánica 6, (in Spanisch)</v>
          </cell>
          <cell r="C27" t="str">
            <v>TESS advanced Física manual Mecánica 6, (in spanish)</v>
          </cell>
          <cell r="D27" t="str">
            <v>TESS advanced Física manual Mecánica 6, (en espagnol)</v>
          </cell>
          <cell r="E27" t="str">
            <v>TESS advanced Física manual Mecánica 6, (en español)</v>
          </cell>
          <cell r="F27" t="str">
            <v>TESS advanced Física manual Mecánica 6, (po hiszpańsku)</v>
          </cell>
          <cell r="G27" t="str">
            <v>TESS advanced Física manual Mecánica 6, (на испанском)</v>
          </cell>
          <cell r="H27">
            <v>99</v>
          </cell>
        </row>
        <row r="28">
          <cell r="A28" t="str">
            <v>01159-11</v>
          </cell>
          <cell r="B28" t="str">
            <v xml:space="preserve">Handbuch Schülerversuche Mechanik 6, mit dem Timer 2-1, TESS advanced Physik  </v>
          </cell>
          <cell r="C28" t="str">
            <v xml:space="preserve">Handbuch Schülerversuche Mechanik 6, mit dem Timer 2-1, TESS advanced Physik  </v>
          </cell>
          <cell r="D28" t="str">
            <v xml:space="preserve">Handbuch Schülerversuche Mechanik 6, mit dem Timer 2-1, TESS advanced Physik  </v>
          </cell>
          <cell r="E28" t="str">
            <v xml:space="preserve">Handbuch Schülerversuche Mechanik 6, mit dem Timer 2-1, TESS advanced Physik  </v>
          </cell>
          <cell r="F28" t="str">
            <v xml:space="preserve">Handbuch Schülerversuche Mechanik 6, mit dem Timer 2-1, TESS advanced Physik  </v>
          </cell>
          <cell r="G28" t="str">
            <v xml:space="preserve">Handbuch Schülerversuche Mechanik 6, mit dem Timer 2-1, TESS advanced Physik  </v>
          </cell>
          <cell r="H28">
            <v>99</v>
          </cell>
        </row>
        <row r="29">
          <cell r="A29" t="str">
            <v>01160-01</v>
          </cell>
          <cell r="B29" t="str">
            <v xml:space="preserve">Handbuch Schülerversuche Wärme, TESS advanced Physik  </v>
          </cell>
          <cell r="C29" t="str">
            <v>Handbuch Schülerversuche Wärme, TESS advanced Physik, (in german)</v>
          </cell>
          <cell r="D29" t="str">
            <v>Handbuch Schülerversuche Wärme, TESS advanced Physik, (en allemand)</v>
          </cell>
          <cell r="E29" t="str">
            <v>Handbuch Schülerversuche Wärme, TESS advanced Physik, (en alemán)</v>
          </cell>
          <cell r="F29" t="str">
            <v>Handbuch Schülerversuche Wärme, TESS advanced Physik, (po niemiecku)</v>
          </cell>
          <cell r="G29" t="str">
            <v>Handbuch Schülerversuche Wärme, TESS advanced Physik, (на немецком)</v>
          </cell>
          <cell r="H29">
            <v>99</v>
          </cell>
        </row>
        <row r="30">
          <cell r="A30" t="str">
            <v>01160-02</v>
          </cell>
          <cell r="B30" t="str">
            <v>TESS advanced Physics manual Heat, (in Englisch)</v>
          </cell>
          <cell r="C30" t="str">
            <v xml:space="preserve">TESS advanced Physics manual Heat  </v>
          </cell>
          <cell r="D30" t="str">
            <v>TESS advanced Physics manual Heat, (en anglais)</v>
          </cell>
          <cell r="E30" t="str">
            <v>TESS advanced Physics manual Heat, (en anglais)</v>
          </cell>
          <cell r="F30" t="str">
            <v>TESS advanced Physics manual Heat, (po angielsku)</v>
          </cell>
          <cell r="G30" t="str">
            <v>TESS advanced Physics manual Heat, (по-английски)</v>
          </cell>
          <cell r="H30">
            <v>99</v>
          </cell>
        </row>
        <row r="31">
          <cell r="A31" t="str">
            <v>01160-04</v>
          </cell>
          <cell r="B31" t="str">
            <v>TESS advanced Física manual Calor, (in Spanisch)</v>
          </cell>
          <cell r="C31" t="str">
            <v>TESS advanced Física manual Calor, (in spanish)</v>
          </cell>
          <cell r="D31" t="str">
            <v>TESS advanced Física manual Calor, (en espagnol)</v>
          </cell>
          <cell r="E31" t="str">
            <v>TESS advanced Física manual Calor, (en español)</v>
          </cell>
          <cell r="F31" t="str">
            <v>TESS advanced Física manual Calor, (po hiszpańsku)</v>
          </cell>
          <cell r="G31" t="str">
            <v>TESS advanced Física manual Calor, (на испанском)</v>
          </cell>
          <cell r="H31">
            <v>99</v>
          </cell>
        </row>
        <row r="32">
          <cell r="A32" t="str">
            <v>01160-51</v>
          </cell>
          <cell r="B32" t="str">
            <v xml:space="preserve">Handbuch Schüler- und Lehrerversuche Wärme, TESS beginner Naturwissenschaften  </v>
          </cell>
          <cell r="C32" t="str">
            <v>Handbuch Schüler- und Lehrerversuche Wärme, TESS beginner Naturwissenschaften, (in german)</v>
          </cell>
          <cell r="D32" t="str">
            <v>Handbuch Schüler- und Lehrerversuche Wärme, TESS beginner Naturwissenschaften, (en allemand)</v>
          </cell>
          <cell r="E32" t="str">
            <v>Handbuch Schüler- und Lehrerversuche Wärme, TESS beginner Naturwissenschaften, (en alemàn)</v>
          </cell>
          <cell r="F32" t="str">
            <v>Handbuch Schüler- und Lehrerversuche Wärme, TESS beginner Naturwissenschaften, (po niemiecku)</v>
          </cell>
          <cell r="G32" t="str">
            <v>Handbuch Schüler- und Lehrerversuche Wärme, TESS beginner Naturwissenschaften, (по-английски)</v>
          </cell>
          <cell r="H32">
            <v>99</v>
          </cell>
        </row>
        <row r="33">
          <cell r="A33" t="str">
            <v>01162-01</v>
          </cell>
          <cell r="B33" t="str">
            <v xml:space="preserve">Handbuch Schülerversuche Magnetismus, TESS advanced Physik  </v>
          </cell>
          <cell r="C33" t="str">
            <v>Handbuch Schülerversuche Magnetismus, TESS advanced Physik, (in german)</v>
          </cell>
          <cell r="D33" t="str">
            <v>Handbuch Schülerversuche Magnetismus, TESS advanced Physik, (en allemand)</v>
          </cell>
          <cell r="E33" t="str">
            <v>Handbuch Schülerversuche Magnetismus, TESS advanced Physik, (en alemán)</v>
          </cell>
          <cell r="F33" t="str">
            <v>Handbuch Schülerversuche Magnetismus, TESS advanced Physik, (po niemiecku)</v>
          </cell>
          <cell r="G33" t="str">
            <v>Handbuch Schülerversuche Magnetismus, TESS advanced Physik, (на немецком)</v>
          </cell>
          <cell r="H33">
            <v>99</v>
          </cell>
        </row>
        <row r="34">
          <cell r="A34" t="str">
            <v>01162-02</v>
          </cell>
          <cell r="B34" t="str">
            <v>TESS advanced Physik manual Magnetism, (in Englisch)</v>
          </cell>
          <cell r="C34" t="str">
            <v xml:space="preserve">TESS advanced Physik manual Magnetism  </v>
          </cell>
          <cell r="D34" t="str">
            <v>TESS advanced Physik manual Magnetism, (en anglais)</v>
          </cell>
          <cell r="E34" t="str">
            <v>TESS advanced Physik manual Magnetism, (en anglais)</v>
          </cell>
          <cell r="F34" t="str">
            <v>TESS advanced Physik manual Magnetism, (po angielsku)</v>
          </cell>
          <cell r="G34" t="str">
            <v>TESS advanced Physik manual Magnetism, (по-английски)</v>
          </cell>
          <cell r="H34">
            <v>99</v>
          </cell>
        </row>
        <row r="35">
          <cell r="A35" t="str">
            <v>01162-04</v>
          </cell>
          <cell r="B35" t="str">
            <v>TESS advanced Física manual Magnetismo, (in Spanisch)</v>
          </cell>
          <cell r="C35" t="str">
            <v>TESS advanced Física manual Magnetismo, (in spanish)</v>
          </cell>
          <cell r="D35" t="str">
            <v>TESS advanced Física manual Magnetismo, (en espagnol)</v>
          </cell>
          <cell r="E35" t="str">
            <v>TESS advanced Física manual Magnetismo, (en español)</v>
          </cell>
          <cell r="F35" t="str">
            <v>TESS advanced Física manual Magnetismo, (po hiszpańsku)</v>
          </cell>
          <cell r="G35" t="str">
            <v>TESS advanced Física manual Magnetismo, (на испанском)</v>
          </cell>
          <cell r="H35">
            <v>99</v>
          </cell>
        </row>
        <row r="36">
          <cell r="A36" t="str">
            <v>01163-01</v>
          </cell>
          <cell r="B36" t="str">
            <v xml:space="preserve">Handbuch Schülerversuche Elektrostatik, TESS advanced Physik  </v>
          </cell>
          <cell r="C36" t="str">
            <v>Handbuch Schülerversuche Elektrostatik, TESS advanced Physik, (in german)</v>
          </cell>
          <cell r="D36" t="str">
            <v>Handbuch Schülerversuche Elektrostatik, TESS advanced Physik, (en allemand)</v>
          </cell>
          <cell r="E36" t="str">
            <v>Handbuch Schülerversuche Elektrostatik, TESS advanced Physik, (en alemán)</v>
          </cell>
          <cell r="F36" t="str">
            <v>Handbuch Schülerversuche Elektrostatik, TESS advanced Physik, (po niemiecku)</v>
          </cell>
          <cell r="G36" t="str">
            <v>Handbuch Schülerversuche Elektrostatik, TESS advanced Physik, (на немецком)</v>
          </cell>
          <cell r="H36">
            <v>99</v>
          </cell>
        </row>
        <row r="37">
          <cell r="A37" t="str">
            <v>01163-02</v>
          </cell>
          <cell r="B37" t="str">
            <v>TESS advanced Physics manual Electrostatics, (in Englisch)</v>
          </cell>
          <cell r="C37" t="str">
            <v xml:space="preserve">TESS advanced Physics manual Electrostatics  </v>
          </cell>
          <cell r="D37" t="str">
            <v>TESS advanced Physics manual Electrostatics, (en anglais)</v>
          </cell>
          <cell r="E37" t="str">
            <v>TESS advanced Physics manual Electrostatics, (en anglais)</v>
          </cell>
          <cell r="F37" t="str">
            <v>TESS advanced Physics manual Electrostatics, (po angielsku)</v>
          </cell>
          <cell r="G37" t="str">
            <v>TESS advanced Physics manual Electrostatics, (по-английски)</v>
          </cell>
          <cell r="H37">
            <v>99</v>
          </cell>
        </row>
        <row r="38">
          <cell r="A38" t="str">
            <v>01163-04</v>
          </cell>
          <cell r="B38" t="str">
            <v>TESS advanced Física manual Electrostatica, (in Spanisch)</v>
          </cell>
          <cell r="C38" t="str">
            <v>TESS advanced Física manual Electrostatica, (in spanish)</v>
          </cell>
          <cell r="D38" t="str">
            <v>TESS advanced Física manual Electrostatica, (en espagnol)</v>
          </cell>
          <cell r="E38" t="str">
            <v>TESS advanced Física manual Electrostatica, (en español)</v>
          </cell>
          <cell r="F38" t="str">
            <v>TESS advanced Física manual Electrostatica, (po hiszpańsku)</v>
          </cell>
          <cell r="G38" t="str">
            <v>TESS advanced Física manual Electrostatica, (на испанском)</v>
          </cell>
          <cell r="H38">
            <v>132</v>
          </cell>
        </row>
        <row r="39">
          <cell r="A39" t="str">
            <v>01164-01</v>
          </cell>
          <cell r="B39" t="str">
            <v xml:space="preserve">Handbuch Schülerversuche Optik, TESS advanced Physik  </v>
          </cell>
          <cell r="C39" t="str">
            <v>Handbuch Schülerversuche Optik, TESS advanced Physik, (in german)</v>
          </cell>
          <cell r="D39" t="str">
            <v>Handbuch Schülerversuche Optik, TESS advanced Physik, (en allemand)</v>
          </cell>
          <cell r="E39" t="str">
            <v>Handbuch Schülerversuche Optik, TESS advanced Physik, (en alemán)</v>
          </cell>
          <cell r="F39" t="str">
            <v>Handbuch Schülerversuche Optik, TESS advanced Physik, (po niemiecku)</v>
          </cell>
          <cell r="G39" t="str">
            <v>Handbuch Schülerversuche Optik, TESS advanced Physik, (на немецком)</v>
          </cell>
          <cell r="H39">
            <v>99</v>
          </cell>
        </row>
        <row r="40">
          <cell r="A40" t="str">
            <v>01164-02</v>
          </cell>
          <cell r="B40" t="str">
            <v>TESS advanced Physics manual Optics, (in Englisch)</v>
          </cell>
          <cell r="C40" t="str">
            <v xml:space="preserve">TESS advanced Physics manual Optics  </v>
          </cell>
          <cell r="D40" t="str">
            <v>TESS advanced Physics manual Optics, (en anglais)</v>
          </cell>
          <cell r="E40" t="str">
            <v>TESS advanced Physics manual Optics, (en anglais)</v>
          </cell>
          <cell r="F40" t="str">
            <v>TESS advanced Physics manual Optics, (po angielsku)</v>
          </cell>
          <cell r="G40" t="str">
            <v>TESS advanced Physics manual Optics, (по-английски)</v>
          </cell>
          <cell r="H40">
            <v>99</v>
          </cell>
        </row>
        <row r="41">
          <cell r="A41" t="str">
            <v>01164-03</v>
          </cell>
          <cell r="B41" t="str">
            <v>TESS advanced Physique manual Optique, (in Französisch)</v>
          </cell>
          <cell r="C41" t="str">
            <v>TESS advanced Physique manual Optique, (in french)</v>
          </cell>
          <cell r="D41" t="str">
            <v>TESS advanced Physique manual Optique, (en français)</v>
          </cell>
          <cell r="E41" t="str">
            <v xml:space="preserve">TESS advanced Physique manual Optique, (en francés) </v>
          </cell>
          <cell r="F41" t="str">
            <v>TESS advanced Physique manual Optique, (po francusku)</v>
          </cell>
          <cell r="G41" t="str">
            <v>TESS advanced Physique manual Optique, (На французском)</v>
          </cell>
          <cell r="H41">
            <v>99</v>
          </cell>
        </row>
        <row r="42">
          <cell r="A42" t="str">
            <v>01164-04</v>
          </cell>
          <cell r="B42" t="str">
            <v>TESS advanced Física manual Optica, (in Spanisch)</v>
          </cell>
          <cell r="C42" t="str">
            <v>TESS advanced Física manual Optica, (in spanish)</v>
          </cell>
          <cell r="D42" t="str">
            <v>TESS advanced Física manual Optica, (en espagnol)</v>
          </cell>
          <cell r="E42" t="str">
            <v>TESS advanced Física manual Optica, (en español)</v>
          </cell>
          <cell r="F42" t="str">
            <v>TESS advanced Física manual Optica, (po hiszpańsku)</v>
          </cell>
          <cell r="G42" t="str">
            <v>TESS advanced Física manual Optica, (на испанском)</v>
          </cell>
          <cell r="H42">
            <v>99</v>
          </cell>
        </row>
        <row r="43">
          <cell r="A43" t="str">
            <v>01166-01</v>
          </cell>
          <cell r="B43" t="str">
            <v xml:space="preserve">Handbuch Schülerversuche Elektrik mit dem Schaltkastensystem, TESS advanced Physik  </v>
          </cell>
          <cell r="C43" t="str">
            <v>Handbuch Schülerversuche Elektrik mit dem Schaltkastensystem, TESS advanced Physik, (in german)</v>
          </cell>
          <cell r="D43" t="str">
            <v>Handbuch Schülerversuche Elektrik mit dem Schaltkastensystem, TESS advanced Physik, (en allemand)</v>
          </cell>
          <cell r="E43" t="str">
            <v>Handbuch Schülerversuche Elektrik mit dem Schaltkastensystem, TESS advanced Physik, (en alemán)</v>
          </cell>
          <cell r="F43" t="str">
            <v>Handbuch Schülerversuche Elektrik mit dem Schaltkastensystem, TESS advanced Physik, (po niemiecku)</v>
          </cell>
          <cell r="G43" t="str">
            <v>Handbuch Schülerversuche Elektrik mit dem Schaltkastensystem, TESS advanced Physik, (на немецком)</v>
          </cell>
          <cell r="H43">
            <v>99</v>
          </cell>
        </row>
        <row r="44">
          <cell r="A44" t="str">
            <v>01167-01</v>
          </cell>
          <cell r="B44" t="str">
            <v xml:space="preserve">Handbuch Schülerversuche Wellenoptik, TESS advanced Physik  </v>
          </cell>
          <cell r="C44" t="str">
            <v>Handbuch Schülerversuche Wellenoptik, TESS advanced Physik, (in german)</v>
          </cell>
          <cell r="D44" t="str">
            <v>Handbuch Schülerversuche Wellenoptik, TESS advanced Physik, (en allemand)</v>
          </cell>
          <cell r="E44" t="str">
            <v>Handbuch Schülerversuche Wellenoptik, TESS advanced Physik, (en alemán)</v>
          </cell>
          <cell r="F44" t="str">
            <v>Handbuch Schülerversuche Wellenoptik, TESS advanced Physik, (po niemiecku)</v>
          </cell>
          <cell r="G44" t="str">
            <v>Handbuch Schülerversuche Wellenoptik, TESS advanced Physik, (на немецком)</v>
          </cell>
          <cell r="H44">
            <v>99</v>
          </cell>
        </row>
        <row r="45">
          <cell r="A45" t="str">
            <v>01167-02</v>
          </cell>
          <cell r="B45" t="str">
            <v>TESS advanced Physics manual Wave Optics, (in Englisch)</v>
          </cell>
          <cell r="C45" t="str">
            <v xml:space="preserve">TESS advanced Physics manual Wave Optics  </v>
          </cell>
          <cell r="D45" t="str">
            <v>TESS advanced Physics manual Wave Optics, (en anglais)</v>
          </cell>
          <cell r="E45" t="str">
            <v>TESS advanced Physics manual Wave Optics, (en anglais)</v>
          </cell>
          <cell r="F45" t="str">
            <v>TESS advanced Physics manual Wave Optics, (po angielsku)</v>
          </cell>
          <cell r="G45" t="str">
            <v>TESS advanced Physics manual Wave Optics, (по-английски)</v>
          </cell>
          <cell r="H45">
            <v>99</v>
          </cell>
        </row>
        <row r="46">
          <cell r="A46" t="str">
            <v>01167-03</v>
          </cell>
          <cell r="B46" t="str">
            <v>TESS advanced Physique manual Optique des ondes, (in Französisch)</v>
          </cell>
          <cell r="C46" t="str">
            <v>TESS advanced Physique manual Optique des ondes, (in french)</v>
          </cell>
          <cell r="D46" t="str">
            <v>TESS advanced Physique manual Optique des ondes, (en français)</v>
          </cell>
          <cell r="E46" t="str">
            <v>TESS advanced Physique manual Optique des ondes, (en francés)</v>
          </cell>
          <cell r="F46" t="str">
            <v>TESS advanced Physique manual Optique des ondes, (po francusku)</v>
          </cell>
          <cell r="G46" t="str">
            <v>TESS advanced Physique manual Optique des ondes, (На французском)</v>
          </cell>
          <cell r="H46">
            <v>99</v>
          </cell>
        </row>
        <row r="47">
          <cell r="A47" t="str">
            <v>01169-01</v>
          </cell>
          <cell r="B47" t="str">
            <v xml:space="preserve">Handbuch Schülerversuche Elektrik/Elektronik auf der Steckplatte, TESS advanced Physik  </v>
          </cell>
          <cell r="C47" t="str">
            <v>Handbuch Schülerversuche Elektrik/Elektronik auf der Steckplatte, TESS advanced Physik, (in german)</v>
          </cell>
          <cell r="D47" t="str">
            <v>Handbuch Schülerversuche Elektrik/Elektronik auf der Steckplatte, TESS advanced Physik, (en allemand)</v>
          </cell>
          <cell r="E47" t="str">
            <v>Handbuch Schülerversuche Elektrik/Elektronik auf der Steckplatte, TESS advanced Physik, (en alemán)</v>
          </cell>
          <cell r="F47" t="str">
            <v>Handbuch Schülerversuche Elektrik/Elektronik auf der Steckplatte, TESS advanced Physik, (po niemiecku)</v>
          </cell>
          <cell r="G47" t="str">
            <v>Handbuch Schülerversuche Elektrik/Elektronik auf der Steckplatte, TESS advanced Physik, (на немецком)</v>
          </cell>
          <cell r="H47">
            <v>99</v>
          </cell>
        </row>
        <row r="48">
          <cell r="A48" t="str">
            <v>01169-02</v>
          </cell>
          <cell r="B48" t="str">
            <v>TESS advanced Physics manual Electricity / Electronics, (in Englisch)</v>
          </cell>
          <cell r="C48" t="str">
            <v xml:space="preserve">TESS advanced Physics manual Electricity / Electronics  </v>
          </cell>
          <cell r="D48" t="str">
            <v>TESS advanced Physics manual Electricity / Electronics, (en anglais)</v>
          </cell>
          <cell r="E48" t="str">
            <v>TESS advanced Physics manual Electricity / Electronics, (en anglais)</v>
          </cell>
          <cell r="F48" t="str">
            <v>TESS advanced Physics manual Electricity / Electronics, (po angielsku)</v>
          </cell>
          <cell r="G48" t="str">
            <v>TESS advanced Physics manual Electricity / Electronics, (по-английски)</v>
          </cell>
          <cell r="H48">
            <v>99</v>
          </cell>
        </row>
        <row r="49">
          <cell r="A49" t="str">
            <v>01191-01</v>
          </cell>
          <cell r="B49" t="str">
            <v xml:space="preserve">Handbuch Lehrerversuche Neurosimulator, DEMO expert Biologie (NST)  </v>
          </cell>
          <cell r="C49" t="str">
            <v>Handbuch Lehrerversuche Neurosimulator, DEMO expert Biologie (NST), (in german)</v>
          </cell>
          <cell r="D49" t="str">
            <v>Handbuch Lehrerversuche Neurosimulator, DEMO expert Biologie (NST), (en allemand)</v>
          </cell>
          <cell r="E49" t="str">
            <v>Handbuch Lehrerversuche Neurosimulator, DEMO expert Biologie (NST), (en alemán)</v>
          </cell>
          <cell r="F49" t="str">
            <v>Handbuch Lehrerversuche Neurosimulator, DEMO expert Biologie (NST), (po niemiecku)</v>
          </cell>
          <cell r="G49" t="str">
            <v>Handbuch Lehrerversuche Neurosimulator, DEMO expert Biologie (NST), (на немецком)</v>
          </cell>
          <cell r="H49">
            <v>99</v>
          </cell>
        </row>
        <row r="50">
          <cell r="A50" t="str">
            <v>01191-02</v>
          </cell>
          <cell r="B50" t="str">
            <v>Demo expert Biology Manual Neurosimulator (NST), (in Englisch)</v>
          </cell>
          <cell r="C50" t="str">
            <v xml:space="preserve">Demo expert Biology Manual Neurosimulator (NST)  </v>
          </cell>
          <cell r="D50" t="str">
            <v>Demo expert Biology Manual Neurosimulator (NST), (en anglais)</v>
          </cell>
          <cell r="E50" t="str">
            <v>Demo expert Biology Manual Neurosimulator (NST), (en anglais)</v>
          </cell>
          <cell r="F50" t="str">
            <v>Demo expert Biology Manual Neurosimulator (NST), (po angielsku)</v>
          </cell>
          <cell r="G50" t="str">
            <v>Demo expert Biology Manual Neurosimulator (NST), (по-английски)</v>
          </cell>
          <cell r="H50">
            <v>99</v>
          </cell>
        </row>
        <row r="51">
          <cell r="A51" t="str">
            <v>01192-02</v>
          </cell>
          <cell r="B51" t="str">
            <v>TESS expert Physics Handbook Scanning Tunneling Microscopy -Operating Instructions and Experiments, (in Englisch)</v>
          </cell>
          <cell r="C51" t="str">
            <v xml:space="preserve">TESS expert Physics Handbook Scanning Tunneling Microscopy -Operating Instructions and Experiments  </v>
          </cell>
          <cell r="D51" t="str">
            <v>TESS expert Physics Handbook Scanning Tunneling Microscopy -Operating Instructions and Experiments, (en anglais)</v>
          </cell>
          <cell r="E51" t="str">
            <v>TESS expert Physics Handbook Scanning Tunneling Microscopy -Operating Instructions and Experiments, (en anglais)</v>
          </cell>
          <cell r="F51" t="str">
            <v>TESS expert Physics Handbook Scanning Tunneling Microscopy -Operating Instructions and Experiments, (po angielsku)</v>
          </cell>
          <cell r="G51" t="str">
            <v>TESS expert Physics Handbook Scanning Tunneling Microscopy -Operating Instructions and Experiments, (по-английски)</v>
          </cell>
          <cell r="H51">
            <v>99</v>
          </cell>
        </row>
        <row r="52">
          <cell r="A52" t="str">
            <v>01194-01</v>
          </cell>
          <cell r="B52" t="str">
            <v xml:space="preserve">Handbuch Schülerversuche Elektrochemie-Messplatz, TESS advanced Chemie  </v>
          </cell>
          <cell r="C52" t="str">
            <v>Handbuch Schülerversuche Elektrochemie-Messplatz, TESS advanced Chemie, (in german)</v>
          </cell>
          <cell r="D52" t="str">
            <v>Handbuch Schülerversuche Elektrochemie-Messplatz, TESS advanced Chemie, (en allemand)</v>
          </cell>
          <cell r="E52" t="str">
            <v>Handbuch Schülerversuche Elektrochemie-Messplatz, TESS advanced Chemie, (en alemán)</v>
          </cell>
          <cell r="F52" t="str">
            <v>Handbuch Schülerversuche Elektrochemie-Messplatz, TESS advanced Chemie, (po niemiecku)</v>
          </cell>
          <cell r="G52" t="str">
            <v>Handbuch Schülerversuche Elektrochemie-Messplatz, TESS advanced Chemie, (на немецком)</v>
          </cell>
          <cell r="H52">
            <v>99</v>
          </cell>
        </row>
        <row r="53">
          <cell r="A53" t="str">
            <v>01194-02</v>
          </cell>
          <cell r="B53" t="str">
            <v>TESS advanced Chemistry Electrochemical Measurement Set, Handbook, (in Englisch)</v>
          </cell>
          <cell r="C53" t="str">
            <v xml:space="preserve">TESS advanced Chemistry Electrochemical Measurement Set, Handbook  </v>
          </cell>
          <cell r="D53" t="str">
            <v>TESS advanced Chemistry Electrochemical Measurement Set, Handbook, (en anglais)</v>
          </cell>
          <cell r="E53" t="str">
            <v>TESS advanced Chemistry Electrochemical Measurement Set, Handbook, (en anglais)</v>
          </cell>
          <cell r="F53" t="str">
            <v>TESS advanced Chemistry Electrochemical Measurement Set, Handbook, (po angielsku)</v>
          </cell>
          <cell r="G53" t="str">
            <v>TESS advanced Chemistry Electrochemical Measurement Set, Handbook, (по-английски)</v>
          </cell>
          <cell r="H53">
            <v>99</v>
          </cell>
        </row>
        <row r="54">
          <cell r="A54" t="str">
            <v>01196-11</v>
          </cell>
          <cell r="B54" t="str">
            <v xml:space="preserve">Handbuch Lehrerversuche Glasmantel, DEMO advanced Chemie (GLT)  </v>
          </cell>
          <cell r="C54" t="str">
            <v>Handbuch Lehrerversuche Glasmantel, DEMO advanced Chemie (GLT), (in german)</v>
          </cell>
          <cell r="D54" t="str">
            <v>Handbuch Lehrerversuche Glasmantel, DEMO advanced Chemie (GLT), (en allemand)</v>
          </cell>
          <cell r="E54" t="str">
            <v>Handbuch Lehrerversuche Glasmantel, DEMO advanced Chemie (GLT), (en alemàn)</v>
          </cell>
          <cell r="F54" t="str">
            <v>Handbuch Lehrerversuche Glasmantel, DEMO advanced Chemie (GLT), (po niemiecku)</v>
          </cell>
          <cell r="G54" t="str">
            <v>Handbuch Lehrerversuche Glasmantel, DEMO advanced Chemie (GLT), (по-английски)</v>
          </cell>
          <cell r="H54">
            <v>99</v>
          </cell>
        </row>
        <row r="55">
          <cell r="A55" t="str">
            <v>01196-12</v>
          </cell>
          <cell r="B55" t="str">
            <v>Demo advanced Chemistry Manual Glass Jacket System (GLT),  (in Englisch)</v>
          </cell>
          <cell r="C55" t="str">
            <v xml:space="preserve">Demo advanced Chemistry Manual Glass Jacket System (GLT)  </v>
          </cell>
          <cell r="D55" t="str">
            <v>Demo advanced Chemistry Manual Glass Jacket System (GLT), (en englais)</v>
          </cell>
          <cell r="E55" t="str">
            <v>Demo advanced Chemistry Manual Glass Jacket System (GLT), (en inglés)</v>
          </cell>
          <cell r="F55" t="str">
            <v>Demo advanced Chemistry Manual Glass Jacket System (GLT), (po angielsku)</v>
          </cell>
          <cell r="G55" t="str">
            <v>Demo advanced Chemistry Manual Glass Jacket System (GLT), (по-английски)</v>
          </cell>
          <cell r="H55">
            <v>99</v>
          </cell>
        </row>
        <row r="56">
          <cell r="A56" t="str">
            <v>01199-01</v>
          </cell>
          <cell r="B56" t="str">
            <v>Handbuch Lehrerversuche Neurobiologie mit dem Neurosimulator, DEMO expert Biologie</v>
          </cell>
          <cell r="C56" t="str">
            <v>Handbuch Lehrerversuche Neurosimulator, DEMO expert Biologie (NST), (in german)</v>
          </cell>
          <cell r="D56" t="str">
            <v>Handbuch Lehrerversuche Neurosimulator, DEMO expert Biologie (NST), (en allemand)</v>
          </cell>
          <cell r="E56" t="str">
            <v>Handbuch Lehrerversuche Neurosimulator, DEMO expert Biologie (NST), (en alemán)</v>
          </cell>
          <cell r="F56" t="str">
            <v>Handbuch Lehrerversuche Neurosimulator, DEMO expert Biologie (NST), (po niemiecku)</v>
          </cell>
          <cell r="G56" t="str">
            <v>Handbuch Lehrerversuche Neurosimulator, DEMO expert Biologie (NST), (на немецком)</v>
          </cell>
          <cell r="H56">
            <v>99</v>
          </cell>
        </row>
        <row r="57">
          <cell r="A57" t="str">
            <v>01199-02</v>
          </cell>
          <cell r="B57" t="str">
            <v>DEMO expert Biology manual Neurobiology with the Neurosimulator, in English language</v>
          </cell>
          <cell r="C57" t="str">
            <v xml:space="preserve">Demo expert Biology Manual Neurosimulator (NST)  </v>
          </cell>
          <cell r="D57" t="str">
            <v>Demo expert Biology Manual Neurosimulator (NST), (en anglais)</v>
          </cell>
          <cell r="E57" t="str">
            <v>Demo expert Biology Manual Neurosimulator (NST), (en anglais)</v>
          </cell>
          <cell r="F57" t="str">
            <v>Demo expert Biology Manual Neurosimulator (NST), (po angielsku)</v>
          </cell>
          <cell r="G57" t="str">
            <v>Demo expert Biology Manual Neurosimulator (NST), (по-английски)</v>
          </cell>
          <cell r="H57">
            <v>99</v>
          </cell>
        </row>
        <row r="58">
          <cell r="A58" t="str">
            <v>01200-01</v>
          </cell>
          <cell r="B58" t="str">
            <v xml:space="preserve">Handbuch Lehrerversuche mit Röntgenstrahlung für die XR 4.0 expert unit, TESS expert Physik  </v>
          </cell>
          <cell r="C58" t="str">
            <v>Handbuch Lehrerversuche mit Röntgenstrahlung für die XR 4.0 expert unit, TESS expert Physik, (in german)</v>
          </cell>
          <cell r="D58" t="str">
            <v>Handbuch Lehrerversuche mit Röntgenstrahlung für die XR 4.0 expert unit, TESS expert Physik, (en allemand)</v>
          </cell>
          <cell r="E58" t="str">
            <v>Handbuch Lehrerversuche mit Röntgenstrahlung für die XR 4.0 expert unit, TESS expert Physik, (en alemán)</v>
          </cell>
          <cell r="F58" t="str">
            <v>Handbuch Lehrerversuche mit Röntgenstrahlung für die XR 4.0 expert unit, TESS expert Physik, (po niemiecku)</v>
          </cell>
          <cell r="G58" t="str">
            <v>Handbuch Lehrerversuche mit Röntgenstrahlung für die XR 4.0 expert unit, TESS expert Physik, (на немецком)</v>
          </cell>
          <cell r="H58">
            <v>132</v>
          </cell>
        </row>
        <row r="59">
          <cell r="A59" t="str">
            <v>01200-02</v>
          </cell>
          <cell r="B59" t="str">
            <v>TESS expert Physics Handbook X-ray Experiments for XR 4.0 expert unit, (in Englisch)</v>
          </cell>
          <cell r="C59" t="str">
            <v xml:space="preserve">TESS expert Physics Handbook X-ray Experiments for XR 4.0 expert unit  </v>
          </cell>
          <cell r="D59" t="str">
            <v>TESS expert Physics Handbook X-ray Experiments for XR 4.0 expert unit, (en anglais)</v>
          </cell>
          <cell r="E59" t="str">
            <v>TESS expert Physics Handbook X-ray Experiments for XR 4.0 expert unit, (en anglais)</v>
          </cell>
          <cell r="F59" t="str">
            <v>TESS expert Physics Handbook X-ray Experiments for XR 4.0 expert unit, (po angielsku)</v>
          </cell>
          <cell r="G59" t="str">
            <v>TESS expert Physics Handbook X-ray Experiments for XR 4.0 expert unit, (по-английски)</v>
          </cell>
          <cell r="H59">
            <v>132</v>
          </cell>
        </row>
        <row r="60">
          <cell r="A60" t="str">
            <v>01205-02</v>
          </cell>
          <cell r="B60" t="str">
            <v>TESS expert manual XRCT 4.0 X-ray Computed Tomography and Digital Imaging  in Medicine,  Material Sciences and Physics, (in Englisch)</v>
          </cell>
          <cell r="C60" t="str">
            <v xml:space="preserve">TESS expert manual XRCT 4.0 X-ray Computed Tomography and Digital Imaging  in Medicine,  Material Sciences and Physics </v>
          </cell>
          <cell r="D60" t="str">
            <v>TESS expert manual XRCT 4.0 X-ray Computed Tomography and Digital Imaging  in Medicine,  Material Sciences and Physics, (en anglais)</v>
          </cell>
          <cell r="E60" t="str">
            <v>TESS expert manual XRCT 4.0 X-ray Computed Tomography and Digital Imaging  in Medicine,  Material Sciences and Physics, (en anglais)</v>
          </cell>
          <cell r="F60" t="str">
            <v>TESS expert manual XRCT 4.0 X-ray Computed Tomography and Digital Imaging  in Medicine,  Material Sciences and Physics, (po angielsku)</v>
          </cell>
          <cell r="G60" t="str">
            <v>TESS expert manual XRCT 4.0 X-ray Computed Tomography and Digital Imaging  in Medicine,  Material Sciences and Physics, (по-английски)</v>
          </cell>
          <cell r="H60">
            <v>132</v>
          </cell>
        </row>
        <row r="61">
          <cell r="A61" t="str">
            <v>01231-02</v>
          </cell>
          <cell r="B61" t="str">
            <v>TESS expert Handbook Medicine - X-ray diagnostics, Ultrasonic Diagnostics, Lab diagnostics, Human physiology,  Neurophysiology, Biochemistry, (in Engl</v>
          </cell>
          <cell r="C61" t="str">
            <v xml:space="preserve">TESS expert Handbook Medicine - X-ray diagnostics, Ultrasonic Diagnostics, Lab diagnostics, Human physiology,  Neurophysiology, Biochemistry </v>
          </cell>
          <cell r="D61" t="str">
            <v>TESS expert Handbook Medicine - X-ray diagnostics, Ultrasonic Diagnostics, Lab diagnostics, Human physiology,  Neurophysiology, Biochemistry, (en angl</v>
          </cell>
          <cell r="E61" t="str">
            <v>TESS expert Handbook Medicine - X-ray diagnostics, Ultrasonic Diagnostics, Lab diagnostics, Human physiology,  Neurophysiology, Biochemistry, (en angl</v>
          </cell>
          <cell r="F61" t="str">
            <v>TESS expert Handbook Medicine - X-ray diagnostics, Ultrasonic Diagnostics, Lab diagnostics, Human physiology,  Neurophysiology, Biochemistry, (po angi</v>
          </cell>
          <cell r="G61" t="str">
            <v>TESS expert Handbook Medicine - X-ray diagnostics, Ultrasonic Diagnostics, Lab diagnostics, Human physiology,  Neurophysiology, Biochemistry, (по-англ</v>
          </cell>
          <cell r="H61">
            <v>132</v>
          </cell>
        </row>
        <row r="62">
          <cell r="A62" t="str">
            <v>01232-02</v>
          </cell>
          <cell r="B62" t="str">
            <v>Handbuch Praktikumsversuche Ultraschallanwendung in Medizin, Materialwissenschaften und Industrie, DEMO expert  Applied Sciences, (in Englisch)</v>
          </cell>
          <cell r="C62" t="str">
            <v xml:space="preserve">Handbuch Praktikumsversuche Ultraschallanwendung in Medizin, Materialwissenschaften und Industrie, DEMO expert  Applied Sciences </v>
          </cell>
          <cell r="D62" t="str">
            <v>Handbuch Praktikumsversuche Ultraschallanwendung in Medizin, Materialwissenschaften und Industrie, DEMO expert  Applied Sciences, (en anglais)</v>
          </cell>
          <cell r="E62" t="str">
            <v>Handbuch Praktikumsversuche Ultraschallanwendung in Medizin, Materialwissenschaften und Industrie, DEMO expert  Applied Sciences, (en anglais)</v>
          </cell>
          <cell r="F62" t="str">
            <v>Handbuch Praktikumsversuche Ultraschallanwendung in Medizin, Materialwissenschaften und Industrie, DEMO expert  Applied Sciences, (po angielsku)</v>
          </cell>
          <cell r="G62" t="str">
            <v>Handbuch Praktikumsversuche Ultraschallanwendung in Medizin, Materialwissenschaften und Industrie, DEMO expert  Applied Sciences, (по-английски)</v>
          </cell>
          <cell r="H62">
            <v>132</v>
          </cell>
        </row>
        <row r="63">
          <cell r="A63" t="str">
            <v>01233-01</v>
          </cell>
          <cell r="B63" t="str">
            <v xml:space="preserve">Handbuch Demonstrations- und Praktikumsversuche Magnetresonanztomographie für "compact MRT",  TESS expert Physik </v>
          </cell>
          <cell r="C63" t="str">
            <v>Handbuch Demonstrations- und Praktikumsversuche Magnetresonanztomographie für "compact MRT",  TESS expert Physik, (in german)</v>
          </cell>
          <cell r="D63" t="str">
            <v>Handbuch Demonstrations- und Praktikumsversuche Magnetresonanztomographie für "compact MRT",  TESS expert Physik, (en allemand)</v>
          </cell>
          <cell r="E63" t="str">
            <v>Handbuch Demonstrations- und Praktikumsversuche Magnetresonanztomographie für "compact MRT",  TESS expert Physik, (en alemán)</v>
          </cell>
          <cell r="F63" t="str">
            <v>Handbuch Demonstrations- und Praktikumsversuche Magnetresonanztomographie für "compact MRT",  TESS expert Physik, (po niemiecku)</v>
          </cell>
          <cell r="G63" t="str">
            <v>Handbuch Demonstrations- und Praktikumsversuche Magnetresonanztomographie für "compact MRT",  TESS expert Physik, (на немецком)</v>
          </cell>
          <cell r="H63">
            <v>132</v>
          </cell>
        </row>
        <row r="64">
          <cell r="A64" t="str">
            <v>01233-02</v>
          </cell>
          <cell r="B64" t="str">
            <v>TESS expert Laboratory Experiments Magnetic Resonance Imaging (MRI) for "compact MRT", (in Englisch)</v>
          </cell>
          <cell r="C64" t="str">
            <v xml:space="preserve">TESS expert Laboratory Experiments Magnetic Resonance Imaging (MRI) for "compact MRT"  </v>
          </cell>
          <cell r="D64" t="str">
            <v>TESS expert Laboratory Experiments Magnetic Resonance Imaging (MRI) for "compact MRT", (en anglais)</v>
          </cell>
          <cell r="E64" t="str">
            <v>TESS expert Laboratory Experiments Magnetic Resonance Imaging (MRI) for "compact MRT", (en anglais)</v>
          </cell>
          <cell r="F64" t="str">
            <v>TESS expert Laboratory Experiments Magnetic Resonance Imaging (MRI) for "compact MRT", (po angielsku)</v>
          </cell>
          <cell r="G64" t="str">
            <v>TESS expert Laboratory Experiments Magnetic Resonance Imaging (MRI) for "compact MRT", (по-английски)</v>
          </cell>
          <cell r="H64">
            <v>132</v>
          </cell>
        </row>
        <row r="65">
          <cell r="A65" t="str">
            <v>01234-02</v>
          </cell>
          <cell r="B65" t="str">
            <v>TESS expert Applied Science Handbook AtomicForceMicroscopy - Operating Instructions and Experiments, (in Englisch)</v>
          </cell>
          <cell r="C65" t="str">
            <v xml:space="preserve">TESS expert Applied Science Handbook AtomicForceMicroscopy - Operating Instructions and Experiments  </v>
          </cell>
          <cell r="D65" t="str">
            <v>TESS expert Applied Science Handbook AtomicForceMicroscopy - Operating Instructions and Experiments, (en anglais)</v>
          </cell>
          <cell r="E65" t="str">
            <v>TESS expert Applied Science Handbook AtomicForceMicroscopy - Operating Instructions and Experiments, (en anglais)</v>
          </cell>
          <cell r="F65" t="str">
            <v>TESS expert Applied Science Handbook AtomicForceMicroscopy - Operating Instructions and Experiments, (po angielsku)</v>
          </cell>
          <cell r="G65" t="str">
            <v>TESS expert Applied Science Handbook AtomicForceMicroscopy - Operating Instructions and Experiments, (по-английски)</v>
          </cell>
          <cell r="H65">
            <v>132</v>
          </cell>
        </row>
        <row r="66">
          <cell r="A66" t="str">
            <v>01331-01</v>
          </cell>
          <cell r="B66" t="str">
            <v xml:space="preserve">Handbuch Lehrerversuche Cobra4 Biochemie und Pflanzenphysiologie, DEMO advanced Biologie  </v>
          </cell>
          <cell r="C66" t="str">
            <v>Handbuch Lehrerversuche Cobra4 Biochemie und Pflanzenphysiologie, DEMO advanced Biologie, (in german)</v>
          </cell>
          <cell r="D66" t="str">
            <v>Handbuch Lehrerversuche Cobra4 Biochemie und Pflanzenphysiologie, DEMO advanced Biologie, (en allemand)</v>
          </cell>
          <cell r="E66" t="str">
            <v>Handbuch Lehrerversuche Cobra4 Biochemie und Pflanzenphysiologie, DEMO advanced Biologie, (en alemán)</v>
          </cell>
          <cell r="F66" t="str">
            <v>Handbuch Lehrerversuche Cobra4 Biochemie und Pflanzenphysiologie, DEMO advanced Biologie, (po niemiecku)</v>
          </cell>
          <cell r="G66" t="str">
            <v>Handbuch Lehrerversuche Cobra4 Biochemie und Pflanzenphysiologie, DEMO advanced Biologie, (на немецком)</v>
          </cell>
          <cell r="H66">
            <v>132</v>
          </cell>
        </row>
        <row r="67">
          <cell r="A67" t="str">
            <v>01332-01</v>
          </cell>
          <cell r="B67" t="str">
            <v xml:space="preserve">Handbuch Schülerversuche Cobra4 Mechanik, Wärme, Elektrik/Elektronik, TESS advanced Physik  </v>
          </cell>
          <cell r="C67" t="str">
            <v>Handbuch Schülerversuche Cobra4 Mechanik, Wärme, Elektrik/Elektronik, TESS advanced Physik, (in german)</v>
          </cell>
          <cell r="D67" t="str">
            <v>Handbuch Schülerversuche Cobra4 Mechanik, Wärme, Elektrik/Elektronik, TESS advanced Physik, (en allemand)</v>
          </cell>
          <cell r="E67" t="str">
            <v>Handbuch Schülerversuche Cobra4 Mechanik, Wärme, Elektrik/Elektronik, TESS advanced Physik, (en alemán)</v>
          </cell>
          <cell r="F67" t="str">
            <v>Handbuch Schülerversuche Cobra4 Mechanik, Wärme, Elektrik/Elektronik, TESS advanced Physik, (po niemiecku)</v>
          </cell>
          <cell r="G67" t="str">
            <v>Handbuch Schülerversuche Cobra4 Mechanik, Wärme, Elektrik/Elektronik, TESS advanced Physik, (на немецком)</v>
          </cell>
          <cell r="H67">
            <v>132</v>
          </cell>
        </row>
        <row r="68">
          <cell r="A68" t="str">
            <v>01332-02</v>
          </cell>
          <cell r="B68" t="str">
            <v>TESS advanced Physics Manual Cobra4 Mechanics, Heat, Electricity / Electronics, (in Englisch)</v>
          </cell>
          <cell r="C68" t="str">
            <v xml:space="preserve">TESS advanced Physics Manual Cobra4 Mechanics, Heat, Electricity / Electronics  </v>
          </cell>
          <cell r="D68" t="str">
            <v>TESS advanced Physics Manual Cobra4 Mechanics, Heat, Electricity / Electronics, (en anglais)</v>
          </cell>
          <cell r="E68" t="str">
            <v>TESS advanced Physics Manual Cobra4 Mechanics, Heat, Electricity / Electronics, (en anglais)</v>
          </cell>
          <cell r="F68" t="str">
            <v>TESS advanced Physics Manual Cobra4 Mechanics, Heat, Electricity / Electronics, (po angielsku)</v>
          </cell>
          <cell r="G68" t="str">
            <v>TESS advanced Physics Manual Cobra4 Mechanics, Heat, Electricity / Electronics, (по-английски)</v>
          </cell>
          <cell r="H68">
            <v>132</v>
          </cell>
        </row>
        <row r="69">
          <cell r="A69" t="str">
            <v>01418-00</v>
          </cell>
          <cell r="B69" t="str">
            <v xml:space="preserve">Gummischlauch-Vakuum-, Innen-d = 5 mm, lfd. m  </v>
          </cell>
          <cell r="C69" t="str">
            <v xml:space="preserve">Rubber tubing,vacuum,i.d. 5mm  </v>
          </cell>
          <cell r="D69" t="str">
            <v xml:space="preserve">Tube caoutchouc, tube à vide, di 5mm  </v>
          </cell>
          <cell r="E69" t="str">
            <v xml:space="preserve">Tubo de goma, vacío, di= 5mm  </v>
          </cell>
          <cell r="F69" t="str">
            <v xml:space="preserve">Przewód gumowy, próżniowy, średnica wewnętrzna = 5 mm       </v>
          </cell>
          <cell r="G69" t="str">
            <v xml:space="preserve">Резин. трубка, вакуум, внутр. d = 5 мм       </v>
          </cell>
          <cell r="H69">
            <v>4.9000000000000004</v>
          </cell>
        </row>
        <row r="70">
          <cell r="A70" t="str">
            <v>01500-01</v>
          </cell>
          <cell r="B70" t="str">
            <v xml:space="preserve">Handbuch Lehrerversuche Physik, Sekundarstufe 1, Mechanik, Akustik, Wärme, regenerative Energie, Elektrik,  Optik, DEMO advanced Physik </v>
          </cell>
          <cell r="C70" t="str">
            <v>Handbuch Lehrerversuche Physik, Sekundarstufe 1, Mechanik, Akustik, Wärme, regenerative Energie, Elektrik,  Optik, DEMO advanced Physik, (in german)</v>
          </cell>
          <cell r="D70" t="str">
            <v>Handbuch Lehrerversuche Physik, Sekundarstufe 1, Mechanik, Akustik, Wärme, regenerative Energie, Elektrik,  Optik, DEMO advanced Physik, (en allemand)</v>
          </cell>
          <cell r="E70" t="str">
            <v>Handbuch Lehrerversuche Physik, Sekundarstufe 1, Mechanik, Akustik, Wärme, regenerative Energie, Elektrik,  Optik, DEMO advanced Physik, (en alemán)</v>
          </cell>
          <cell r="F70" t="str">
            <v>Handbuch Lehrerversuche Physik, Sekundarstufe 1, Mechanik, Akustik, Wärme, regenerative Energie, Elektrik,  Optik, DEMO advanced Physik, (po niemiecku</v>
          </cell>
          <cell r="G70" t="str">
            <v>Handbuch Lehrerversuche Physik, Sekundarstufe 1, Mechanik, Akustik, Wärme, regenerative Energie, Elektrik,  Optik, DEMO advanced Physik, (на немецком)</v>
          </cell>
          <cell r="H70">
            <v>299</v>
          </cell>
        </row>
        <row r="71">
          <cell r="A71" t="str">
            <v>01605-00</v>
          </cell>
          <cell r="B71" t="str">
            <v>Schmirgelpapier, mittlere Körnung</v>
          </cell>
          <cell r="C71" t="str">
            <v>Emery paper, medium</v>
          </cell>
          <cell r="D71" t="str">
            <v>Papier émeri, moyen</v>
          </cell>
          <cell r="E71" t="str">
            <v>Papel lija de esmeril, tamaño mediano</v>
          </cell>
          <cell r="F71" t="str">
            <v>Papier ścierny, ziarnistość średnia</v>
          </cell>
          <cell r="G71" t="str">
            <v>Наждачная бумага, средняя</v>
          </cell>
          <cell r="H71">
            <v>7.2</v>
          </cell>
        </row>
        <row r="72">
          <cell r="A72" t="str">
            <v>01612-00</v>
          </cell>
          <cell r="B72" t="str">
            <v xml:space="preserve">Schraubendreher </v>
          </cell>
          <cell r="C72" t="str">
            <v>Screwdriver, width 3mm</v>
          </cell>
          <cell r="D72" t="str">
            <v>Tournevis, largeur 3mm</v>
          </cell>
          <cell r="E72" t="str">
            <v>Destornillador, 3 mm de ancho</v>
          </cell>
          <cell r="F72" t="str">
            <v xml:space="preserve">Wkrętak (śrubokręt), szer. 3 mm   </v>
          </cell>
          <cell r="G72" t="str">
            <v xml:space="preserve">Отвертка, ширина 3 мм    </v>
          </cell>
          <cell r="H72">
            <v>3.9</v>
          </cell>
        </row>
        <row r="73">
          <cell r="A73" t="str">
            <v>01620-00</v>
          </cell>
          <cell r="B73" t="str">
            <v xml:space="preserve">Zange, Kombizange </v>
          </cell>
          <cell r="C73" t="str">
            <v>Universal pliers</v>
          </cell>
          <cell r="D73" t="str">
            <v>Pince universelle</v>
          </cell>
          <cell r="E73" t="str">
            <v xml:space="preserve">Alicates universales </v>
          </cell>
          <cell r="F73" t="str">
            <v xml:space="preserve">Obcęgi, kombinerki     </v>
          </cell>
          <cell r="G73" t="str">
            <v xml:space="preserve">Универсальные плоскогубцы    </v>
          </cell>
          <cell r="H73">
            <v>17.899999999999999</v>
          </cell>
        </row>
        <row r="74">
          <cell r="A74" t="str">
            <v>01835-01</v>
          </cell>
          <cell r="B74" t="str">
            <v xml:space="preserve">Handbuch Schülerversuche Allgemeine und Anorganische Chemie, Teil 1, TESS advanced Chemie  </v>
          </cell>
          <cell r="C74" t="str">
            <v>Handbuch Schülerversuche Allgemeine und Anorganische Chemie, Teil 1, TESS advanced Chemie, (in german)</v>
          </cell>
          <cell r="D74" t="str">
            <v>Handbuch Schülerversuche Allgemeine und Anorganische Chemie, Teil 1, TESS advanced Chemie, (en allemand)</v>
          </cell>
          <cell r="E74" t="str">
            <v>Handbuch Schülerversuche Allgemeine und Anorganische Chemie, Teil 1, TESS advanced Chemie, (en alemán)</v>
          </cell>
          <cell r="F74" t="str">
            <v>Handbuch Schülerversuche Allgemeine und Anorganische Chemie, Teil 1, TESS advanced Chemie, (po niemiecku)</v>
          </cell>
          <cell r="G74" t="str">
            <v>Handbuch Schülerversuche Allgemeine und Anorganische Chemie, Teil 1, TESS advanced Chemie, (на немецком)</v>
          </cell>
          <cell r="H74">
            <v>99</v>
          </cell>
        </row>
        <row r="75">
          <cell r="A75" t="str">
            <v>01835-04</v>
          </cell>
          <cell r="B75" t="str">
            <v>TESS advanced Química manual Química General e Inorgánica 1, (in Spanisch)</v>
          </cell>
          <cell r="C75" t="str">
            <v>TESS advanced Química manual Química General e Inorgánica 1, (in spanish)</v>
          </cell>
          <cell r="D75" t="str">
            <v>TESS advanced Química manual Química General e Inorgánica 1, (en espagnol)</v>
          </cell>
          <cell r="E75" t="str">
            <v>TESS advanced Química manual Química General e Inorgánica 1, (en español)</v>
          </cell>
          <cell r="F75" t="str">
            <v>TESS advanced Química manual Química General e Inorgánica 1, (po hiszpańsku)</v>
          </cell>
          <cell r="G75" t="str">
            <v>TESS advanced Química manual Química General e Inorgánica 1, (на испанском)</v>
          </cell>
          <cell r="H75">
            <v>99</v>
          </cell>
        </row>
        <row r="76">
          <cell r="A76" t="str">
            <v>01836-01</v>
          </cell>
          <cell r="B76" t="str">
            <v xml:space="preserve">Handbuch Schülerversuche Allgemeine und Anorganische Chemie, Teil 2, TESS advanced Chemie  </v>
          </cell>
          <cell r="C76" t="str">
            <v>Handbuch Schülerversuche Allgemeine und Anorganische Chemie, Teil 2, TESS advanced Chemie, (in german)</v>
          </cell>
          <cell r="D76" t="str">
            <v>Handbuch Schülerversuche Allgemeine und Anorganische Chemie, Teil 2, TESS advanced Chemie, (en allemand)</v>
          </cell>
          <cell r="E76" t="str">
            <v>Handbuch Schülerversuche Allgemeine und Anorganische Chemie, Teil 2, TESS advanced Chemie, (en alemán)</v>
          </cell>
          <cell r="F76" t="str">
            <v>Handbuch Schülerversuche Allgemeine und Anorganische Chemie, Teil 2, TESS advanced Chemie, (po niemiecku)</v>
          </cell>
          <cell r="G76" t="str">
            <v>Handbuch Schülerversuche Allgemeine und Anorganische Chemie, Teil 2, TESS advanced Chemie, (на немецком)</v>
          </cell>
          <cell r="H76">
            <v>99</v>
          </cell>
        </row>
        <row r="77">
          <cell r="A77" t="str">
            <v>01836-02</v>
          </cell>
          <cell r="B77" t="str">
            <v>TESS advanced Chemistry manual Inorganic Chemistry 2, (in Englisch)</v>
          </cell>
          <cell r="C77" t="str">
            <v xml:space="preserve">TESS Chemistry manual Inorganic Chemistry 2  </v>
          </cell>
          <cell r="D77" t="str">
            <v>TESS advanced Chemistry manual Inorganic Chemistry 2, (en anglais)</v>
          </cell>
          <cell r="E77" t="str">
            <v>TESS advanced Chemistry manual Inorganic Chemistry 2, (en anglais)</v>
          </cell>
          <cell r="F77" t="str">
            <v>TESS advanced Chemistry manual Inorganic Chemistry 2, (po angielsku)</v>
          </cell>
          <cell r="G77" t="str">
            <v>TESS advanced Chemistry manual Inorganic Chemistry 2, (по-английски)</v>
          </cell>
          <cell r="H77">
            <v>99</v>
          </cell>
        </row>
        <row r="78">
          <cell r="A78" t="str">
            <v>01836-11</v>
          </cell>
          <cell r="B78" t="str">
            <v xml:space="preserve">TESS advanced Chemie Handbuch Anorganische Stoffchemie  </v>
          </cell>
          <cell r="C78" t="str">
            <v>TESS advanced Chemie Handbuch Anorganische Stoffchemie, (in german)</v>
          </cell>
          <cell r="D78" t="str">
            <v>TESS advanced Chemie Handbuch Anorganische Stoffchemie, (en allemand)</v>
          </cell>
          <cell r="E78" t="str">
            <v>TESS advanced Chemie Handbuch Anorganische Stoffchemie, (en alemán)</v>
          </cell>
          <cell r="F78" t="str">
            <v>TESS advanced Chemie Handbuch Anorganische Stoffchemie, (po niemiecku)</v>
          </cell>
          <cell r="G78" t="str">
            <v>TESS advanced Chemie Handbuch Anorganische Stoffchemie, (на немецком)</v>
          </cell>
          <cell r="H78">
            <v>99</v>
          </cell>
        </row>
        <row r="79">
          <cell r="A79" t="str">
            <v>01837-01</v>
          </cell>
          <cell r="B79" t="str">
            <v xml:space="preserve">Handbuch Schülerversuche Organische Chemie, TESS advanced Chemie  </v>
          </cell>
          <cell r="C79" t="str">
            <v>Handbuch Schülerversuche Organische Chemie, TESS advanced Chemie, (in german)</v>
          </cell>
          <cell r="D79" t="str">
            <v xml:space="preserve">Handbuch Schülerversuche Organische Chemie, TESS advanced Chemie  </v>
          </cell>
          <cell r="E79" t="str">
            <v>Handbuch Schülerversuche Organische Chemie, TESS advanced Chemie, (en alemán)</v>
          </cell>
          <cell r="F79" t="str">
            <v>Handbuch Schülerversuche Organische Chemie, TESS advanced Chemie, (po niemiecku)</v>
          </cell>
          <cell r="G79" t="str">
            <v>Handbuch Schülerversuche Organische Chemie, TESS advanced Chemie, (на немецком)</v>
          </cell>
          <cell r="H79">
            <v>99</v>
          </cell>
        </row>
        <row r="80">
          <cell r="A80" t="str">
            <v>01837-02</v>
          </cell>
          <cell r="B80" t="str">
            <v>TESS advanced Chemistry manual Organic Chemistry, (in Englisch)</v>
          </cell>
          <cell r="C80" t="str">
            <v xml:space="preserve">TESS Chemistry manual Organic Chemistry  </v>
          </cell>
          <cell r="D80" t="str">
            <v>TESS advanced Chemistry manual Organic Chemistry, (en anglais)</v>
          </cell>
          <cell r="E80" t="str">
            <v>TESS advanced Chemistry manual Organic Chemistry, (en anglais)</v>
          </cell>
          <cell r="F80" t="str">
            <v>TESS advanced Chemistry manual Organic Chemistry, (po angielsku)</v>
          </cell>
          <cell r="G80" t="str">
            <v>TESS advanced Chemistry manual Organic Chemistry, (по-английски)</v>
          </cell>
          <cell r="H80">
            <v>99</v>
          </cell>
        </row>
        <row r="81">
          <cell r="A81" t="str">
            <v>01838-01</v>
          </cell>
          <cell r="B81" t="str">
            <v xml:space="preserve">Handbuch Schülerversuche Polymerchemie, TESS advanced Chemie  </v>
          </cell>
          <cell r="C81" t="str">
            <v>Handbuch Schülerversuche Polymerchemie, TESS advanced Chemie, (in german)</v>
          </cell>
          <cell r="D81" t="str">
            <v>Handbuch Schülerversuche Polymerchemie, TESS advanced Chemie, (en allemand)</v>
          </cell>
          <cell r="E81" t="str">
            <v>Handbuch Schülerversuche Polymerchemie, TESS advanced Chemie, (en alemán)</v>
          </cell>
          <cell r="F81" t="str">
            <v>Handbuch Schülerversuche Polymerchemie, TESS advanced Chemie, (po niemiecku)</v>
          </cell>
          <cell r="G81" t="str">
            <v>Handbuch Schülerversuche Polymerchemie, TESS advanced Chemie, (на немецком)</v>
          </cell>
          <cell r="H81">
            <v>99</v>
          </cell>
        </row>
        <row r="82">
          <cell r="A82" t="str">
            <v>01838-02</v>
          </cell>
          <cell r="B82" t="str">
            <v>TESS advanced Chemistry manual Chemistry of Polymers, (in Englisch)</v>
          </cell>
          <cell r="C82" t="str">
            <v xml:space="preserve">TESS advanced Chemistry manual Chemistry of Polymers  </v>
          </cell>
          <cell r="D82" t="str">
            <v>TESS advanced Chemistry manual Chemistry of Polymers, (en anglais)</v>
          </cell>
          <cell r="E82" t="str">
            <v>TESS advanced Chemistry manual Chemistry of Polymers, (en anglais)</v>
          </cell>
          <cell r="F82" t="str">
            <v>TESS advanced Chemistry manual Chemistry of Polymers, (po angielsku)</v>
          </cell>
          <cell r="G82" t="str">
            <v>TESS advanced Chemistry manual Chemistry of Polymers, (по-английски)</v>
          </cell>
          <cell r="H82">
            <v>99</v>
          </cell>
        </row>
        <row r="83">
          <cell r="A83" t="str">
            <v>01839-01</v>
          </cell>
          <cell r="B83" t="str">
            <v xml:space="preserve">Handbuch Schülerversuche Lebensmittelchemie, TESS advanced Chemie  </v>
          </cell>
          <cell r="C83" t="str">
            <v>Handbuch Schülerversuche Lebensmittelchemie, TESS advanced Chemie, (in german)</v>
          </cell>
          <cell r="D83" t="str">
            <v>Handbuch Schülerversuche Lebensmittelchemie, TESS advanced Chemie, (en allemand)</v>
          </cell>
          <cell r="E83" t="str">
            <v>Handbuch Schülerversuche Lebensmittelchemie, TESS advanced Chemie, (en alemán)</v>
          </cell>
          <cell r="F83" t="str">
            <v>Handbuch Schülerversuche Lebensmittelchemie, TESS advanced Chemie, (po niemiecku)</v>
          </cell>
          <cell r="G83" t="str">
            <v>Handbuch Schülerversuche Lebensmittelchemie, TESS advanced Chemie, (на немецком)</v>
          </cell>
          <cell r="H83">
            <v>99</v>
          </cell>
        </row>
        <row r="84">
          <cell r="A84" t="str">
            <v>01839-02</v>
          </cell>
          <cell r="B84" t="str">
            <v>TESS advanced Chemistry manual Food Chemistry, (in Englisch)</v>
          </cell>
          <cell r="C84" t="str">
            <v xml:space="preserve">TESS Chemistry manual Food Chemistry  </v>
          </cell>
          <cell r="D84" t="str">
            <v>TESS advanced Chemistry manual Food Chemistry, (en anglais)</v>
          </cell>
          <cell r="E84" t="str">
            <v>TESS advanced Chemistry manual Food Chemistry, (en anglais)</v>
          </cell>
          <cell r="F84" t="str">
            <v>TESS advanced Chemistry manual Food Chemistry, (po angielsku)</v>
          </cell>
          <cell r="G84" t="str">
            <v>TESS advanced Chemistry manual Food Chemistry, (по-английски)</v>
          </cell>
          <cell r="H84">
            <v>99</v>
          </cell>
        </row>
        <row r="85">
          <cell r="A85" t="str">
            <v>01840-01</v>
          </cell>
          <cell r="B85" t="str">
            <v xml:space="preserve">Handbuch Lehrerversuche Versuchseinheiten Lebensmittelchemie DEMO advanced Chemie (FCT)  </v>
          </cell>
          <cell r="C85" t="str">
            <v>Handbuch Lehrerversuche Versuchseinheiten Lebensmittelchemie DEMO advanced Chemie (FCT), (in german)</v>
          </cell>
          <cell r="D85" t="str">
            <v>Handbuch Lehrerversuche Versuchseinheiten Lebensmittelchemie DEMO advanced Chemie (FCT), (en allemand)</v>
          </cell>
          <cell r="E85" t="str">
            <v>Handbuch Lehrerversuche Versuchseinheiten Lebensmittelchemie DEMO advanced Chemie (FCT), (en alemán)</v>
          </cell>
          <cell r="F85" t="str">
            <v>Handbuch Lehrerversuche Versuchseinheiten Lebensmittelchemie DEMO advanced Chemie (FCT), (po niemiecku)</v>
          </cell>
          <cell r="G85" t="str">
            <v>Handbuch Lehrerversuche Versuchseinheiten Lebensmittelchemie DEMO advanced Chemie (FCT), (на немецком)</v>
          </cell>
          <cell r="H85">
            <v>99</v>
          </cell>
        </row>
        <row r="86">
          <cell r="A86" t="str">
            <v>01841-01</v>
          </cell>
          <cell r="B86" t="str">
            <v xml:space="preserve">Handbuch Schülerversuche Allgemeine, Anorganische und Organische Chemie, TESS advanced Chemie  </v>
          </cell>
          <cell r="C86" t="str">
            <v>Handbuch Schülerversuche Allgemeine, Anorganische und Organische Chemie, TESS advanced Chemie, (in german)</v>
          </cell>
          <cell r="D86" t="str">
            <v>Handbuch Schülerversuche Allgemeine, Anorganische und Organische Chemie, TESS advanced Chemie, (en allemand)</v>
          </cell>
          <cell r="E86" t="str">
            <v>Handbuch Schülerversuche Allgemeine, Anorganische und Organische Chemie, TESS advanced Chemie, (en alemán)</v>
          </cell>
          <cell r="F86" t="str">
            <v>Handbuch Schülerversuche Allgemeine, Anorganische und Organische Chemie, TESS advanced Chemie, (po niemiecku)</v>
          </cell>
          <cell r="G86" t="str">
            <v>Handbuch Schülerversuche Allgemeine, Anorganische und Organische Chemie, TESS advanced Chemie, (на немецком)</v>
          </cell>
          <cell r="H86">
            <v>99</v>
          </cell>
        </row>
        <row r="87">
          <cell r="A87" t="str">
            <v>01841-02</v>
          </cell>
          <cell r="B87" t="str">
            <v>TESS advanced Chemistry manual  General, Inorganic and Organic Chemistry, (in Englisch)</v>
          </cell>
          <cell r="C87" t="str">
            <v xml:space="preserve">TESS Chemistry manual Chemistry  </v>
          </cell>
          <cell r="D87" t="str">
            <v>TESS advanced Chemistry manual  General, Inorganic and Organic Chemistry, (en anglais)</v>
          </cell>
          <cell r="E87" t="str">
            <v>TESS advanced Chemistry manual  General, Inorganic and Organic Chemistry, (en anglais)</v>
          </cell>
          <cell r="F87" t="str">
            <v>TESS advanced Chemistry manual  General, Inorganic and Organic Chemistry, (po angielsku)</v>
          </cell>
          <cell r="G87" t="str">
            <v>TESS advanced Chemistry manual  General, Inorganic and Organic Chemistry, (по-английски)</v>
          </cell>
          <cell r="H87">
            <v>99</v>
          </cell>
        </row>
        <row r="88">
          <cell r="A88" t="str">
            <v>01841-04</v>
          </cell>
          <cell r="B88" t="str">
            <v>TESS advanced Química manual Química General, Inorgánica e Orgánica, (in Spanisch)</v>
          </cell>
          <cell r="C88" t="str">
            <v>TESS advanced Química manual Química General, Inorgánica e Orgánica, (in spanish)</v>
          </cell>
          <cell r="D88" t="str">
            <v>TESS advanced Química manual Química General, Inorgánica e Orgánica, (en espagnol)</v>
          </cell>
          <cell r="E88" t="str">
            <v>TESS advanced Química manual Química General, Inorgánica e Orgánica, (en español)</v>
          </cell>
          <cell r="F88" t="str">
            <v>TESS advanced Química manual Química General, Inorgánica e Orgánica, (po hiszpańsku)</v>
          </cell>
          <cell r="G88" t="str">
            <v>TESS advanced Química manual Química General, Inorgánica e Orgánica, (на испанском)</v>
          </cell>
          <cell r="H88">
            <v>99</v>
          </cell>
        </row>
        <row r="89">
          <cell r="A89" t="str">
            <v>01842-01</v>
          </cell>
          <cell r="B89" t="str">
            <v xml:space="preserve">TESS advanced Chemie Handbuch Säuren, Basen, Salze  </v>
          </cell>
          <cell r="C89" t="str">
            <v>TESS advanced Chemie Handbuch Säuren, Basen, Salze, (in german)</v>
          </cell>
          <cell r="D89" t="str">
            <v>TESS advanced Chemie Handbuch Säuren, Basen, Salze, (en allemand)</v>
          </cell>
          <cell r="E89" t="str">
            <v>TESS advanced Chemie Handbuch Säuren, Basen, Salze, (en alemán)</v>
          </cell>
          <cell r="F89" t="str">
            <v>TESS advanced Chemie Handbuch Säuren, Basen, Salze, (po niemiecku)</v>
          </cell>
          <cell r="G89" t="str">
            <v>TESS advanced Chemie Handbuch Säuren, Basen, Salze, (на немецком)</v>
          </cell>
          <cell r="H89">
            <v>99</v>
          </cell>
        </row>
        <row r="90">
          <cell r="A90" t="str">
            <v>01845-01</v>
          </cell>
          <cell r="B90" t="str">
            <v xml:space="preserve">Handbuch Schülerversuche Biologie, TESS advanced Biologie  </v>
          </cell>
          <cell r="C90" t="str">
            <v>Handbuch Schülerversuche Biologie, TESS advanced Biologie, (in german)</v>
          </cell>
          <cell r="D90" t="str">
            <v>Handbuch Schülerversuche Biologie, TESS advanced Biologie, (en allemand)</v>
          </cell>
          <cell r="E90" t="str">
            <v>Handbuch Schülerversuche Biologie, TESS advanced Biologie, (en alemán)</v>
          </cell>
          <cell r="F90" t="str">
            <v>Handbuch Schülerversuche Biologie, TESS advanced Biologie, (po niemiecku)</v>
          </cell>
          <cell r="G90" t="str">
            <v>Handbuch Schülerversuche Biologie, TESS advanced Biologie, (на немецком)</v>
          </cell>
          <cell r="H90">
            <v>99</v>
          </cell>
        </row>
        <row r="91">
          <cell r="A91" t="str">
            <v>01845-02</v>
          </cell>
          <cell r="B91" t="str">
            <v>TESS advanced Biology manual Students experiments, (in Englisch)</v>
          </cell>
          <cell r="C91" t="str">
            <v xml:space="preserve">TESS advanced Biology manual Students experiments  </v>
          </cell>
          <cell r="D91" t="str">
            <v>TESS advanced Biology manual Students experiments, (en anglais)</v>
          </cell>
          <cell r="E91" t="str">
            <v>TESS advanced Biology manual Students experiments, (en anglais)</v>
          </cell>
          <cell r="F91" t="str">
            <v>TESS advanced Biology manual Students experiments, (po angielsku)</v>
          </cell>
          <cell r="G91" t="str">
            <v>TESS advanced Biology manual Students experiments, (по-английски)</v>
          </cell>
          <cell r="H91">
            <v>99</v>
          </cell>
        </row>
        <row r="92">
          <cell r="A92" t="str">
            <v>01845-04</v>
          </cell>
          <cell r="B92" t="str">
            <v>TESS advanced Biología manual, (in Spanisch)</v>
          </cell>
          <cell r="C92" t="str">
            <v>TESS advanced Biología manual, (in spanish)</v>
          </cell>
          <cell r="D92" t="str">
            <v>TESS advanced Biología manual, (en espagnol)</v>
          </cell>
          <cell r="E92" t="str">
            <v>TESS advanced Biología manual, (en español)</v>
          </cell>
          <cell r="F92" t="str">
            <v>TESS advanced Biología manual, (po hiszpańsku)</v>
          </cell>
          <cell r="G92" t="str">
            <v>TESS advanced Biología manual, (на испанском)</v>
          </cell>
          <cell r="H92">
            <v>99</v>
          </cell>
        </row>
        <row r="93">
          <cell r="A93" t="str">
            <v>01846-01</v>
          </cell>
          <cell r="B93" t="str">
            <v xml:space="preserve">Handbuch Schülerversuche Humanphysiologie, TESS advanced Biologie  </v>
          </cell>
          <cell r="C93" t="str">
            <v>Handbuch Schülerversuche Humanphysiologie, TESS advanced Biologie, (in german)</v>
          </cell>
          <cell r="D93" t="str">
            <v>Handbuch Schülerversuche Humanphysiologie, TESS advanced Biologie, (en allemand)</v>
          </cell>
          <cell r="E93" t="str">
            <v>Handbuch Schülerversuche Humanphysiologie, TESS advanced Biologie, (en alemán)</v>
          </cell>
          <cell r="F93" t="str">
            <v>Handbuch Schülerversuche Humanphysiologie, TESS advanced Biologie, (po niemiecku)</v>
          </cell>
          <cell r="G93" t="str">
            <v>Handbuch Schülerversuche Humanphysiologie, TESS advanced Biologie, (на немецком)</v>
          </cell>
          <cell r="H93">
            <v>99</v>
          </cell>
        </row>
        <row r="94">
          <cell r="A94" t="str">
            <v>01850-01</v>
          </cell>
          <cell r="B94" t="str">
            <v xml:space="preserve">Handbuch Lehrerversuche Allgemeine und anorganische Chemie, DEMO advanced Chemie (CT)  </v>
          </cell>
          <cell r="C94" t="str">
            <v>Handbuch Lehrerversuche Allgemeine und anorganische Chemie, DEMO advanced Chemie (CT), (in german)</v>
          </cell>
          <cell r="D94" t="str">
            <v>Handbuch Lehrerversuche Allgemeine und anorganische Chemie, DEMO advanced Chemie (CT), (en allemand)</v>
          </cell>
          <cell r="E94" t="str">
            <v>Handbuch Lehrerversuche Allgemeine und anorganische Chemie, DEMO advanced Chemie (CT), (en alemán)</v>
          </cell>
          <cell r="F94" t="str">
            <v>Handbuch Lehrerversuche Allgemeine und anorganische Chemie, DEMO advanced Chemie (CT), (po niemiecku)</v>
          </cell>
          <cell r="G94" t="str">
            <v>Handbuch Lehrerversuche Allgemeine und anorganische Chemie, DEMO advanced Chemie (CT), (на немецком)</v>
          </cell>
          <cell r="H94">
            <v>99</v>
          </cell>
        </row>
        <row r="95">
          <cell r="A95" t="str">
            <v>01851-01</v>
          </cell>
          <cell r="B95" t="str">
            <v xml:space="preserve">Handbuch Lehrerversuche Anorganische Stoffchemie, DEMO advanced Chemie (CT)  </v>
          </cell>
          <cell r="C95" t="str">
            <v>Handbuch Lehrerversuche Anorganische Stoffchemie, DEMO advanced Chemie (CT), (in german)</v>
          </cell>
          <cell r="D95" t="str">
            <v>Handbuch Lehrerversuche Anorganische Stoffchemie, DEMO advanced Chemie (CT), (en allemand)</v>
          </cell>
          <cell r="E95" t="str">
            <v>Handbuch Lehrerversuche Anorganische Stoffchemie, DEMO advanced Chemie (CT), (en alemán)</v>
          </cell>
          <cell r="F95" t="str">
            <v>Handbuch Lehrerversuche Anorganische Stoffchemie, DEMO advanced Chemie (CT), (po niemiecku)</v>
          </cell>
          <cell r="G95" t="str">
            <v>Handbuch Lehrerversuche Anorganische Stoffchemie, DEMO advanced Chemie (CT), (на немецком)</v>
          </cell>
          <cell r="H95">
            <v>99</v>
          </cell>
        </row>
        <row r="96">
          <cell r="A96" t="str">
            <v>01852-01</v>
          </cell>
          <cell r="B96" t="str">
            <v xml:space="preserve">Handbuch Lehrerversuche Ionenverbindungen, Elektrochemie, Kinetik, DEMO advanced Chemie (CT)  </v>
          </cell>
          <cell r="C96" t="str">
            <v>Handbuch Lehrerversuche Ionenverbindungen, Elektrochemie, Kinetik, DEMO advanced Chemie (CT), (in german)</v>
          </cell>
          <cell r="D96" t="str">
            <v>Handbuch Lehrerversuche Ionenverbindungen, Elektrochemie, Kinetik, DEMO advanced Chemie (CT), (en allemand)</v>
          </cell>
          <cell r="E96" t="str">
            <v>Handbuch Lehrerversuche Ionenverbindungen, Elektrochemie, Kinetik, DEMO advanced Chemie (CT), (en alemán)</v>
          </cell>
          <cell r="F96" t="str">
            <v>Handbuch Lehrerversuche Ionenverbindungen, Elektrochemie, Kinetik, DEMO advanced Chemie (CT), (po niemiecku)</v>
          </cell>
          <cell r="G96" t="str">
            <v>Handbuch Lehrerversuche Ionenverbindungen, Elektrochemie, Kinetik, DEMO advanced Chemie (CT), (на немецком)</v>
          </cell>
          <cell r="H96">
            <v>99</v>
          </cell>
        </row>
        <row r="97">
          <cell r="A97" t="str">
            <v>01853-01</v>
          </cell>
          <cell r="B97" t="str">
            <v xml:space="preserve">Handbuch Lehrerversuche Organische Chemie, DEMO advanced Chemie (CT)  </v>
          </cell>
          <cell r="C97" t="str">
            <v>Handbuch Lehrerversuche Organische Chemie, DEMO advanced Chemie (CT), (in german)</v>
          </cell>
          <cell r="D97" t="str">
            <v>Handbuch Lehrerversuche Organische Chemie, DEMO advanced Chemie (CT), (en allemand)</v>
          </cell>
          <cell r="E97" t="str">
            <v>Handbuch Lehrerversuche Organische Chemie, DEMO advanced Chemie (CT), (en alemán)</v>
          </cell>
          <cell r="F97" t="str">
            <v>Handbuch Lehrerversuche Organische Chemie, DEMO advanced Chemie (CT), (po niemiecku)</v>
          </cell>
          <cell r="G97" t="str">
            <v>Handbuch Lehrerversuche Organische Chemie, DEMO advanced Chemie (CT), (на немецком)</v>
          </cell>
          <cell r="H97">
            <v>99</v>
          </cell>
        </row>
        <row r="98">
          <cell r="A98" t="str">
            <v>01855-01</v>
          </cell>
          <cell r="B98" t="str">
            <v xml:space="preserve">Handbuch Lehrerversuche Komplettversuche, DEMO advanced Chemie (CET)  </v>
          </cell>
          <cell r="C98" t="str">
            <v>Handbuch Lehrerversuche Komplettversuche, DEMO advanced Chemie (CET), (in german)</v>
          </cell>
          <cell r="D98" t="str">
            <v>Handbuch Lehrerversuche Komplettversuche, DEMO advanced Chemie (CET), (en allemand)</v>
          </cell>
          <cell r="E98" t="str">
            <v>Handbuch Lehrerversuche Komplettversuche, DEMO advanced Chemie (CET), (en alemán)</v>
          </cell>
          <cell r="F98" t="str">
            <v xml:space="preserve">Handbuch Lehrerversuche Komplettversuche, DEMO advanced Chemie (CET)  </v>
          </cell>
          <cell r="G98" t="str">
            <v>Handbuch Lehrerversuche Komplettversuche, DEMO advanced Chemie (CET), (на немецком)</v>
          </cell>
          <cell r="H98">
            <v>99</v>
          </cell>
        </row>
        <row r="99">
          <cell r="A99" t="str">
            <v>02001-00</v>
          </cell>
          <cell r="B99" t="str">
            <v>PHYWE Stativfuß, teilbar, für 2 Stangen, d ≤ 14 mm</v>
          </cell>
          <cell r="C99" t="str">
            <v>Support base, variable</v>
          </cell>
          <cell r="D99" t="str">
            <v>Pied statif variable</v>
          </cell>
          <cell r="E99" t="str">
            <v>Base soporte, variable</v>
          </cell>
          <cell r="F99" t="str">
            <v xml:space="preserve">Stopka statywu, wielofunkcyjna     </v>
          </cell>
          <cell r="G99" t="str">
            <v xml:space="preserve">Основа штатива, PHYWE  </v>
          </cell>
          <cell r="H99">
            <v>44</v>
          </cell>
        </row>
        <row r="100">
          <cell r="A100" t="str">
            <v>02002-55</v>
          </cell>
          <cell r="B100" t="str">
            <v>PHYWE Dreifuß, für 1 Stange, d ≤ 14 mm</v>
          </cell>
          <cell r="C100" t="str">
            <v>Tripod base PHYWE</v>
          </cell>
          <cell r="D100" t="str">
            <v>Trépied PHYWE</v>
          </cell>
          <cell r="E100" t="str">
            <v>Base trípode PHYWE</v>
          </cell>
          <cell r="F100" t="str">
            <v xml:space="preserve">Stopka trójnożna statywu PHYWE     </v>
          </cell>
          <cell r="G100" t="str">
            <v xml:space="preserve">Треножник   </v>
          </cell>
          <cell r="H100">
            <v>89</v>
          </cell>
        </row>
        <row r="101">
          <cell r="A101" t="str">
            <v>02004-00</v>
          </cell>
          <cell r="B101" t="str">
            <v xml:space="preserve">Tonnenfuß, für 1 Stange, d ≤ 13 mm </v>
          </cell>
          <cell r="C101" t="str">
            <v>Barrel base expert</v>
          </cell>
          <cell r="D101" t="str">
            <v>Embase expert</v>
          </cell>
          <cell r="E101" t="str">
            <v>Pie cónico expert</v>
          </cell>
          <cell r="F101" t="str">
            <v xml:space="preserve">Stopka okrągła statywu expert    </v>
          </cell>
          <cell r="G101" t="str">
            <v xml:space="preserve">Цилиндрическая опора expert  </v>
          </cell>
          <cell r="H101">
            <v>41</v>
          </cell>
        </row>
        <row r="102">
          <cell r="A102" t="str">
            <v>02004-55</v>
          </cell>
          <cell r="B102" t="str">
            <v>Tonnenfuß, für 1 Stange, d ≤ 13 mm</v>
          </cell>
          <cell r="C102" t="str">
            <v>Barrel base expert</v>
          </cell>
          <cell r="D102" t="str">
            <v>Embase expert</v>
          </cell>
          <cell r="E102" t="str">
            <v>Pie cónico expert</v>
          </cell>
          <cell r="F102" t="str">
            <v xml:space="preserve">Stopka okrągła statywu expert    </v>
          </cell>
          <cell r="G102" t="str">
            <v xml:space="preserve">Цилиндрическая опора </v>
          </cell>
          <cell r="H102">
            <v>13.4</v>
          </cell>
        </row>
        <row r="103">
          <cell r="A103" t="str">
            <v>02007-01</v>
          </cell>
          <cell r="B103" t="str">
            <v>Auflegplatte für Stativ-Fuß DEMO</v>
          </cell>
          <cell r="C103" t="str">
            <v>Base plate for support base DEMO</v>
          </cell>
          <cell r="D103" t="str">
            <v>Plaque support pour base de statif DEMO</v>
          </cell>
          <cell r="E103" t="str">
            <v>Placa base para soporte Demo</v>
          </cell>
          <cell r="F103" t="str">
            <v xml:space="preserve">Podkładka płytowa stopki statywu DEMO     </v>
          </cell>
          <cell r="G103" t="str">
            <v>Опорная плита для штативной опоры,</v>
          </cell>
          <cell r="H103">
            <v>41</v>
          </cell>
        </row>
        <row r="104">
          <cell r="A104" t="str">
            <v>02007-55</v>
          </cell>
          <cell r="B104" t="str">
            <v>PHYWE Stativfuß, dreieckförmig, für 6 Stangen, d ≤ 14 mm</v>
          </cell>
          <cell r="C104" t="str">
            <v>Support base DEMO</v>
          </cell>
          <cell r="D104" t="str">
            <v>Base de statif DEMO en A</v>
          </cell>
          <cell r="E104" t="str">
            <v>Base soporte DEMO</v>
          </cell>
          <cell r="F104" t="str">
            <v xml:space="preserve">Stopka statywu DEMO    </v>
          </cell>
          <cell r="G104" t="str">
            <v>Основа штатива, демонстрационная</v>
          </cell>
          <cell r="H104">
            <v>159</v>
          </cell>
        </row>
        <row r="105">
          <cell r="A105" t="str">
            <v>02011-00</v>
          </cell>
          <cell r="B105" t="str">
            <v>Tischklemme expert</v>
          </cell>
          <cell r="C105" t="str">
            <v>Bench clamp expert</v>
          </cell>
          <cell r="D105" t="str">
            <v>Pince de table expert</v>
          </cell>
          <cell r="E105" t="str">
            <v>Pinza para mesa Expert</v>
          </cell>
          <cell r="F105" t="str">
            <v xml:space="preserve">Klema mocująca expert    </v>
          </cell>
          <cell r="G105" t="str">
            <v xml:space="preserve">Настольный зажим </v>
          </cell>
          <cell r="H105">
            <v>22</v>
          </cell>
        </row>
        <row r="106">
          <cell r="A106" t="str">
            <v>02012-00</v>
          </cell>
          <cell r="B106" t="str">
            <v>Tischklemme</v>
          </cell>
          <cell r="C106" t="str">
            <v>Bench clamp</v>
          </cell>
          <cell r="D106" t="str">
            <v>Pince de table</v>
          </cell>
          <cell r="E106" t="str">
            <v>Pinza para mesa</v>
          </cell>
          <cell r="F106" t="str">
            <v>Klema mocująca</v>
          </cell>
          <cell r="G106" t="str">
            <v>Настольный зажим</v>
          </cell>
          <cell r="H106">
            <v>21</v>
          </cell>
        </row>
        <row r="107">
          <cell r="A107" t="str">
            <v>02014-00</v>
          </cell>
          <cell r="B107" t="str">
            <v xml:space="preserve">Schraubzwinge </v>
          </cell>
          <cell r="C107" t="str">
            <v>G-clamp</v>
          </cell>
          <cell r="D107" t="str">
            <v>Pince de table</v>
          </cell>
          <cell r="E107" t="str">
            <v>Abrazadera</v>
          </cell>
          <cell r="F107" t="str">
            <v xml:space="preserve">Zacisk typu G    </v>
          </cell>
          <cell r="G107" t="str">
            <v xml:space="preserve">Струбцина    </v>
          </cell>
          <cell r="H107">
            <v>7.9</v>
          </cell>
        </row>
        <row r="108">
          <cell r="A108" t="str">
            <v>02014-01</v>
          </cell>
          <cell r="B108" t="str">
            <v xml:space="preserve">Schraubzwinge </v>
          </cell>
          <cell r="C108" t="str">
            <v>G-clamp</v>
          </cell>
          <cell r="D108" t="str">
            <v>Pince de table</v>
          </cell>
          <cell r="E108" t="str">
            <v>Abrazadera</v>
          </cell>
          <cell r="F108" t="str">
            <v xml:space="preserve">Zacisk typu G    </v>
          </cell>
          <cell r="G108" t="str">
            <v xml:space="preserve">Струбцина    </v>
          </cell>
          <cell r="H108">
            <v>16.899999999999999</v>
          </cell>
        </row>
        <row r="109">
          <cell r="A109" t="str">
            <v>02022-20</v>
          </cell>
          <cell r="B109" t="str">
            <v xml:space="preserve">Stativstange, Edelstahl, l = 500 mm, d = 12 mm, Gew. M 10 </v>
          </cell>
          <cell r="C109" t="str">
            <v>Supp.rod stainl.st.,50cm,M10-thr.</v>
          </cell>
          <cell r="D109" t="str">
            <v>Tige de support, acier inoxydable 50cm, filetage m10</v>
          </cell>
          <cell r="E109" t="str">
            <v>Varilla de acero inoxidable, 50 cm, Rosca M10</v>
          </cell>
          <cell r="F109" t="str">
            <v xml:space="preserve">Drążek statywu, stal szlachetna 500 mm, gwint M10     </v>
          </cell>
          <cell r="G109" t="str">
            <v xml:space="preserve">Штативный стержень, нерж. ст., l=500 мм, резьба M10.    </v>
          </cell>
          <cell r="H109">
            <v>13.9</v>
          </cell>
        </row>
        <row r="110">
          <cell r="A110" t="str">
            <v>02023-20</v>
          </cell>
          <cell r="B110" t="str">
            <v xml:space="preserve">Stativstange, Edelstahl, l = 750 mm, d = 12 mm, Gew. M 10 </v>
          </cell>
          <cell r="C110" t="str">
            <v>Supp.rod,stainl.steel,75cm,M10thr.</v>
          </cell>
          <cell r="D110" t="str">
            <v>Tige de support acier inoxydable ,75cm, filetage m10</v>
          </cell>
          <cell r="E110" t="str">
            <v>Varilla de acero inoxidable, 75 cm, Rosca M10</v>
          </cell>
          <cell r="F110" t="str">
            <v xml:space="preserve">Drążek statywu, stal szlachetna 750 mm, gwint M10     </v>
          </cell>
          <cell r="G110" t="str">
            <v xml:space="preserve">Штативный стержень, нерж. ст.,  l=75 см, резьба M10     </v>
          </cell>
          <cell r="H110">
            <v>17</v>
          </cell>
        </row>
        <row r="111">
          <cell r="A111" t="str">
            <v>02024-20</v>
          </cell>
          <cell r="B111" t="str">
            <v xml:space="preserve">Stativstange, Edelstahl, l = 1000 mm, d = 12 mm, Gew. M 10 </v>
          </cell>
          <cell r="C111" t="str">
            <v>Supp.rod,stainl.steel,100cm,M10</v>
          </cell>
          <cell r="D111" t="str">
            <v>Tige de support, acier inoxydable , 100cm, filetage m10</v>
          </cell>
          <cell r="E111" t="str">
            <v>Varilla de acero inoxidable, 100 cm, Rosca M10</v>
          </cell>
          <cell r="F111" t="str">
            <v xml:space="preserve">Drążek statywu, stal szlachetna 100 mm, gwint M10     </v>
          </cell>
          <cell r="G111" t="str">
            <v xml:space="preserve">Штативный стержень, нерж. ст., l=100 см, M10    </v>
          </cell>
          <cell r="H111">
            <v>22</v>
          </cell>
        </row>
        <row r="112">
          <cell r="A112" t="str">
            <v>02030-00</v>
          </cell>
          <cell r="B112" t="str">
            <v xml:space="preserve">Stativstange, Edelstahl, l = 100 mm, d = 10 mm </v>
          </cell>
          <cell r="C112" t="str">
            <v>Support rod,stainl.steel, 100mm</v>
          </cell>
          <cell r="D112" t="str">
            <v>Tige de support acier inoxydable , 100mm</v>
          </cell>
          <cell r="E112" t="str">
            <v xml:space="preserve">Varilla de acero inoxidable, 18/8, 100 mm  </v>
          </cell>
          <cell r="F112" t="str">
            <v xml:space="preserve">Drążek statywu, stal szlachetna 18/8, 100 mm, d = 10 mm     </v>
          </cell>
          <cell r="G112" t="str">
            <v xml:space="preserve">Штативный стержень, нерж. ст., l=100 мм    </v>
          </cell>
          <cell r="H112">
            <v>4.9000000000000004</v>
          </cell>
        </row>
        <row r="113">
          <cell r="A113" t="str">
            <v>02030-15</v>
          </cell>
          <cell r="B113" t="str">
            <v>Stativstange, Edelstahl, l = 150 mm, d =10mm</v>
          </cell>
          <cell r="C113" t="str">
            <v>Support rod, stainless steel, 150 mm</v>
          </cell>
          <cell r="D113" t="str">
            <v>Tige de support acier inoxydable , 150mm</v>
          </cell>
          <cell r="E113" t="str">
            <v xml:space="preserve">Varilla de acero inoxidable, 18/8, 150 mm  </v>
          </cell>
          <cell r="F113" t="str">
            <v xml:space="preserve">Drążek statywu, stal szlachetna 18/8, 150 mm, d = 10 mm     </v>
          </cell>
          <cell r="G113" t="str">
            <v xml:space="preserve">Штативный стержень, нерж. ст., l=150 мм    </v>
          </cell>
          <cell r="H113">
            <v>5.9</v>
          </cell>
        </row>
        <row r="114">
          <cell r="A114" t="str">
            <v>02031-00</v>
          </cell>
          <cell r="B114" t="str">
            <v xml:space="preserve">Stativstange, Edelstahl, l = 250 mm, d = 10 mm </v>
          </cell>
          <cell r="C114" t="str">
            <v>Support rod, stainless steel, l = 250 mm, d = 10 mm</v>
          </cell>
          <cell r="D114" t="str">
            <v>Tige en acier inox 18/8, l = 250 mm, d = 10 mm</v>
          </cell>
          <cell r="E114" t="str">
            <v xml:space="preserve">Varilla de acero inoxidable, 18/8, 250 mm  </v>
          </cell>
          <cell r="F114" t="str">
            <v xml:space="preserve">Drążek statywu, stal szlachetna 18/8, 250 mm, d = 10 mm     </v>
          </cell>
          <cell r="G114" t="str">
            <v xml:space="preserve">Штативный стержень, нерж. ст., l=250 мм, d = 10 mm     </v>
          </cell>
          <cell r="H114">
            <v>7</v>
          </cell>
        </row>
        <row r="115">
          <cell r="A115" t="str">
            <v>02032-00</v>
          </cell>
          <cell r="B115" t="str">
            <v xml:space="preserve">Stativstange Edelstahl, l = 500 mm, d = 10 mm </v>
          </cell>
          <cell r="C115" t="str">
            <v>Support rod, stainless steel, 500 mm</v>
          </cell>
          <cell r="D115" t="str">
            <v>Tige en acier inoxydable, l = 500 mm, d = 10 mm</v>
          </cell>
          <cell r="E115" t="str">
            <v xml:space="preserve">Varilla de acero inoxidable, 18/8, 500 mm  </v>
          </cell>
          <cell r="F115" t="str">
            <v xml:space="preserve">Drążek statywu, stal szlachetna 18/8, 500 mm, d = 10 mm     </v>
          </cell>
          <cell r="G115" t="str">
            <v xml:space="preserve">Штативный стержень, нерж. ст., l=500 мм    </v>
          </cell>
          <cell r="H115">
            <v>7.9</v>
          </cell>
        </row>
        <row r="116">
          <cell r="A116" t="str">
            <v>02033-00</v>
          </cell>
          <cell r="B116" t="str">
            <v xml:space="preserve">Stativstange, Edelstahl, l = 750 mm, d = 12 mm </v>
          </cell>
          <cell r="C116" t="str">
            <v>Support rod, stainless steel, 750 mm</v>
          </cell>
          <cell r="D116" t="str">
            <v>Tige en scier inox 18/8, l = 750 mm, d = 12 mm</v>
          </cell>
          <cell r="E116" t="str">
            <v xml:space="preserve">Varilla de acero inoxidable, 18/8, 750 mm  </v>
          </cell>
          <cell r="F116" t="str">
            <v xml:space="preserve">Drążek statywu, stal szlachetna 18/8, 750 mm, d = 10 mm     </v>
          </cell>
          <cell r="G116" t="str">
            <v xml:space="preserve">Штативный стержень, нерж. ст., l=750 мм    </v>
          </cell>
          <cell r="H116">
            <v>14.9</v>
          </cell>
        </row>
        <row r="117">
          <cell r="A117" t="str">
            <v>02034-00</v>
          </cell>
          <cell r="B117" t="str">
            <v xml:space="preserve">Stativstange, Edelstahl, l = 1000 mm, d = 12 mm </v>
          </cell>
          <cell r="C117" t="str">
            <v>Support rod, stainless steel, 1000 mm</v>
          </cell>
          <cell r="D117" t="str">
            <v>Tige de support acier inoxydable , 1000mm</v>
          </cell>
          <cell r="E117" t="str">
            <v xml:space="preserve">Varilla de acero inoxidable, 18/8, 1000 mm  </v>
          </cell>
          <cell r="F117" t="str">
            <v xml:space="preserve">Drążek statywu, stal szlachetna 18/8, 1000 mm, d = 10 mm     </v>
          </cell>
          <cell r="G117" t="str">
            <v xml:space="preserve">Штативный стержень, нерж. ст., l=1000 мм    </v>
          </cell>
          <cell r="H117">
            <v>17.899999999999999</v>
          </cell>
        </row>
        <row r="118">
          <cell r="A118" t="str">
            <v>02035-00</v>
          </cell>
          <cell r="B118" t="str">
            <v>Stativstange, Edelstahl, l = 600 mm, d = 10 mm, zweigeteilt, verschraubbar</v>
          </cell>
          <cell r="C118" t="str">
            <v>Support rod, l = 600 mm, d = 10 mm, split in 2 rods with screw threads</v>
          </cell>
          <cell r="D118" t="str">
            <v>Tige support, l = 600 mm, d = 10 mm, en parties à visser</v>
          </cell>
          <cell r="E118" t="str">
            <v xml:space="preserve">Varilla, l=600 mm, d=10 mm, desmontable en dos piezas con unión a rosca </v>
          </cell>
          <cell r="F118" t="str">
            <v xml:space="preserve">Drążek statywu, stal szlachetna 18/8, 1000 mm, dwuczęściowy, skręcany     </v>
          </cell>
          <cell r="G118" t="str">
            <v xml:space="preserve">Штативный стержень, нерж. ст., с резьбой, l = 600 мм, d = 10 мм  </v>
          </cell>
          <cell r="H118">
            <v>23</v>
          </cell>
        </row>
        <row r="119">
          <cell r="A119" t="str">
            <v>02036-01</v>
          </cell>
          <cell r="B119" t="str">
            <v xml:space="preserve">Stativstange, Edelstahl, l = 100 mm, d = 10 mm, mit Bohrung </v>
          </cell>
          <cell r="C119" t="str">
            <v>Support rod with hole, stainless steel, 10 cm</v>
          </cell>
          <cell r="D119" t="str">
            <v>Tige de support en acier inox, avec trou, l=100 mm</v>
          </cell>
          <cell r="E119" t="str">
            <v>Barra de soporte con agujero, acero inoxidable, 10 cm</v>
          </cell>
          <cell r="F119" t="str">
            <v xml:space="preserve">Drążek statywu, stal szlachetna, ze otworem, l = 100 mm     </v>
          </cell>
          <cell r="G119" t="str">
            <v xml:space="preserve">Штативный стержень, нерж. ст., с отверстием, l=100 мм    </v>
          </cell>
          <cell r="H119">
            <v>6</v>
          </cell>
        </row>
        <row r="120">
          <cell r="A120" t="str">
            <v>02037-00</v>
          </cell>
          <cell r="B120" t="str">
            <v xml:space="preserve">Stativstange, Edelstahl, l = 600 mm, d = 10 mm </v>
          </cell>
          <cell r="C120" t="str">
            <v>Support rod, stainless steel, l = 600 mm, d = 10 mm</v>
          </cell>
          <cell r="D120" t="str">
            <v>Tige-support acier inoxydable 18/8, 600 mm, Ø 10 mm</v>
          </cell>
          <cell r="E120" t="str">
            <v>Varilla de acero inoxidable 18/8, 600 mm, d=10 mm</v>
          </cell>
          <cell r="F120" t="str">
            <v xml:space="preserve">Drążek statywu, stal szlachetna 18/8, l = 600 mm, d = 10 mm     </v>
          </cell>
          <cell r="G120" t="str">
            <v xml:space="preserve">Штативный стержень, нерж. ст., l=600 мм, , d = 10 мм      </v>
          </cell>
          <cell r="H120">
            <v>9.9</v>
          </cell>
        </row>
        <row r="121">
          <cell r="A121" t="str">
            <v>02038-00</v>
          </cell>
          <cell r="B121" t="str">
            <v xml:space="preserve">Stativstange, Edelstahl, l = 175 mm, d = 8 mm </v>
          </cell>
          <cell r="C121" t="str">
            <v>Support rod, stainless steel, d = 8 mm, l = 175 mm</v>
          </cell>
          <cell r="D121" t="str">
            <v>Tige-support, acier inoxydable, d = 8 mm, l = 175 mm</v>
          </cell>
          <cell r="E121" t="str">
            <v>Barra soporte de acero inoxidable, d=8 mm, l=175 mm</v>
          </cell>
          <cell r="F121" t="str">
            <v xml:space="preserve">Drążek statywu, stal szlachetna 18/8, l = 400 mm, d = 8 mm     </v>
          </cell>
          <cell r="G121" t="str">
            <v xml:space="preserve">Штативный стержень, нерж. ст., d=8 мм, l=175 мм    </v>
          </cell>
          <cell r="H121">
            <v>5.9</v>
          </cell>
        </row>
        <row r="122">
          <cell r="A122" t="str">
            <v>02040-00</v>
          </cell>
          <cell r="B122" t="str">
            <v xml:space="preserve">Doppelmuffe für Racksystem </v>
          </cell>
          <cell r="C122" t="str">
            <v>Right angle clamp for rack system</v>
          </cell>
          <cell r="D122" t="str">
            <v>Noix double pour système de support</v>
          </cell>
          <cell r="E122" t="str">
            <v xml:space="preserve">Abrazadera de ángulo recto </v>
          </cell>
          <cell r="F122" t="str">
            <v xml:space="preserve">Zacisk podwójny do systemu Rack   </v>
          </cell>
          <cell r="G122" t="str">
            <v xml:space="preserve">Прямоугольный зажим для штатива     </v>
          </cell>
          <cell r="H122">
            <v>37.9</v>
          </cell>
        </row>
        <row r="123">
          <cell r="A123" t="str">
            <v>02040-01</v>
          </cell>
          <cell r="B123" t="str">
            <v>Kreuzdoppelmuffe, Spannbereich 27 mm, Winkel 90° und 180°</v>
          </cell>
          <cell r="C123" t="str">
            <v>Boss head, clamping range 27 mm, angle 90° and 180°</v>
          </cell>
          <cell r="D123" t="str">
            <v/>
          </cell>
          <cell r="E123" t="str">
            <v/>
          </cell>
          <cell r="F123" t="str">
            <v/>
          </cell>
          <cell r="G123" t="str">
            <v>Муфта двойная, крестообразная диапазон зажима 27 мм,угол 90° и 180°</v>
          </cell>
          <cell r="H123">
            <v>29.9</v>
          </cell>
        </row>
        <row r="124">
          <cell r="A124" t="str">
            <v>02041-00</v>
          </cell>
          <cell r="B124" t="str">
            <v xml:space="preserve">Stativstange, Edelstahl, l = 1300 mm, d = 12 mm </v>
          </cell>
          <cell r="C124" t="str">
            <v xml:space="preserve">Support rod, stainless steel 18/8,  l = 1300 mm, d = 12 mm </v>
          </cell>
          <cell r="D124" t="str">
            <v>Tige en acier inox 18/8, l = 1300 mm, d = 12 mm</v>
          </cell>
          <cell r="E124" t="str">
            <v xml:space="preserve">Barra de soporte, acero inoxidable 18/8,  l = 1300 mm, d = 12 mm   </v>
          </cell>
          <cell r="F124" t="str">
            <v xml:space="preserve">Drążek statywu, stal szlachetna 18/8, l = 1300 mm, d = 12 mm     </v>
          </cell>
          <cell r="G124" t="str">
            <v xml:space="preserve">Штативный стержень, нерж. ст., 18/8, l=1300 мм, д = 12 мм  </v>
          </cell>
          <cell r="H124">
            <v>24.9</v>
          </cell>
        </row>
        <row r="125">
          <cell r="A125" t="str">
            <v>02043-00</v>
          </cell>
          <cell r="B125" t="str">
            <v>Doppelmuffe, für Kreuz- oder T-Spannung</v>
          </cell>
          <cell r="C125" t="str">
            <v>Boss head</v>
          </cell>
          <cell r="D125" t="str">
            <v>Noix double</v>
          </cell>
          <cell r="E125" t="str">
            <v>Nuez</v>
          </cell>
          <cell r="F125" t="str">
            <v xml:space="preserve">Zacisk podwójny     </v>
          </cell>
          <cell r="G125" t="str">
            <v xml:space="preserve">Двойная муфта  </v>
          </cell>
          <cell r="H125">
            <v>9.9</v>
          </cell>
        </row>
        <row r="126">
          <cell r="A126" t="str">
            <v>02043-10</v>
          </cell>
          <cell r="B126" t="str">
            <v>Stativklemme für Kleingehäuse  mit Schraubenlänge 16mm</v>
          </cell>
          <cell r="C126" t="str">
            <v>Support clamp for small case</v>
          </cell>
          <cell r="D126" t="str">
            <v>Pince support</v>
          </cell>
          <cell r="E126" t="str">
            <v>Pinza de soporte para caja pequeña</v>
          </cell>
          <cell r="F126" t="str">
            <v xml:space="preserve">Zacisk statywu do małej obudowy 16 mm    </v>
          </cell>
          <cell r="G126" t="str">
            <v xml:space="preserve">Штатив. зажим для малых деталей    </v>
          </cell>
          <cell r="H126">
            <v>22</v>
          </cell>
        </row>
        <row r="127">
          <cell r="A127" t="str">
            <v>02047-01</v>
          </cell>
          <cell r="B127" t="str">
            <v xml:space="preserve">Muffe mit Haken </v>
          </cell>
          <cell r="C127" t="str">
            <v>Clamp with hook</v>
          </cell>
          <cell r="D127" t="str">
            <v>Noix à crochet, renforcée</v>
          </cell>
          <cell r="E127" t="str">
            <v>Abrazadera con gancho</v>
          </cell>
          <cell r="F127" t="str">
            <v xml:space="preserve">Zacisk z hakiem     </v>
          </cell>
          <cell r="G127" t="str">
            <v xml:space="preserve">Муфта с крюком    </v>
          </cell>
          <cell r="H127">
            <v>27.9</v>
          </cell>
        </row>
        <row r="128">
          <cell r="A128" t="str">
            <v>02048-01</v>
          </cell>
          <cell r="B128" t="str">
            <v>Muffe mit Haken, Zinkdruckguss</v>
          </cell>
          <cell r="C128" t="str">
            <v>Clamp with hook,</v>
          </cell>
          <cell r="D128" t="str">
            <v>Noix double avec crochet zinc</v>
          </cell>
          <cell r="E128" t="str">
            <v>Abrazadera con gancho</v>
          </cell>
          <cell r="F128" t="str">
            <v xml:space="preserve">Zacisk z hakiem, odlew cynkowy     </v>
          </cell>
          <cell r="G128" t="str">
            <v xml:space="preserve">Муфта с крюком    </v>
          </cell>
          <cell r="H128">
            <v>8.9</v>
          </cell>
        </row>
        <row r="129">
          <cell r="A129" t="str">
            <v>02048-04</v>
          </cell>
          <cell r="B129" t="str">
            <v xml:space="preserve">Doppelmuffe, drehbar </v>
          </cell>
          <cell r="C129" t="str">
            <v>Bosshead, turnable</v>
          </cell>
          <cell r="D129" t="str">
            <v>Noix double orientable</v>
          </cell>
          <cell r="E129" t="str">
            <v>Doble nuez, giratoria</v>
          </cell>
          <cell r="F129" t="str">
            <v xml:space="preserve">Zacisk podwójny, obrotowy     </v>
          </cell>
          <cell r="G129" t="str">
            <v xml:space="preserve">Зажим-насадка  для кругл. или прямоуг. стержней, поворотный    </v>
          </cell>
          <cell r="H129">
            <v>13.45</v>
          </cell>
        </row>
        <row r="130">
          <cell r="A130" t="str">
            <v>02049-00</v>
          </cell>
          <cell r="B130" t="str">
            <v xml:space="preserve">Bolzen mit Schneide </v>
          </cell>
          <cell r="C130" t="str">
            <v>Bolt with knife-edge</v>
          </cell>
          <cell r="D130" t="str">
            <v>Tige à couteau</v>
          </cell>
          <cell r="E130" t="str">
            <v>Perno con cuchillo</v>
          </cell>
          <cell r="F130" t="str">
            <v xml:space="preserve">Drążek z ostrzem     </v>
          </cell>
          <cell r="G130" t="str">
            <v xml:space="preserve">Болт с резцом    </v>
          </cell>
          <cell r="H130">
            <v>27</v>
          </cell>
        </row>
        <row r="131">
          <cell r="A131" t="str">
            <v>02050-00</v>
          </cell>
          <cell r="B131" t="str">
            <v xml:space="preserve">Klemmplatten auf Stiel </v>
          </cell>
          <cell r="C131" t="str">
            <v>Clamping pads on stem</v>
          </cell>
          <cell r="D131" t="str">
            <v>Plaques de serrage sur tige</v>
          </cell>
          <cell r="E131" t="str">
            <v>Almohadillas de sujeción en barra</v>
          </cell>
          <cell r="F131" t="str">
            <v xml:space="preserve">Płyty zaciskowe na wsporniku     </v>
          </cell>
          <cell r="G131" t="str">
            <v xml:space="preserve">Плоские зажимы на стержне    </v>
          </cell>
          <cell r="H131">
            <v>51</v>
          </cell>
        </row>
        <row r="132">
          <cell r="A132" t="str">
            <v>02051-00</v>
          </cell>
          <cell r="B132" t="str">
            <v xml:space="preserve">Stiel mit Haken </v>
          </cell>
          <cell r="C132" t="str">
            <v>Rod with hook</v>
          </cell>
          <cell r="D132" t="str">
            <v>Tige à crochet d = 10 mm, l = 140 mm</v>
          </cell>
          <cell r="E132" t="str">
            <v>Varillas con gancho</v>
          </cell>
          <cell r="F132" t="str">
            <v xml:space="preserve">Wspornik z hakiem     </v>
          </cell>
          <cell r="G132" t="str">
            <v xml:space="preserve">Стержень с крюком    </v>
          </cell>
          <cell r="H132">
            <v>23</v>
          </cell>
        </row>
        <row r="133">
          <cell r="A133" t="str">
            <v>02052-00</v>
          </cell>
          <cell r="B133" t="str">
            <v xml:space="preserve">Bolzen mit Stift </v>
          </cell>
          <cell r="C133" t="str">
            <v>Bolt with pin</v>
          </cell>
          <cell r="D133" t="str">
            <v>Manchon à clavette</v>
          </cell>
          <cell r="E133" t="str">
            <v>Perno con pasador</v>
          </cell>
          <cell r="F133" t="str">
            <v xml:space="preserve">Pręt ze wspornikiem     </v>
          </cell>
          <cell r="G133" t="str">
            <v xml:space="preserve">Болт со стержнем    </v>
          </cell>
          <cell r="H133">
            <v>25.6</v>
          </cell>
        </row>
        <row r="134">
          <cell r="A134" t="str">
            <v>02053-00</v>
          </cell>
          <cell r="B134" t="str">
            <v>Doppelmuffe EASY, für Kreuz-, T- oder Parallelspannung mit Flügelschraube</v>
          </cell>
          <cell r="C134" t="str">
            <v>Right angle clamp expertwith thumbscrew</v>
          </cell>
          <cell r="D134" t="str">
            <v>Noix double expert</v>
          </cell>
          <cell r="E134" t="str">
            <v>Doble nuez</v>
          </cell>
          <cell r="F134" t="str">
            <v xml:space="preserve">Zacisk podwójny expert  </v>
          </cell>
          <cell r="G134" t="str">
            <v xml:space="preserve">Прямоугольный зажим  expert  </v>
          </cell>
          <cell r="H134">
            <v>10.9</v>
          </cell>
        </row>
        <row r="135">
          <cell r="A135" t="str">
            <v>02054-00</v>
          </cell>
          <cell r="B135" t="str">
            <v>Doppelmuffe EXPERT, für Kreuz-,T- oder Parallelspannung mit Gelenkschraube</v>
          </cell>
          <cell r="C135" t="str">
            <v>Right angle clamp expert with fulcrum screw</v>
          </cell>
          <cell r="D135" t="str">
            <v>Noix double expert</v>
          </cell>
          <cell r="E135" t="str">
            <v>Doble nuez</v>
          </cell>
          <cell r="F135" t="str">
            <v xml:space="preserve">Zacisk podwójny expert    </v>
          </cell>
          <cell r="G135" t="str">
            <v xml:space="preserve">Прямоугольный зажим  </v>
          </cell>
          <cell r="H135">
            <v>17.3</v>
          </cell>
        </row>
        <row r="136">
          <cell r="A136" t="str">
            <v>02054-01</v>
          </cell>
          <cell r="B136" t="str">
            <v>Doppelmuffe EXPERT, für Kreuz-,T- oder Parallelspannung mit Flügelschraube</v>
          </cell>
          <cell r="C136" t="str">
            <v>Right angle clamp expert with thumbscrew</v>
          </cell>
          <cell r="D136" t="str">
            <v>Noix double expert</v>
          </cell>
          <cell r="E136" t="str">
            <v>Doble nuez</v>
          </cell>
          <cell r="F136" t="str">
            <v xml:space="preserve">Zacisk podwójny expert    </v>
          </cell>
          <cell r="G136" t="str">
            <v xml:space="preserve">Прямоугольный зажим  </v>
          </cell>
          <cell r="H136">
            <v>16.899999999999999</v>
          </cell>
        </row>
        <row r="137">
          <cell r="A137" t="str">
            <v>02055-00</v>
          </cell>
          <cell r="B137" t="str">
            <v>Einfachmuffe, für T-Spannung</v>
          </cell>
          <cell r="C137" t="str">
            <v>Sleeve</v>
          </cell>
          <cell r="D137" t="str">
            <v>Manchon</v>
          </cell>
          <cell r="E137" t="str">
            <v>Manguito</v>
          </cell>
          <cell r="F137" t="str">
            <v/>
          </cell>
          <cell r="G137" t="str">
            <v>Муфта</v>
          </cell>
          <cell r="H137">
            <v>7.6</v>
          </cell>
        </row>
        <row r="138">
          <cell r="A138" t="str">
            <v>02058-00</v>
          </cell>
          <cell r="B138" t="str">
            <v xml:space="preserve">Gasspritzenhalter, mit Anschlag </v>
          </cell>
          <cell r="C138" t="str">
            <v>Gas-syringe holder with stop</v>
          </cell>
          <cell r="D138" t="str">
            <v>Porte-seringue avec arrêt</v>
          </cell>
          <cell r="E138" t="str">
            <v>Soporte para jeringa de gas con tope</v>
          </cell>
          <cell r="F138" t="str">
            <v xml:space="preserve">Uchwyt strzykawek z ogranicznikiem     </v>
          </cell>
          <cell r="G138" t="str">
            <v xml:space="preserve">Держатель газового шприца с ограничителем    </v>
          </cell>
          <cell r="H138">
            <v>68</v>
          </cell>
        </row>
        <row r="139">
          <cell r="A139" t="str">
            <v>02059-00</v>
          </cell>
          <cell r="B139" t="str">
            <v>Stativstange Edelstahl, l = 370 mm, d = 10 mm</v>
          </cell>
          <cell r="C139" t="str">
            <v>Support rod, stainless steel, l=370 mm, d=10 mm</v>
          </cell>
          <cell r="D139" t="str">
            <v>Tige de support en acier inoxydable, l=370 mm, d=10 mm</v>
          </cell>
          <cell r="E139" t="str">
            <v xml:space="preserve">Varilla, acero inoxidable, l = 370 mm, d = 10mm  </v>
          </cell>
          <cell r="F139" t="str">
            <v xml:space="preserve">Drążek statywu, stal szlachetna d = 10 mm, l = 370 mm     </v>
          </cell>
          <cell r="G139" t="str">
            <v xml:space="preserve">Стержень штатива, нержавеющая сталь, 18/8, l = 370 мм, d = 10 мм     </v>
          </cell>
          <cell r="H139">
            <v>7</v>
          </cell>
        </row>
        <row r="140">
          <cell r="A140" t="str">
            <v>02060-00</v>
          </cell>
          <cell r="B140" t="str">
            <v xml:space="preserve">Klemmsäule </v>
          </cell>
          <cell r="C140" t="str">
            <v>Stand tube</v>
          </cell>
          <cell r="D140" t="str">
            <v>Tige-raccord</v>
          </cell>
          <cell r="E140" t="str">
            <v>Soporte para tubo</v>
          </cell>
          <cell r="F140" t="str">
            <v xml:space="preserve">Kolumna zaciskowa     </v>
          </cell>
          <cell r="G140" t="str">
            <v xml:space="preserve">Трубка-стойка с зажимом    </v>
          </cell>
          <cell r="H140">
            <v>38</v>
          </cell>
        </row>
        <row r="141">
          <cell r="A141" t="str">
            <v>02062-00</v>
          </cell>
          <cell r="B141" t="str">
            <v>Plattenhalter, Öffnungsweite 0 - 10 mm</v>
          </cell>
          <cell r="C141" t="str">
            <v>Plate holder</v>
          </cell>
          <cell r="D141" t="str">
            <v>Porte-plaque ouverture 0 - 10 mm</v>
          </cell>
          <cell r="E141" t="str">
            <v>Soporte para placas</v>
          </cell>
          <cell r="F141" t="str">
            <v xml:space="preserve">Uchwyt płyt, grubość płyty 0..10 mm     </v>
          </cell>
          <cell r="G141" t="str">
            <v xml:space="preserve">Пластинодержатель, 0…10 мм    </v>
          </cell>
          <cell r="H141">
            <v>33</v>
          </cell>
        </row>
        <row r="142">
          <cell r="A142" t="str">
            <v>02066-00</v>
          </cell>
          <cell r="B142" t="str">
            <v xml:space="preserve">Aufstellecke </v>
          </cell>
          <cell r="C142" t="str">
            <v>Sign holder</v>
          </cell>
          <cell r="D142" t="str">
            <v>Porte-étiquette</v>
          </cell>
          <cell r="E142" t="str">
            <v>Soporte para carteles o placas</v>
          </cell>
          <cell r="F142" t="str">
            <v xml:space="preserve">Podstawka kątowa     </v>
          </cell>
          <cell r="G142" t="str">
            <v xml:space="preserve">Монтажный уголок-держатель </v>
          </cell>
          <cell r="H142">
            <v>9</v>
          </cell>
        </row>
        <row r="143">
          <cell r="A143" t="str">
            <v>02070-00</v>
          </cell>
          <cell r="B143" t="str">
            <v xml:space="preserve">Unterlegklötze, 150 mm, 4 Stück </v>
          </cell>
          <cell r="C143" t="str">
            <v>Supporting blocks,set of 4</v>
          </cell>
          <cell r="D143" t="str">
            <v>Cales en bois, 10, 20, 30 et 40 mm : jeu de 4</v>
          </cell>
          <cell r="E143" t="str">
            <v>Bloques para soporte</v>
          </cell>
          <cell r="F143" t="str">
            <v xml:space="preserve">Podkładki płytowe, 150 mm, 4 sztuki    </v>
          </cell>
          <cell r="G143" t="str">
            <v xml:space="preserve">Подкладные колодки, 150 мм, 4 шт.    </v>
          </cell>
          <cell r="H143">
            <v>119</v>
          </cell>
        </row>
        <row r="144">
          <cell r="A144" t="str">
            <v>02073-00</v>
          </cell>
          <cell r="B144" t="str">
            <v>Unterlegklotz, 105 x 105 x 57 mm</v>
          </cell>
          <cell r="C144" t="str">
            <v>Supporting block 105x105x57 mm</v>
          </cell>
          <cell r="D144" t="str">
            <v>Cale en bois, 105x105x57 mm</v>
          </cell>
          <cell r="E144" t="str">
            <v>Bloque para soporte 105x105x57 mm</v>
          </cell>
          <cell r="F144" t="str">
            <v xml:space="preserve">Podkładka 150 x 150 x 57 mm     </v>
          </cell>
          <cell r="G144" t="str">
            <v xml:space="preserve">Подкладная колодка, 105x105x57 мм    </v>
          </cell>
          <cell r="H144">
            <v>9.9</v>
          </cell>
        </row>
        <row r="145">
          <cell r="A145" t="str">
            <v>02074-00</v>
          </cell>
          <cell r="B145" t="str">
            <v xml:space="preserve">Labor-Hebebühne, 160 x 130 mm </v>
          </cell>
          <cell r="C145" t="str">
            <v>Lab jack, 160 x 130 mm</v>
          </cell>
          <cell r="D145" t="str">
            <v>Plateforme élévatrice 160 x 130 mm</v>
          </cell>
          <cell r="E145" t="str">
            <v>Plataforma elevadora 160X130 mm</v>
          </cell>
          <cell r="F145" t="str">
            <v xml:space="preserve">Podnośnik laboratoryjny, 160 x 130 mm     </v>
          </cell>
          <cell r="G145" t="str">
            <v xml:space="preserve">Лаб. подъемная платформа, 160 x 130 мм    </v>
          </cell>
          <cell r="H145">
            <v>151.25</v>
          </cell>
        </row>
        <row r="146">
          <cell r="A146" t="str">
            <v>02074-01</v>
          </cell>
          <cell r="B146" t="str">
            <v xml:space="preserve">Labor-Hebebühne, 200 x 200 mm </v>
          </cell>
          <cell r="C146" t="str">
            <v>Lab jack, 200 x 200 mm</v>
          </cell>
          <cell r="D146" t="str">
            <v>Plateforme élévatrice 200 x 200 mm</v>
          </cell>
          <cell r="E146" t="str">
            <v>Gato de laboratorio, 200 x 200 mm</v>
          </cell>
          <cell r="F146" t="str">
            <v xml:space="preserve">Podnośnik laboratoryjny, 200 x 200 mm     </v>
          </cell>
          <cell r="G146" t="str">
            <v xml:space="preserve">Лаб. подъемная платформа, 200 x 200 мм    </v>
          </cell>
          <cell r="H146">
            <v>149</v>
          </cell>
        </row>
        <row r="147">
          <cell r="A147" t="str">
            <v>02074-02</v>
          </cell>
          <cell r="B147" t="str">
            <v xml:space="preserve">Labor-Hebebühne, 150 x 150 mm </v>
          </cell>
          <cell r="C147" t="str">
            <v>Lab jack, 150 x 150 mm</v>
          </cell>
          <cell r="D147" t="str">
            <v>Plateforme élévatrice 150 x 150 mm</v>
          </cell>
          <cell r="E147" t="str">
            <v>Gato de laboratorio, 150 x 150 mm</v>
          </cell>
          <cell r="F147" t="str">
            <v xml:space="preserve">Podnośnik laboratoryjny, 150 x 150 mm     </v>
          </cell>
          <cell r="G147" t="str">
            <v xml:space="preserve">Лаб. подъемная платформа, 150 x 150 мм    </v>
          </cell>
          <cell r="H147">
            <v>69</v>
          </cell>
        </row>
        <row r="148">
          <cell r="A148" t="str">
            <v>02076-03</v>
          </cell>
          <cell r="B148" t="str">
            <v xml:space="preserve">Tisch mit zwei Demonstrationsebenen </v>
          </cell>
          <cell r="C148" t="str">
            <v>Two-tier platform support</v>
          </cell>
          <cell r="D148" t="str">
            <v>Support à deux étages</v>
          </cell>
          <cell r="E148" t="str">
            <v>Plataforma de soporte en 2 niveles</v>
          </cell>
          <cell r="F148" t="str">
            <v xml:space="preserve">Stół z 2 płaszczyznami demonstracyjnymi     </v>
          </cell>
          <cell r="G148" t="str">
            <v xml:space="preserve">Стол с 2 демонстр. панелями    </v>
          </cell>
          <cell r="H148">
            <v>504</v>
          </cell>
        </row>
        <row r="149">
          <cell r="A149" t="str">
            <v>02077-01</v>
          </cell>
          <cell r="B149" t="str">
            <v>Drehtisch für schwere Lasten</v>
          </cell>
          <cell r="C149" t="str">
            <v>Rotary table for heavy loads</v>
          </cell>
          <cell r="D149" t="str">
            <v xml:space="preserve">Table tournante pour poids lourds </v>
          </cell>
          <cell r="E149" t="str">
            <v>MESA GIRATORIA PARA CARGAS PESADAS</v>
          </cell>
          <cell r="F149" t="str">
            <v xml:space="preserve">Stół obrotowy do dużych obciążeń     </v>
          </cell>
          <cell r="G149" t="str">
            <v xml:space="preserve">Поворотный стол для тяжелых грузов    </v>
          </cell>
          <cell r="H149">
            <v>462</v>
          </cell>
        </row>
        <row r="150">
          <cell r="A150" t="str">
            <v>02085-01</v>
          </cell>
          <cell r="B150" t="str">
            <v xml:space="preserve">Quecksilberschale </v>
          </cell>
          <cell r="C150" t="str">
            <v>Mercury tray</v>
          </cell>
          <cell r="D150" t="str">
            <v>Planche à mercure</v>
          </cell>
          <cell r="E150" t="str">
            <v>Bandeja plástica para trabajar con mercurio</v>
          </cell>
          <cell r="F150" t="str">
            <v xml:space="preserve">Szalka do rtęci     </v>
          </cell>
          <cell r="G150" t="str">
            <v xml:space="preserve">Чашка для ртути    </v>
          </cell>
          <cell r="H150">
            <v>42</v>
          </cell>
        </row>
        <row r="151">
          <cell r="A151" t="str">
            <v>02089-01</v>
          </cell>
          <cell r="B151" t="str">
            <v xml:space="preserve">Angelschnur, auf Röllchen, d = 0,7 mm, 5 m </v>
          </cell>
          <cell r="C151" t="str">
            <v>Fishing line, l. 5m</v>
          </cell>
          <cell r="D151" t="str">
            <v>Fil de pêche, d = 0.7 mm, l = 5 m</v>
          </cell>
          <cell r="E151" t="str">
            <v>Hilo de pescar. Rollo. l =5 m</v>
          </cell>
          <cell r="F151" t="str">
            <v xml:space="preserve">Żyłka, d = 0,7 mm, l = 5 m     </v>
          </cell>
          <cell r="G151" t="str">
            <v xml:space="preserve">Леска, d=0,7 мм, l=5 м    </v>
          </cell>
          <cell r="H151">
            <v>7</v>
          </cell>
        </row>
        <row r="152">
          <cell r="A152" t="str">
            <v>02090-00</v>
          </cell>
          <cell r="B152" t="str">
            <v xml:space="preserve">Angelschnur, auf Röllchen, d = 0,5 mm, 100 m </v>
          </cell>
          <cell r="C152" t="str">
            <v>Fish line, l. 100m</v>
          </cell>
          <cell r="D152" t="str">
            <v>Fil de pêche, d = 0,5 mm, l = 100 m</v>
          </cell>
          <cell r="E152" t="str">
            <v>Hilo de pescar. Rollo. L=100 m</v>
          </cell>
          <cell r="F152" t="str">
            <v xml:space="preserve">Żyłka, d = 0,5 mm, l = 100 m     </v>
          </cell>
          <cell r="G152" t="str">
            <v xml:space="preserve">Леска, d=0,5 мм, l=100 м    </v>
          </cell>
          <cell r="H152">
            <v>21.9</v>
          </cell>
        </row>
        <row r="153">
          <cell r="A153" t="str">
            <v>02091-00</v>
          </cell>
          <cell r="B153" t="str">
            <v>Baumwollschnur, 100 m</v>
          </cell>
          <cell r="C153" t="str">
            <v>Cotton cord, l. 100m</v>
          </cell>
          <cell r="D153" t="str">
            <v>Fil de coton, d = 0,25 mm, l = 100m</v>
          </cell>
          <cell r="E153" t="str">
            <v>Hilo de algodón. L = 100 m</v>
          </cell>
          <cell r="F153" t="str">
            <v xml:space="preserve">Sznurek bawełniany, l = 10 m     </v>
          </cell>
          <cell r="G153" t="str">
            <v xml:space="preserve">Хлопковая веревка, l=100 м     </v>
          </cell>
          <cell r="H153">
            <v>20.9</v>
          </cell>
        </row>
        <row r="154">
          <cell r="A154" t="str">
            <v>02123-00</v>
          </cell>
          <cell r="B154" t="str">
            <v>Dosenlibelle in Fassung, d = 36 mm</v>
          </cell>
          <cell r="C154" t="str">
            <v>Circular level, d = 36 mm</v>
          </cell>
          <cell r="D154" t="str">
            <v>Niveau circulaire à bulle, d = 36 mm</v>
          </cell>
          <cell r="E154" t="str">
            <v>Nivel circular, d= 36mm</v>
          </cell>
          <cell r="F154" t="str">
            <v xml:space="preserve">Poziomica okrągła, d = 36 mm     </v>
          </cell>
          <cell r="G154" t="str">
            <v xml:space="preserve">Круглый уровень, d = 36 мм      </v>
          </cell>
          <cell r="H154">
            <v>12.9</v>
          </cell>
        </row>
        <row r="155">
          <cell r="A155" t="str">
            <v>02124-00</v>
          </cell>
          <cell r="B155" t="str">
            <v>Wasserwaage</v>
          </cell>
          <cell r="C155" t="str">
            <v>Spirit level</v>
          </cell>
          <cell r="D155" t="str">
            <v>Niveau à bulle, longueur 200 mm, en bois</v>
          </cell>
          <cell r="E155" t="str">
            <v>Nivel de burbuja</v>
          </cell>
          <cell r="F155" t="str">
            <v xml:space="preserve">Poziomica     </v>
          </cell>
          <cell r="G155" t="str">
            <v xml:space="preserve">Уровень спиртовой   </v>
          </cell>
          <cell r="H155">
            <v>15.9</v>
          </cell>
        </row>
        <row r="156">
          <cell r="A156" t="str">
            <v>02150-00</v>
          </cell>
          <cell r="B156" t="str">
            <v>PHYWE Hafttafel mit Gestell, Demo Physik</v>
          </cell>
          <cell r="C156" t="str">
            <v>PHYWE Demo Physics board with stand</v>
          </cell>
          <cell r="D156" t="str">
            <v>PHYWE Tableau magnétique pour expériences de démonstration, 600 x 1000 mm</v>
          </cell>
          <cell r="E156" t="str">
            <v>PHYWE Tablero DEMO-Física con soporte</v>
          </cell>
          <cell r="F156" t="str">
            <v xml:space="preserve">Tablica demonstracyjna do fizyki, ze stojakiem     </v>
          </cell>
          <cell r="G156" t="str">
            <v xml:space="preserve">Демонстрационная доска для эксп. по физике, с рамой    </v>
          </cell>
          <cell r="H156">
            <v>515</v>
          </cell>
        </row>
        <row r="157">
          <cell r="A157" t="str">
            <v>02151-01</v>
          </cell>
          <cell r="B157" t="str">
            <v xml:space="preserve">Muffe auf Haftmagnet </v>
          </cell>
          <cell r="C157" t="str">
            <v>Clamp on fixing magnet</v>
          </cell>
          <cell r="D157" t="str">
            <v>Noix de fixation montée sur aimant</v>
          </cell>
          <cell r="E157" t="str">
            <v>Abrazadera con fijación mágnetica</v>
          </cell>
          <cell r="F157" t="str">
            <v xml:space="preserve">Zacisk na magnesie mocującym     </v>
          </cell>
          <cell r="G157" t="str">
            <v xml:space="preserve">Муфта на магнитном креплении    </v>
          </cell>
          <cell r="H157">
            <v>31</v>
          </cell>
        </row>
        <row r="158">
          <cell r="A158" t="str">
            <v>02151-02</v>
          </cell>
          <cell r="B158" t="str">
            <v xml:space="preserve">Achse auf Haftmagnet </v>
          </cell>
          <cell r="C158" t="str">
            <v>Rod on fixing magnet</v>
          </cell>
          <cell r="D158" t="str">
            <v>Axe monté sur aimant</v>
          </cell>
          <cell r="E158" t="str">
            <v>Varilla con fijación magnética</v>
          </cell>
          <cell r="F158" t="str">
            <v xml:space="preserve">Oś na magnesie mocującym     </v>
          </cell>
          <cell r="G158" t="str">
            <v xml:space="preserve">Стержень на магнитном креплении    </v>
          </cell>
          <cell r="H158">
            <v>29</v>
          </cell>
        </row>
        <row r="159">
          <cell r="A159" t="str">
            <v>02151-03</v>
          </cell>
          <cell r="B159" t="str">
            <v xml:space="preserve">Haken auf Haftmagnet </v>
          </cell>
          <cell r="C159" t="str">
            <v>Hook on fixing magnet</v>
          </cell>
          <cell r="D159" t="str">
            <v>Crochet sur aimant</v>
          </cell>
          <cell r="E159" t="str">
            <v>Gancho con fijación magnética</v>
          </cell>
          <cell r="F159" t="str">
            <v xml:space="preserve">Hak na magnesie mocującym     </v>
          </cell>
          <cell r="G159" t="str">
            <v xml:space="preserve">Крюк на магнитном креплении    </v>
          </cell>
          <cell r="H159">
            <v>24</v>
          </cell>
        </row>
        <row r="160">
          <cell r="A160" t="str">
            <v>02151-04</v>
          </cell>
          <cell r="B160" t="str">
            <v xml:space="preserve">Welle auf Haftmagnet </v>
          </cell>
          <cell r="C160" t="str">
            <v>Axle on fixing magnet</v>
          </cell>
          <cell r="D160" t="str">
            <v>Support de roue dentée, monté sur aimant</v>
          </cell>
          <cell r="E160" t="str">
            <v>Eje con fijación magnética</v>
          </cell>
          <cell r="F160" t="str">
            <v xml:space="preserve">Oś na magnesie mocującym     </v>
          </cell>
          <cell r="G160" t="str">
            <v xml:space="preserve">Вал на магнитном креплении    </v>
          </cell>
          <cell r="H160">
            <v>26</v>
          </cell>
        </row>
        <row r="161">
          <cell r="A161" t="str">
            <v>02151-05</v>
          </cell>
          <cell r="B161" t="str">
            <v xml:space="preserve">Fahrbahnhalter auf Haftmagnet </v>
          </cell>
          <cell r="C161" t="str">
            <v>Track holder on fixing magnet</v>
          </cell>
          <cell r="D161" t="str">
            <v>Support de piste pour tableau magnétique</v>
          </cell>
          <cell r="E161" t="str">
            <v>Soporte de vía con fijación magnética</v>
          </cell>
          <cell r="F161" t="str">
            <v xml:space="preserve">Uchwyt toru jezdnego na magnesie     </v>
          </cell>
          <cell r="G161" t="str">
            <v xml:space="preserve">Держатель на магнитном креплении    </v>
          </cell>
          <cell r="H161">
            <v>26</v>
          </cell>
        </row>
        <row r="162">
          <cell r="A162" t="str">
            <v>02151-06</v>
          </cell>
          <cell r="B162" t="str">
            <v>Klemmhalter, d = 28..36 mm, auf Haftmagnet</v>
          </cell>
          <cell r="C162" t="str">
            <v>Clamp.holder d=28-36mm fix.magn.</v>
          </cell>
          <cell r="D162" t="str">
            <v>Porte plaque D=28...36mm pour tableau magnétique</v>
          </cell>
          <cell r="E162" t="str">
            <v>Soporte en forma de abrazadera, regulable, d=28-36 mm</v>
          </cell>
          <cell r="F162" t="str">
            <v xml:space="preserve">Uchwyt zaciskowy, d = 28...36 mm, na magnesie     </v>
          </cell>
          <cell r="G162" t="str">
            <v xml:space="preserve">Держатель для трубок, d=28-36 мм, магн. крепл.  </v>
          </cell>
          <cell r="H162">
            <v>33</v>
          </cell>
        </row>
        <row r="163">
          <cell r="A163" t="str">
            <v>02151-07</v>
          </cell>
          <cell r="B163" t="str">
            <v>Klemmhalter, d = 0..13 mm, auf Haftmagnet</v>
          </cell>
          <cell r="C163" t="str">
            <v>Clamping holder, 0-13 mm, fixing magnet</v>
          </cell>
          <cell r="D163" t="str">
            <v>Porte plaque D=0...13mm pour tableau magnétique</v>
          </cell>
          <cell r="E163" t="str">
            <v>Soporte de sujeción magnético, regulable, d=0-13 mm</v>
          </cell>
          <cell r="F163" t="str">
            <v xml:space="preserve">Uchwyt zaciskowy, d = 0...13 mm, na magnesie     </v>
          </cell>
          <cell r="G163" t="str">
            <v xml:space="preserve">Держатель для трубок, d=0..13 мм, магн. крепл.  </v>
          </cell>
          <cell r="H163">
            <v>45</v>
          </cell>
        </row>
        <row r="164">
          <cell r="A164" t="str">
            <v>02151-08</v>
          </cell>
          <cell r="B164" t="str">
            <v>Klemmhalter mit 2 Spannstellen, d = 0..13 mm, auf Haftmagnet</v>
          </cell>
          <cell r="C164" t="str">
            <v>Clamping holder with 2 clamping possibilit, 0-13 mm,fixing magnet</v>
          </cell>
          <cell r="D164" t="str">
            <v>Porte plaque D=0...13mm pour tableau magnétique</v>
          </cell>
          <cell r="E164" t="str">
            <v>Soporte de sujeción con 2 posiciones diferentes, magnético, regulable, d=0-13 mm.</v>
          </cell>
          <cell r="F164" t="str">
            <v xml:space="preserve">Uchwyt zaciskowy dwoma zaciskami, d = 0...13 mm, na magnesie     </v>
          </cell>
          <cell r="G164" t="str">
            <v xml:space="preserve">Держатель для трубок, d=0..13 мм, магн. крепл.    </v>
          </cell>
          <cell r="H164">
            <v>91</v>
          </cell>
        </row>
        <row r="165">
          <cell r="A165" t="str">
            <v>02151-09</v>
          </cell>
          <cell r="B165" t="str">
            <v>Gleiter für Stativbank</v>
          </cell>
          <cell r="C165" t="str">
            <v>Sliding mount for optical bench</v>
          </cell>
          <cell r="D165" t="str">
            <v>Montage coulissant pour banc optique</v>
          </cell>
          <cell r="E165" t="str">
            <v>Montura deslizante para banco óptico</v>
          </cell>
          <cell r="F165" t="str">
            <v xml:space="preserve">Suwak do statywowej ławy optycznej     </v>
          </cell>
          <cell r="G165" t="str">
            <v>Бегунок для оптической скамьи</v>
          </cell>
          <cell r="H165">
            <v>32</v>
          </cell>
        </row>
        <row r="166">
          <cell r="A166" t="str">
            <v>02152-00</v>
          </cell>
          <cell r="B166" t="str">
            <v xml:space="preserve">Geneigte Ebene für Demo-Tafel, magnetisch </v>
          </cell>
          <cell r="C166" t="str">
            <v>Inclined plane f.demonstr.board</v>
          </cell>
          <cell r="D166" t="str">
            <v>Plan incliné pour tableau de démonstration</v>
          </cell>
          <cell r="E166" t="str">
            <v>Plano inclinado para demostración en tablero</v>
          </cell>
          <cell r="F166" t="str">
            <v xml:space="preserve">Równia pochyła do tablicy demonstracyjnej, na magnesie     </v>
          </cell>
          <cell r="G166" t="str">
            <v xml:space="preserve">Наклонная плоскость для демонстрац. доски,  </v>
          </cell>
          <cell r="H166">
            <v>36</v>
          </cell>
        </row>
        <row r="167">
          <cell r="A167" t="str">
            <v>02153-00</v>
          </cell>
          <cell r="B167" t="str">
            <v xml:space="preserve">Maßstab für Demo-Tafel </v>
          </cell>
          <cell r="C167" t="str">
            <v>Scale for demonstration board</v>
          </cell>
          <cell r="D167" t="str">
            <v>Réglette pour tableau de démonstration</v>
          </cell>
          <cell r="E167" t="str">
            <v>Regla para demostración</v>
          </cell>
          <cell r="F167" t="str">
            <v xml:space="preserve">Przymiar do tablicy demonstracyjnej     </v>
          </cell>
          <cell r="G167" t="str">
            <v xml:space="preserve">Шкала для демонстр.  доски  </v>
          </cell>
          <cell r="H167">
            <v>11</v>
          </cell>
        </row>
        <row r="168">
          <cell r="A168" t="str">
            <v>02154-01</v>
          </cell>
          <cell r="B168" t="str">
            <v>Zeiger für Demo-Tafel, 4 Stück</v>
          </cell>
          <cell r="C168" t="str">
            <v>Pointers f. Demonst.Board, 4 pcs</v>
          </cell>
          <cell r="D168" t="str">
            <v>Flèches pour tableau de démonstration, 4 pièces</v>
          </cell>
          <cell r="E168" t="str">
            <v>Flechas/punteros para demostración en tablero, 4 unidades</v>
          </cell>
          <cell r="F168" t="str">
            <v xml:space="preserve">Wskaźniki do tablicy demonstracyjnej, 4 sztuki    </v>
          </cell>
          <cell r="G168" t="str">
            <v xml:space="preserve">Стрелки для демонстр. доски, 4 шт.    </v>
          </cell>
          <cell r="H168">
            <v>10</v>
          </cell>
        </row>
        <row r="169">
          <cell r="A169" t="str">
            <v>02154-02</v>
          </cell>
          <cell r="B169" t="str">
            <v xml:space="preserve">Markierungspunkte für Demo-Tafel, 24 Stück </v>
          </cell>
          <cell r="C169" t="str">
            <v>Marker points for demonstration board, 24 pcs</v>
          </cell>
          <cell r="D169" t="str">
            <v>Points de marquage pour tableau de démonstration magnétique</v>
          </cell>
          <cell r="E169" t="str">
            <v>Puntos para tablero de demostración, 24 unidades</v>
          </cell>
          <cell r="F169" t="str">
            <v xml:space="preserve">Znaczniki do tablicy demonstracyjnej, 24 sztuki     </v>
          </cell>
          <cell r="G169" t="str">
            <v xml:space="preserve">Маркировочные кружки для демонстр. доски, 24 шт.    </v>
          </cell>
          <cell r="H169">
            <v>8.6999999999999993</v>
          </cell>
        </row>
        <row r="170">
          <cell r="A170" t="str">
            <v>02154-03</v>
          </cell>
          <cell r="B170" t="str">
            <v xml:space="preserve">Elektrische Symbole für Demo-Tafel, 12 Stück </v>
          </cell>
          <cell r="C170" t="str">
            <v>Electr.symbols f.demo-board,12pcs</v>
          </cell>
          <cell r="D170" t="str">
            <v xml:space="preserve">Symboles aimantés d'électricité/électronique pour tableaumagnétique </v>
          </cell>
          <cell r="E170" t="str">
            <v>Símbolos eléctricos para tablero de demostración, 12 unidades</v>
          </cell>
          <cell r="F170" t="str">
            <v xml:space="preserve">Symbole elektryczne do tablicy demonstracyjnej, 12 sztuk     </v>
          </cell>
          <cell r="G170" t="str">
            <v xml:space="preserve">Обозначения символов по электричеству для демонстр. доски, 12 шт.    </v>
          </cell>
          <cell r="H170">
            <v>33.9</v>
          </cell>
        </row>
        <row r="171">
          <cell r="A171" t="str">
            <v>02155-00</v>
          </cell>
          <cell r="B171" t="str">
            <v xml:space="preserve">Stellfläche, magnethaftend </v>
          </cell>
          <cell r="C171" t="str">
            <v>Support plate on fixing magnet</v>
          </cell>
          <cell r="D171" t="str">
            <v>Plateau de support sur aimant</v>
          </cell>
          <cell r="E171" t="str">
            <v>Placa para soporte con fijación magnética</v>
          </cell>
          <cell r="F171" t="str">
            <v xml:space="preserve">Podstawka, mocowana magnetycznie     </v>
          </cell>
          <cell r="G171" t="str">
            <v xml:space="preserve">Подставка, на магнитном креплении   </v>
          </cell>
          <cell r="H171">
            <v>31</v>
          </cell>
        </row>
        <row r="172">
          <cell r="A172" t="str">
            <v>02156-00</v>
          </cell>
          <cell r="B172" t="str">
            <v xml:space="preserve">Halter für Gasspritzen auf Haftmagnet </v>
          </cell>
          <cell r="C172" t="str">
            <v>Syringe holder on fixing magnet</v>
          </cell>
          <cell r="D172" t="str">
            <v>Support pour seringue à gaz sur aimant</v>
          </cell>
          <cell r="E172" t="str">
            <v>Soporte para jeringuillas con fijación magnética</v>
          </cell>
          <cell r="F172" t="str">
            <v xml:space="preserve">Uchwyt strzykawek gazowych do tablicy demonstracyjnej    </v>
          </cell>
          <cell r="G172" t="str">
            <v xml:space="preserve">Держатель для шприца, на магнитном креплении   </v>
          </cell>
          <cell r="H172">
            <v>45</v>
          </cell>
        </row>
        <row r="173">
          <cell r="A173" t="str">
            <v>02158-00</v>
          </cell>
          <cell r="B173" t="str">
            <v xml:space="preserve">Auslaufgefäß für Demo-Tafel </v>
          </cell>
          <cell r="C173" t="str">
            <v>Overflow vessel on fixing magnet</v>
          </cell>
          <cell r="D173" t="str">
            <v>Récipient à écoulement sur aimant</v>
          </cell>
          <cell r="E173" t="str">
            <v>Recipiente para desagüe con fijación magnética</v>
          </cell>
          <cell r="F173" t="str">
            <v xml:space="preserve">Naczynie przelewowe do tablicy demonstracyjnej     </v>
          </cell>
          <cell r="G173" t="str">
            <v xml:space="preserve">Сливной сосуд для демонстр. доски, </v>
          </cell>
          <cell r="H173">
            <v>39</v>
          </cell>
        </row>
        <row r="174">
          <cell r="A174" t="str">
            <v>02159-00</v>
          </cell>
          <cell r="B174" t="str">
            <v xml:space="preserve">Berg- und Talbahn für Demo-Tafel, magn. </v>
          </cell>
          <cell r="C174" t="str">
            <v>Rollercoaster track, fix.magnet</v>
          </cell>
          <cell r="D174" t="str">
            <v>Rail montagne / vallée sur aimant</v>
          </cell>
          <cell r="E174" t="str">
            <v>Vía montaña rusa para tablero de demostración, fijación magnética</v>
          </cell>
          <cell r="F174" t="str">
            <v xml:space="preserve">Tor elastyczny do tablicy demonstracyjnej     </v>
          </cell>
          <cell r="G174" t="str">
            <v xml:space="preserve">Спускоподъемная дорожка для демонстр. доски, на магнитном креплении   </v>
          </cell>
          <cell r="H174">
            <v>86</v>
          </cell>
        </row>
        <row r="175">
          <cell r="A175" t="str">
            <v>02162-00</v>
          </cell>
          <cell r="B175" t="str">
            <v xml:space="preserve">Halter für Brenner, auf Haftmagneten </v>
          </cell>
          <cell r="C175" t="str">
            <v>Burner-holder on fixing magnet</v>
          </cell>
          <cell r="D175" t="str">
            <v>Support pour brûleur sur aimant</v>
          </cell>
          <cell r="E175" t="str">
            <v>Soporte para mechero, fijación magnética</v>
          </cell>
          <cell r="F175" t="str">
            <v xml:space="preserve">Uchwyt do palnika, mocowany magnetyczne    </v>
          </cell>
          <cell r="G175" t="str">
            <v xml:space="preserve">Держатель для горелки, на магнитном креплении   </v>
          </cell>
          <cell r="H175">
            <v>68</v>
          </cell>
        </row>
        <row r="176">
          <cell r="A176" t="str">
            <v>02163-00</v>
          </cell>
          <cell r="B176" t="str">
            <v xml:space="preserve">Halter für Drahtnetz, auf Haftmagneten </v>
          </cell>
          <cell r="C176" t="str">
            <v>Wire gauze holder on fix. magnet</v>
          </cell>
          <cell r="D176" t="str">
            <v>Support pour grille sur aimant</v>
          </cell>
          <cell r="E176" t="str">
            <v>Soporte de gasa y alambre con fijación magnética</v>
          </cell>
          <cell r="F176" t="str">
            <v xml:space="preserve">Uchwyt do siatki drucianej, mocowany magnetycznie    </v>
          </cell>
          <cell r="G176" t="str">
            <v xml:space="preserve">Держатель для проволоч. сетки, на магнитном креплении   </v>
          </cell>
          <cell r="H176">
            <v>47</v>
          </cell>
        </row>
        <row r="177">
          <cell r="A177" t="str">
            <v>02164-00</v>
          </cell>
          <cell r="B177" t="str">
            <v xml:space="preserve">Muffe auf Träger für Demo-Tafel </v>
          </cell>
          <cell r="C177" t="str">
            <v>Clamp on holder</v>
          </cell>
          <cell r="D177" t="str">
            <v>Noix double sur support pour tableau de démonstration</v>
          </cell>
          <cell r="E177" t="str">
            <v>Abrazadera en soporte</v>
          </cell>
          <cell r="F177" t="str">
            <v xml:space="preserve">Mufa na wsporniku do tablicy demonstracyjnej    </v>
          </cell>
          <cell r="G177" t="str">
            <v xml:space="preserve">Держатель с зажимом для демонстрационной доски    </v>
          </cell>
          <cell r="H177">
            <v>40</v>
          </cell>
        </row>
        <row r="178">
          <cell r="A178" t="str">
            <v>02165-00</v>
          </cell>
          <cell r="B178" t="str">
            <v xml:space="preserve">Solarkollektor, magnethaftend </v>
          </cell>
          <cell r="C178" t="str">
            <v>Solar ray collector, magnetic</v>
          </cell>
          <cell r="D178" t="str">
            <v>Collecteur solaire sur aimant</v>
          </cell>
          <cell r="E178" t="str">
            <v>Colector solar con fijación magnética</v>
          </cell>
          <cell r="F178" t="str">
            <v xml:space="preserve">Kolektor słoneczny, mocowany magnetycznie    </v>
          </cell>
          <cell r="G178" t="str">
            <v xml:space="preserve">Солнечный коллектор, на магнитном креплении   </v>
          </cell>
          <cell r="H178">
            <v>281</v>
          </cell>
        </row>
        <row r="179">
          <cell r="A179" t="str">
            <v>02168-00</v>
          </cell>
          <cell r="B179" t="str">
            <v>Parabolrinnen-Einheit, 180 mm</v>
          </cell>
          <cell r="C179" t="str">
            <v>Concentrated solar power unit, 180 mm</v>
          </cell>
          <cell r="D179" t="str">
            <v>Alimentation solaire concentrée</v>
          </cell>
          <cell r="E179" t="str">
            <v>Unidad de energía solar concentrada, 180 mm</v>
          </cell>
          <cell r="F179" t="str">
            <v xml:space="preserve">Rynna paraboliczna, mocowany magnetycznie     </v>
          </cell>
          <cell r="G179" t="str">
            <v xml:space="preserve">Солнечный параболоидный  блок - Модель для изучения принципа работы иконцентрированной технологии с </v>
          </cell>
          <cell r="H179">
            <v>144</v>
          </cell>
        </row>
        <row r="180">
          <cell r="A180" t="str">
            <v>02200-00</v>
          </cell>
          <cell r="B180" t="str">
            <v xml:space="preserve">Maßstab, l = 750 mm, auf Stiel </v>
          </cell>
          <cell r="C180" t="str">
            <v>Scale, l = 750 mm, on rod</v>
          </cell>
          <cell r="D180" t="str">
            <v>Règle graduée, l 750mm, sur tige</v>
          </cell>
          <cell r="E180" t="str">
            <v>Regla graduada en forma de varillla, l=750 mm</v>
          </cell>
          <cell r="F180" t="str">
            <v xml:space="preserve">Przymiar liniowy, I = 750 mm     </v>
          </cell>
          <cell r="G180" t="str">
            <v xml:space="preserve">Линейная шкала, l=750 мм    </v>
          </cell>
          <cell r="H180">
            <v>42</v>
          </cell>
        </row>
        <row r="181">
          <cell r="A181" t="str">
            <v>02201-00</v>
          </cell>
          <cell r="B181" t="str">
            <v>Schieber für Maßstab, 2 Stück, Kunststoff, rot</v>
          </cell>
          <cell r="C181" t="str">
            <v>Cursors, 1 pair</v>
          </cell>
          <cell r="D181" t="str">
            <v>Paire de curseurs en plastique rouge</v>
          </cell>
          <cell r="E181" t="str">
            <v>Punteros, 1 par, plástico rojo</v>
          </cell>
          <cell r="F181" t="str">
            <v xml:space="preserve">Suwaki do przymiaru, 2 sztuki, z tworzywa     </v>
          </cell>
          <cell r="G181" t="str">
            <v xml:space="preserve">Курсоры для шкалы, 1 пара    </v>
          </cell>
          <cell r="H181">
            <v>12</v>
          </cell>
        </row>
        <row r="182">
          <cell r="A182" t="str">
            <v>02204-00</v>
          </cell>
          <cell r="B182" t="str">
            <v>Gewichtsteller für Schlitzgewichte, 10 g  Bauart PHY</v>
          </cell>
          <cell r="C182" t="str">
            <v>Weight holder, 10 g</v>
          </cell>
          <cell r="D182" t="str">
            <v>Porte-poids pour poids à fente, 10 g</v>
          </cell>
          <cell r="E182" t="str">
            <v>Soporte para pesas con ranura, 10 g</v>
          </cell>
          <cell r="F182" t="str">
            <v xml:space="preserve">Zaczep do odważników ze szczeliną, 10 g     </v>
          </cell>
          <cell r="G182" t="str">
            <v xml:space="preserve">Держатель для гирь с прорезями, 10 g  </v>
          </cell>
          <cell r="H182">
            <v>10.199999999999999</v>
          </cell>
        </row>
        <row r="183">
          <cell r="A183" t="str">
            <v>02204-01</v>
          </cell>
          <cell r="B183" t="str">
            <v>Gewichtsteller für Schlitzgewichte</v>
          </cell>
          <cell r="C183" t="str">
            <v>Weight holder, 10 g</v>
          </cell>
          <cell r="D183" t="str">
            <v>Porte-poids pour poids à fente, 10 g</v>
          </cell>
          <cell r="E183" t="str">
            <v>Soporte para pesas con ranura, 10 g</v>
          </cell>
          <cell r="F183" t="str">
            <v xml:space="preserve">Zaczep do odważników ze szczeliną, 10 g     </v>
          </cell>
          <cell r="G183" t="str">
            <v xml:space="preserve">Держатель для гирь с прорезями, 10 g  </v>
          </cell>
          <cell r="H183">
            <v>9.9</v>
          </cell>
        </row>
        <row r="184">
          <cell r="A184" t="str">
            <v>02205-03</v>
          </cell>
          <cell r="B184" t="str">
            <v xml:space="preserve">Schlitzgewicht, silberbronziert, 10 g   </v>
          </cell>
          <cell r="C184" t="str">
            <v xml:space="preserve">Slotted weight, silver bronze, 10 g  </v>
          </cell>
          <cell r="D184" t="str">
            <v xml:space="preserve">Poids à fente, 10 g, blanc  </v>
          </cell>
          <cell r="E184" t="str">
            <v xml:space="preserve">Peso con ranura, 10 g, plateado  </v>
          </cell>
          <cell r="F184" t="str">
            <v xml:space="preserve">Odważnik ze szczeliną 10 g, chromowany       </v>
          </cell>
          <cell r="G184" t="str">
            <v xml:space="preserve">Гиря, 10 г, серебро/ бронза      </v>
          </cell>
          <cell r="H184">
            <v>7</v>
          </cell>
        </row>
        <row r="185">
          <cell r="A185" t="str">
            <v>02206-01</v>
          </cell>
          <cell r="B185" t="str">
            <v>Schlitzgewicht, schwarzlackiert, 50 g Bauart PHY</v>
          </cell>
          <cell r="C185" t="str">
            <v>Slotted weight, black, 50 g</v>
          </cell>
          <cell r="D185" t="str">
            <v>Poids à fente, 50 g, noir</v>
          </cell>
          <cell r="E185" t="str">
            <v>Peso con ranura, 50 g, negro</v>
          </cell>
          <cell r="F185" t="str">
            <v xml:space="preserve">Odważnik ze szczeliną 50 g, czarny     </v>
          </cell>
          <cell r="G185" t="str">
            <v xml:space="preserve">Гиря, 50 г, черная    </v>
          </cell>
          <cell r="H185">
            <v>6.5</v>
          </cell>
        </row>
        <row r="186">
          <cell r="A186" t="str">
            <v>02206-03</v>
          </cell>
          <cell r="B186" t="str">
            <v xml:space="preserve">Schlitzgewicht, silberbronziert, 50 g   </v>
          </cell>
          <cell r="C186" t="str">
            <v xml:space="preserve">Slotted weight, silver bronze, 50 g  </v>
          </cell>
          <cell r="D186" t="str">
            <v xml:space="preserve">Poids à fente, 50 g, blanc  </v>
          </cell>
          <cell r="E186" t="str">
            <v xml:space="preserve">Peso con ranura, 50 g, platado  </v>
          </cell>
          <cell r="F186" t="str">
            <v xml:space="preserve">Odważnik ze szczeliną 50 g, chromowany       </v>
          </cell>
          <cell r="G186" t="str">
            <v xml:space="preserve">Гиря, 50 г, серебро/ бронза      </v>
          </cell>
          <cell r="H186">
            <v>7</v>
          </cell>
        </row>
        <row r="187">
          <cell r="A187" t="str">
            <v>02212-00</v>
          </cell>
          <cell r="B187" t="str">
            <v>Überlaufgefäß, Boro, 250 ml</v>
          </cell>
          <cell r="C187" t="str">
            <v>Overflow vessel 250 ml</v>
          </cell>
          <cell r="D187" t="str">
            <v>Vase à trop-plein, 250 ml</v>
          </cell>
          <cell r="E187" t="str">
            <v>Vaso de precipitado con desagüe, 250 ml</v>
          </cell>
          <cell r="F187" t="str">
            <v xml:space="preserve">Naczynie przelewowe 250 ml     </v>
          </cell>
          <cell r="G187" t="str">
            <v xml:space="preserve">Сливной сосуд, 250 мл    </v>
          </cell>
          <cell r="H187">
            <v>11.9</v>
          </cell>
        </row>
        <row r="188">
          <cell r="A188" t="str">
            <v>02212-01</v>
          </cell>
          <cell r="B188" t="str">
            <v>Überlaufgefäß, Boro, 400 ml</v>
          </cell>
          <cell r="C188" t="str">
            <v>Overflow vessel 400 ml</v>
          </cell>
          <cell r="D188" t="str">
            <v>Vase à trop-plein, 400 ml</v>
          </cell>
          <cell r="E188" t="str">
            <v>Vaso de precipitado con desagüe, 400 ml</v>
          </cell>
          <cell r="F188" t="str">
            <v xml:space="preserve">Naczynie przelewowe 400 ml     </v>
          </cell>
          <cell r="G188" t="str">
            <v xml:space="preserve">Сливной сосуд, 400 мл    </v>
          </cell>
          <cell r="H188">
            <v>12.9</v>
          </cell>
        </row>
        <row r="189">
          <cell r="A189" t="str">
            <v>02212-02</v>
          </cell>
          <cell r="B189" t="str">
            <v>Überlaufgefäß, Boro, 250 ml</v>
          </cell>
          <cell r="C189" t="str">
            <v>Overflow vessel 250 ml</v>
          </cell>
          <cell r="D189" t="str">
            <v>Vase à trop-plein, 250 ml</v>
          </cell>
          <cell r="E189" t="str">
            <v>Vaso de precipitado con desagüe, 250 ml</v>
          </cell>
          <cell r="F189" t="str">
            <v xml:space="preserve">Naczynie przelewowe 250 ml     </v>
          </cell>
          <cell r="G189" t="str">
            <v xml:space="preserve">Сливной сосуд, 250 мл    </v>
          </cell>
          <cell r="H189">
            <v>11.9</v>
          </cell>
        </row>
        <row r="190">
          <cell r="A190" t="str">
            <v>02212-03</v>
          </cell>
          <cell r="B190" t="str">
            <v>Überlaufgefäß, Boro, 400 ml</v>
          </cell>
          <cell r="C190" t="str">
            <v>Overflow vessel 400 ml</v>
          </cell>
          <cell r="D190" t="str">
            <v>Vase à trop-plein, 400 ml</v>
          </cell>
          <cell r="E190" t="str">
            <v>Vaso de precipitado con desagüe, 400 ml</v>
          </cell>
          <cell r="F190" t="str">
            <v xml:space="preserve">Naczynie przelewowe 400 ml     </v>
          </cell>
          <cell r="G190" t="str">
            <v xml:space="preserve">Сливной сосуд, 400 мл    </v>
          </cell>
          <cell r="H190">
            <v>12.9</v>
          </cell>
        </row>
        <row r="191">
          <cell r="A191" t="str">
            <v>02214-00</v>
          </cell>
          <cell r="B191" t="str">
            <v>Materialproben: Pb, Fe, Cu, Messing, Zn, Al, Gummi, Holz  Würfel zu je 1 cm³</v>
          </cell>
          <cell r="C191" t="str">
            <v>Cubes, set of 8</v>
          </cell>
          <cell r="D191" t="str">
            <v>Jeu de 8 cubes</v>
          </cell>
          <cell r="E191" t="str">
            <v>Cubos, set de 8 unidades</v>
          </cell>
          <cell r="F191" t="str">
            <v xml:space="preserve">Kostka, zestaw 8 sztuk     </v>
          </cell>
          <cell r="G191" t="str">
            <v>Набор тел равного объема, 8 штук</v>
          </cell>
          <cell r="H191">
            <v>34.5</v>
          </cell>
        </row>
        <row r="192">
          <cell r="A192" t="str">
            <v>02217-00</v>
          </cell>
          <cell r="B192" t="str">
            <v>Hakengewichtssatz, 10...1000 g, in stabilem Kunststoffblock</v>
          </cell>
          <cell r="C192" t="str">
            <v>Weights with hook, set, 10 g - 1000 g</v>
          </cell>
          <cell r="D192" t="str">
            <v>Ensemble de 9 masses à crochet, 10 g - 1000 g</v>
          </cell>
          <cell r="E192" t="str">
            <v>Pesas con gancho, set, 10 g - 1000 g</v>
          </cell>
          <cell r="F192" t="str">
            <v xml:space="preserve">Zestaw odważników z haczykami 10…1000 g, w bloku z tworzywa     </v>
          </cell>
          <cell r="G192" t="str">
            <v xml:space="preserve">Набор гирь на стержне с крюком, 10-1000 г    </v>
          </cell>
          <cell r="H192">
            <v>47.9</v>
          </cell>
        </row>
        <row r="193">
          <cell r="A193" t="str">
            <v>02220-00</v>
          </cell>
          <cell r="B193" t="str">
            <v>Schraubenfeder, 3 N/mfür Aufbewahrungsschaum 11985-00</v>
          </cell>
          <cell r="C193" t="str">
            <v>Helical spring, 3 N/m</v>
          </cell>
          <cell r="D193" t="str">
            <v>Ressort hélicoïdal, 3 N/m</v>
          </cell>
          <cell r="E193" t="str">
            <v>Muelle helicoidal, 3N/m</v>
          </cell>
          <cell r="F193" t="str">
            <v xml:space="preserve">Sprężyna spiralna 3N/m   </v>
          </cell>
          <cell r="G193" t="str">
            <v xml:space="preserve">Спиральная пружина, 3 Н/м    </v>
          </cell>
          <cell r="H193">
            <v>7.7</v>
          </cell>
        </row>
        <row r="194">
          <cell r="A194" t="str">
            <v>02220-10</v>
          </cell>
          <cell r="B194" t="str">
            <v>Schraubenfeder, 3,9 N/m</v>
          </cell>
          <cell r="C194" t="str">
            <v>Helical spring, 3,9 N/m</v>
          </cell>
          <cell r="D194" t="str">
            <v>Ressort hélicoïdal, 3,9 N/m</v>
          </cell>
          <cell r="E194" t="str">
            <v>Muelle helicoidal, 3,9 N/m</v>
          </cell>
          <cell r="F194" t="str">
            <v xml:space="preserve">Sprężyna spiralna 3,9 N/m   </v>
          </cell>
          <cell r="G194" t="str">
            <v xml:space="preserve">Спиральная пружина, 3,9 Н/м    </v>
          </cell>
          <cell r="H194">
            <v>7.5</v>
          </cell>
        </row>
        <row r="195">
          <cell r="A195" t="str">
            <v>02222-00</v>
          </cell>
          <cell r="B195" t="str">
            <v>Schraubenfeder, 20 N/m</v>
          </cell>
          <cell r="C195" t="str">
            <v>Helical spring, 20 N/m</v>
          </cell>
          <cell r="D195" t="str">
            <v>Ressort hélicoïdal, 20 N/m</v>
          </cell>
          <cell r="E195" t="str">
            <v>Muelle helicoidal, 20N/m</v>
          </cell>
          <cell r="F195" t="str">
            <v xml:space="preserve">Sprężyna spiralna, 20 N/m   </v>
          </cell>
          <cell r="G195" t="str">
            <v xml:space="preserve">Спиральная пружина, 20 Н/м    </v>
          </cell>
          <cell r="H195">
            <v>5</v>
          </cell>
        </row>
        <row r="196">
          <cell r="A196" t="str">
            <v>02228-00</v>
          </cell>
          <cell r="B196" t="str">
            <v xml:space="preserve">Blattfeder, 300 x 15 x 0,5 mm </v>
          </cell>
          <cell r="C196" t="str">
            <v>Leaf spring</v>
          </cell>
          <cell r="D196" t="str">
            <v>Ressort à lame, 300 x 15 x 0,5 mm</v>
          </cell>
          <cell r="E196" t="str">
            <v>Suspensión de ballesta</v>
          </cell>
          <cell r="F196" t="str">
            <v xml:space="preserve">Sprężyna płaska     </v>
          </cell>
          <cell r="G196" t="str">
            <v xml:space="preserve">Плоская пружина    </v>
          </cell>
          <cell r="H196">
            <v>10</v>
          </cell>
        </row>
        <row r="197">
          <cell r="A197" t="str">
            <v>02228-05</v>
          </cell>
          <cell r="B197" t="str">
            <v xml:space="preserve">Schreiberaufsatz für Blattfeder </v>
          </cell>
          <cell r="C197" t="str">
            <v>Leaf spring attachment</v>
          </cell>
          <cell r="D197" t="str">
            <v>Capote pour ressort à lames</v>
          </cell>
          <cell r="E197" t="str">
            <v>Acoplamiento para suspensión de ballesta</v>
          </cell>
          <cell r="F197" t="str">
            <v xml:space="preserve">Uchwyt do pisaka do sprężyny płaskiej     </v>
          </cell>
          <cell r="G197" t="str">
            <v xml:space="preserve">Листовая пружина, приставка    </v>
          </cell>
          <cell r="H197">
            <v>19</v>
          </cell>
        </row>
        <row r="198">
          <cell r="A198" t="str">
            <v>02240-01</v>
          </cell>
          <cell r="B198" t="str">
            <v xml:space="preserve">Reibungsklotz </v>
          </cell>
          <cell r="C198" t="str">
            <v>Friction block</v>
          </cell>
          <cell r="D198" t="str">
            <v>Bloc de friction</v>
          </cell>
          <cell r="E198" t="str">
            <v>Bloque para fricción</v>
          </cell>
          <cell r="F198" t="str">
            <v xml:space="preserve">Klocek do pomiaru siły tarcia     </v>
          </cell>
          <cell r="G198" t="str">
            <v xml:space="preserve">Фрикционный блок     </v>
          </cell>
          <cell r="H198">
            <v>17</v>
          </cell>
        </row>
        <row r="199">
          <cell r="A199" t="str">
            <v>02240-02</v>
          </cell>
          <cell r="B199" t="str">
            <v>Reibungsklotz, groß</v>
          </cell>
          <cell r="C199" t="str">
            <v>Friction block, large</v>
          </cell>
          <cell r="D199" t="str">
            <v>Bloc de friction, grand</v>
          </cell>
          <cell r="E199" t="str">
            <v>Bloque grande para fricción</v>
          </cell>
          <cell r="F199" t="str">
            <v xml:space="preserve">Kloc do pomiaru siły tarcia, duży     </v>
          </cell>
          <cell r="G199" t="str">
            <v xml:space="preserve">Фрикционный блок, большой    </v>
          </cell>
          <cell r="H199">
            <v>28</v>
          </cell>
        </row>
        <row r="200">
          <cell r="A200" t="str">
            <v>02245-00</v>
          </cell>
          <cell r="B200" t="str">
            <v xml:space="preserve">Gewicht mit Bohrung </v>
          </cell>
          <cell r="C200" t="str">
            <v>Weight with hole</v>
          </cell>
          <cell r="D200" t="str">
            <v>Poids à trou</v>
          </cell>
          <cell r="E200" t="str">
            <v>Pesa con agujero</v>
          </cell>
          <cell r="F200" t="str">
            <v xml:space="preserve">Odważnik z otworem     </v>
          </cell>
          <cell r="G200" t="str">
            <v xml:space="preserve">Грузс о тверстием    </v>
          </cell>
          <cell r="H200">
            <v>35</v>
          </cell>
        </row>
        <row r="201">
          <cell r="A201" t="str">
            <v>02260-00</v>
          </cell>
          <cell r="B201" t="str">
            <v xml:space="preserve">Rolle, fest, d = 65 mm, an Stiel </v>
          </cell>
          <cell r="C201" t="str">
            <v>Pulley, fixed, on rod, diameter 65 mm</v>
          </cell>
          <cell r="D201" t="str">
            <v>Poulie fixe, d 65mm, avec tige</v>
          </cell>
          <cell r="E201" t="str">
            <v>Polea, fija, con varilla, d= 65 mm</v>
          </cell>
          <cell r="F201" t="str">
            <v xml:space="preserve">Rolka, stała, d = 65 mm, na wsporniku     </v>
          </cell>
          <cell r="G201" t="str">
            <v xml:space="preserve">Блок, неподвижный, на стержне, d=65 мм     </v>
          </cell>
          <cell r="H201">
            <v>18</v>
          </cell>
        </row>
        <row r="202">
          <cell r="A202" t="str">
            <v>02260-01</v>
          </cell>
          <cell r="B202" t="str">
            <v xml:space="preserve">Rolle, fest, d = 40 mm, an Stiel </v>
          </cell>
          <cell r="C202" t="str">
            <v>Pulley, fixed, on rod, dia. 40 mm</v>
          </cell>
          <cell r="D202" t="str">
            <v>Poulie fixe, d 40mm, avec tige</v>
          </cell>
          <cell r="E202" t="str">
            <v>Polea, fija, con varilla, d= 40 mm</v>
          </cell>
          <cell r="F202" t="str">
            <v xml:space="preserve">Rolka, stała, d = 40 mm, na wsporniku     </v>
          </cell>
          <cell r="G202" t="str">
            <v xml:space="preserve">Блок, неподвижный, на стержне, d=40 мм     </v>
          </cell>
          <cell r="H202">
            <v>15</v>
          </cell>
        </row>
        <row r="203">
          <cell r="A203" t="str">
            <v>02262-00</v>
          </cell>
          <cell r="B203" t="str">
            <v xml:space="preserve">Rolle, lose, d = 65 mm, mit Lasthaken </v>
          </cell>
          <cell r="C203" t="str">
            <v>Pulley,movable,dia.65mm,w.hook</v>
          </cell>
          <cell r="D203" t="str">
            <v>Poulie mobile, d 65mm, avec crochet</v>
          </cell>
          <cell r="E203" t="str">
            <v>Polea, móvil, con gancho, d= 65 mm</v>
          </cell>
          <cell r="F203" t="str">
            <v xml:space="preserve">Rolka, luźna, d = 65 mm, z hakiem     </v>
          </cell>
          <cell r="G203" t="str">
            <v xml:space="preserve">Блок, подвижный, d=65 мм, с крюком    </v>
          </cell>
          <cell r="H203">
            <v>10.7</v>
          </cell>
        </row>
        <row r="204">
          <cell r="A204" t="str">
            <v>02263-00</v>
          </cell>
          <cell r="B204" t="str">
            <v xml:space="preserve">Stiel für Rolle </v>
          </cell>
          <cell r="C204" t="str">
            <v>Rod for pulley</v>
          </cell>
          <cell r="D204" t="str">
            <v>Tige pour poulie</v>
          </cell>
          <cell r="E204" t="str">
            <v>Varilla para polea</v>
          </cell>
          <cell r="F204" t="str">
            <v xml:space="preserve">Wspornik do rolki     </v>
          </cell>
          <cell r="G204" t="str">
            <v xml:space="preserve">Стержень для блока    </v>
          </cell>
          <cell r="H204">
            <v>12</v>
          </cell>
        </row>
        <row r="205">
          <cell r="A205" t="str">
            <v>02265-00</v>
          </cell>
          <cell r="B205" t="str">
            <v xml:space="preserve">Flaschenzug mit 4 Rollen </v>
          </cell>
          <cell r="C205" t="str">
            <v>Block and tackle, with 4 pulleys</v>
          </cell>
          <cell r="D205" t="str">
            <v>Palan à 4 poulies, avec crochets</v>
          </cell>
          <cell r="E205" t="str">
            <v>Aparejo de poleas, 4 poleas</v>
          </cell>
          <cell r="F205" t="str">
            <v xml:space="preserve">Wielokrążek z 4 rolkami     </v>
          </cell>
          <cell r="G205" t="str">
            <v xml:space="preserve">Шкив с 4 блоками    </v>
          </cell>
          <cell r="H205">
            <v>42</v>
          </cell>
        </row>
        <row r="206">
          <cell r="A206" t="str">
            <v>02266-00</v>
          </cell>
          <cell r="B206" t="str">
            <v xml:space="preserve">Doppelrolle mit Lasthaken </v>
          </cell>
          <cell r="C206" t="str">
            <v>Pulleys, double in line</v>
          </cell>
          <cell r="D206" t="str">
            <v>Poulie double</v>
          </cell>
          <cell r="E206" t="str">
            <v>Poleas en línea doble</v>
          </cell>
          <cell r="F206" t="str">
            <v xml:space="preserve">Rolka podwójna     </v>
          </cell>
          <cell r="G206" t="str">
            <v xml:space="preserve">Блоки, сдвоенные    </v>
          </cell>
          <cell r="H206">
            <v>13</v>
          </cell>
        </row>
        <row r="207">
          <cell r="A207" t="str">
            <v>02270-00</v>
          </cell>
          <cell r="B207" t="str">
            <v xml:space="preserve">Momentenscheibe </v>
          </cell>
          <cell r="C207" t="str">
            <v>Moments disk</v>
          </cell>
          <cell r="D207" t="str">
            <v>Disque de moments</v>
          </cell>
          <cell r="E207" t="str">
            <v>Disco para momentos</v>
          </cell>
          <cell r="F207" t="str">
            <v xml:space="preserve">Tarcza do wyznaczania momentu     </v>
          </cell>
          <cell r="G207" t="str">
            <v xml:space="preserve">Диск для определения момента    </v>
          </cell>
          <cell r="H207">
            <v>91</v>
          </cell>
        </row>
        <row r="208">
          <cell r="A208" t="str">
            <v>02274-00</v>
          </cell>
          <cell r="B208" t="str">
            <v xml:space="preserve">Hebelstange </v>
          </cell>
          <cell r="C208" t="str">
            <v>Lever</v>
          </cell>
          <cell r="D208" t="str">
            <v>Levier</v>
          </cell>
          <cell r="E208" t="str">
            <v>Palanca</v>
          </cell>
          <cell r="F208" t="str">
            <v xml:space="preserve">Dźwignia wagi     </v>
          </cell>
          <cell r="G208" t="str">
            <v xml:space="preserve">Рычаг    </v>
          </cell>
          <cell r="H208">
            <v>79</v>
          </cell>
        </row>
        <row r="209">
          <cell r="A209" t="str">
            <v>02300-01</v>
          </cell>
          <cell r="B209" t="str">
            <v xml:space="preserve">Schwerpunktplatte </v>
          </cell>
          <cell r="C209" t="str">
            <v>Center-of-gravity plate</v>
          </cell>
          <cell r="D209" t="str">
            <v>Plaque pour la détermination du centre de gravité</v>
          </cell>
          <cell r="E209" t="str">
            <v>Placa para centro de gravedad</v>
          </cell>
          <cell r="F209" t="str">
            <v xml:space="preserve">Płyta do wyznaczania środka ciężkości     </v>
          </cell>
          <cell r="G209" t="str">
            <v xml:space="preserve">Пластина для определения центра тяжести    </v>
          </cell>
          <cell r="H209">
            <v>19</v>
          </cell>
        </row>
        <row r="210">
          <cell r="A210" t="str">
            <v>02350-13</v>
          </cell>
          <cell r="B210" t="str">
            <v xml:space="preserve">Zahnrad, Z = 20, m = 2 </v>
          </cell>
          <cell r="C210" t="str">
            <v>Gear wheel, 20 teeth</v>
          </cell>
          <cell r="D210" t="str">
            <v>Roue dentée (20 dents)</v>
          </cell>
          <cell r="E210" t="str">
            <v>Rueda dentada, 20 dientes, m2</v>
          </cell>
          <cell r="F210" t="str">
            <v xml:space="preserve">Koło zębate, Z = 20, m = 2     </v>
          </cell>
          <cell r="G210" t="str">
            <v>Зубчатое колесо, 20 зубьев</v>
          </cell>
          <cell r="H210">
            <v>9.5</v>
          </cell>
        </row>
        <row r="211">
          <cell r="A211" t="str">
            <v>02351-03</v>
          </cell>
          <cell r="B211" t="str">
            <v xml:space="preserve">Zahnrad, Z = 40, m = 2 </v>
          </cell>
          <cell r="C211" t="str">
            <v>Gear wheel, 40 teeth</v>
          </cell>
          <cell r="D211" t="str">
            <v>Roue dentée (40 dents)</v>
          </cell>
          <cell r="E211" t="str">
            <v>Rueda dentada, 40 dientes, m2</v>
          </cell>
          <cell r="F211" t="str">
            <v xml:space="preserve">Koło zębate, Z = 40, m = 2     </v>
          </cell>
          <cell r="G211" t="str">
            <v xml:space="preserve">Зубчатое колесо, 40 зубьев    </v>
          </cell>
          <cell r="H211">
            <v>9.5</v>
          </cell>
        </row>
        <row r="212">
          <cell r="A212" t="str">
            <v>02353-00</v>
          </cell>
          <cell r="B212" t="str">
            <v xml:space="preserve">Welle, d = 12 mm, l = 45 mm </v>
          </cell>
          <cell r="C212" t="str">
            <v>Shaft, dia.12mm, l.45mm</v>
          </cell>
          <cell r="D212" t="str">
            <v>Arbre, diamètre 12mm, l 45mm</v>
          </cell>
          <cell r="E212" t="str">
            <v>Barra, d= 12 mm, l= 45 mm</v>
          </cell>
          <cell r="F212" t="str">
            <v xml:space="preserve">Wałek, d = 12 mm, i 45 mm     </v>
          </cell>
          <cell r="G212" t="str">
            <v xml:space="preserve">Вал, d=12 мм, l=45 мм    </v>
          </cell>
          <cell r="H212">
            <v>6</v>
          </cell>
        </row>
        <row r="213">
          <cell r="A213" t="str">
            <v>02360-00</v>
          </cell>
          <cell r="B213" t="str">
            <v xml:space="preserve">Stufenrad </v>
          </cell>
          <cell r="C213" t="str">
            <v>Wheel and axle</v>
          </cell>
          <cell r="D213" t="str">
            <v>Roue à gradins</v>
          </cell>
          <cell r="E213" t="str">
            <v>POLEA ESCALONADA</v>
          </cell>
          <cell r="F213" t="str">
            <v xml:space="preserve">Koło stopniowane     </v>
          </cell>
          <cell r="G213" t="str">
            <v xml:space="preserve">Шкив с ручкой   </v>
          </cell>
          <cell r="H213">
            <v>22</v>
          </cell>
        </row>
        <row r="214">
          <cell r="A214" t="str">
            <v>02407-00</v>
          </cell>
          <cell r="B214" t="str">
            <v xml:space="preserve">Gewichtsteller, silberbronziert, 1 g </v>
          </cell>
          <cell r="C214" t="str">
            <v>Weight holder, silver bronze, 1 g</v>
          </cell>
          <cell r="D214" t="str">
            <v>Porte-poids 1 g</v>
          </cell>
          <cell r="E214" t="str">
            <v>PLATILLO DE PESAS 1 g</v>
          </cell>
          <cell r="F214" t="str">
            <v xml:space="preserve">Odważnik okrągły 1 g     </v>
          </cell>
          <cell r="G214" t="str">
            <v xml:space="preserve">Держатель для груза, серебро/бронза, 1 г    </v>
          </cell>
          <cell r="H214">
            <v>12</v>
          </cell>
        </row>
        <row r="215">
          <cell r="A215" t="str">
            <v>02412-00</v>
          </cell>
          <cell r="B215" t="str">
            <v xml:space="preserve">Bindfaden, Polyester, auf Röllchen, l = 200 m </v>
          </cell>
          <cell r="C215" t="str">
            <v>Silk thread, l = 200 m</v>
          </cell>
          <cell r="D215" t="str">
            <v>Fil de soie, l = 200 m</v>
          </cell>
          <cell r="E215" t="str">
            <v>HILO DE SEDA, L 200 M</v>
          </cell>
          <cell r="F215" t="str">
            <v xml:space="preserve">Nić bawełniana, l = 200 m     </v>
          </cell>
          <cell r="G215" t="str">
            <v>нить</v>
          </cell>
          <cell r="H215">
            <v>3.9</v>
          </cell>
        </row>
        <row r="216">
          <cell r="A216" t="str">
            <v>02412-01</v>
          </cell>
          <cell r="B216" t="str">
            <v>Bindfaden, Rolle</v>
          </cell>
          <cell r="C216" t="str">
            <v>Silk thread, l = 200 m</v>
          </cell>
          <cell r="D216" t="str">
            <v>Fil de soie, l = 200 m</v>
          </cell>
          <cell r="E216" t="str">
            <v>HILO DE SEDA, L 200 M</v>
          </cell>
          <cell r="F216" t="str">
            <v xml:space="preserve">Nić bawełniana, l = 200 m     </v>
          </cell>
          <cell r="G216" t="str">
            <v xml:space="preserve">Нить, на катушке </v>
          </cell>
          <cell r="H216">
            <v>4</v>
          </cell>
        </row>
        <row r="217">
          <cell r="A217" t="str">
            <v>02415-01</v>
          </cell>
          <cell r="B217" t="str">
            <v xml:space="preserve">Drillachse </v>
          </cell>
          <cell r="C217" t="str">
            <v>Rotation axle</v>
          </cell>
          <cell r="D217" t="str">
            <v>Axe de rotation</v>
          </cell>
          <cell r="E217" t="str">
            <v>Eje de torsión</v>
          </cell>
          <cell r="F217" t="str">
            <v xml:space="preserve">Oś obrotowa     </v>
          </cell>
          <cell r="G217" t="str">
            <v xml:space="preserve">Вращающийся вал    </v>
          </cell>
          <cell r="H217">
            <v>314</v>
          </cell>
        </row>
        <row r="218">
          <cell r="A218" t="str">
            <v>02415-02</v>
          </cell>
          <cell r="B218" t="str">
            <v xml:space="preserve">Kugel </v>
          </cell>
          <cell r="C218" t="str">
            <v>Sphere</v>
          </cell>
          <cell r="D218" t="str">
            <v>Sphère</v>
          </cell>
          <cell r="E218" t="str">
            <v>Esfera</v>
          </cell>
          <cell r="F218" t="str">
            <v xml:space="preserve">Kula     </v>
          </cell>
          <cell r="G218" t="str">
            <v xml:space="preserve">Сфера    </v>
          </cell>
          <cell r="H218">
            <v>130</v>
          </cell>
        </row>
        <row r="219">
          <cell r="A219" t="str">
            <v>02415-03</v>
          </cell>
          <cell r="B219" t="str">
            <v xml:space="preserve">Scheibe </v>
          </cell>
          <cell r="C219" t="str">
            <v>Disk</v>
          </cell>
          <cell r="D219" t="str">
            <v>Disque</v>
          </cell>
          <cell r="E219" t="str">
            <v>Disco</v>
          </cell>
          <cell r="F219" t="str">
            <v xml:space="preserve">Tarcza     </v>
          </cell>
          <cell r="G219" t="str">
            <v xml:space="preserve">Диск     </v>
          </cell>
          <cell r="H219">
            <v>80</v>
          </cell>
        </row>
        <row r="220">
          <cell r="A220" t="str">
            <v>02415-04</v>
          </cell>
          <cell r="B220" t="str">
            <v xml:space="preserve">Hohlwalze </v>
          </cell>
          <cell r="C220" t="str">
            <v>Hollow cylinder</v>
          </cell>
          <cell r="D220" t="str">
            <v>Cylindre creux</v>
          </cell>
          <cell r="E220" t="str">
            <v>Cilindro hueco</v>
          </cell>
          <cell r="F220" t="str">
            <v xml:space="preserve">Walec wydrążony     </v>
          </cell>
          <cell r="G220" t="str">
            <v xml:space="preserve">Полый цилиндр    </v>
          </cell>
          <cell r="H220">
            <v>92</v>
          </cell>
        </row>
        <row r="221">
          <cell r="A221" t="str">
            <v>02415-05</v>
          </cell>
          <cell r="B221" t="str">
            <v xml:space="preserve">Vollwalze </v>
          </cell>
          <cell r="C221" t="str">
            <v>Solid cylinder</v>
          </cell>
          <cell r="D221" t="str">
            <v>Cylindre plein</v>
          </cell>
          <cell r="E221" t="str">
            <v>Cilindro sólido</v>
          </cell>
          <cell r="F221" t="str">
            <v xml:space="preserve">Walec pełny     </v>
          </cell>
          <cell r="G221" t="str">
            <v xml:space="preserve">Сплошной цилиндр    </v>
          </cell>
          <cell r="H221">
            <v>68</v>
          </cell>
        </row>
        <row r="222">
          <cell r="A222" t="str">
            <v>02415-06</v>
          </cell>
          <cell r="B222" t="str">
            <v>Stab mit verschiebbaren Massen</v>
          </cell>
          <cell r="C222" t="str">
            <v>Rod with movable masses</v>
          </cell>
          <cell r="D222" t="str">
            <v>Barre avec masses mobiles</v>
          </cell>
          <cell r="E222" t="str">
            <v>Varilla con masas deslizantes</v>
          </cell>
          <cell r="F222" t="str">
            <v xml:space="preserve">Pręt z przesuwnymi ciężarkami     </v>
          </cell>
          <cell r="G222" t="str">
            <v xml:space="preserve">Стержень с подвижными грузами    </v>
          </cell>
          <cell r="H222">
            <v>89</v>
          </cell>
        </row>
        <row r="223">
          <cell r="A223" t="str">
            <v>02415-07</v>
          </cell>
          <cell r="B223" t="str">
            <v xml:space="preserve">Kreisscheibe </v>
          </cell>
          <cell r="C223" t="str">
            <v>Disk, w. diametrical holes</v>
          </cell>
          <cell r="D223" t="str">
            <v>Disque avec trous diamétraux</v>
          </cell>
          <cell r="E223" t="str">
            <v>Disco circular</v>
          </cell>
          <cell r="F223" t="str">
            <v xml:space="preserve">Tarcza okrągła     </v>
          </cell>
          <cell r="G223" t="str">
            <v xml:space="preserve">Диск с диаметральными отверстиями    </v>
          </cell>
          <cell r="H223">
            <v>115</v>
          </cell>
        </row>
        <row r="224">
          <cell r="A224" t="str">
            <v>02415-88</v>
          </cell>
          <cell r="B224" t="str">
            <v xml:space="preserve">Drehschwingungsgerät </v>
          </cell>
          <cell r="C224" t="str">
            <v>Angular oscillation apparatus</v>
          </cell>
          <cell r="D224" t="str">
            <v xml:space="preserve">Appareil d'oscillations angulaires </v>
          </cell>
          <cell r="E224" t="str">
            <v>Dispositivo de vibración torsional</v>
          </cell>
          <cell r="F224" t="str">
            <v xml:space="preserve">Przyrząd do badania drgań rotacyjnych     </v>
          </cell>
          <cell r="G224" t="str">
            <v xml:space="preserve">Устройство для изучения крутильных колебаний    </v>
          </cell>
          <cell r="H224">
            <v>888</v>
          </cell>
        </row>
        <row r="225">
          <cell r="A225" t="str">
            <v>02416-00</v>
          </cell>
          <cell r="B225" t="str">
            <v xml:space="preserve">Torsionskraftmesser 0,01 N </v>
          </cell>
          <cell r="C225" t="str">
            <v>Torsion dynamometer, 0.01 N</v>
          </cell>
          <cell r="D225" t="str">
            <v>Dynamomètre de torsion, 0.01 N</v>
          </cell>
          <cell r="E225" t="str">
            <v>DINAMOMETRO DE TORSION 0,01 N</v>
          </cell>
          <cell r="F225" t="str">
            <v xml:space="preserve">Dynamometr obrotowy 0,01 N     </v>
          </cell>
          <cell r="G225" t="str">
            <v xml:space="preserve">Торсионный динамометр, 0,01 Н    </v>
          </cell>
          <cell r="H225">
            <v>648</v>
          </cell>
        </row>
        <row r="226">
          <cell r="A226" t="str">
            <v>02416-01</v>
          </cell>
          <cell r="B226" t="str">
            <v xml:space="preserve">Konduktorkugel mit Aufhängung </v>
          </cell>
          <cell r="C226" t="str">
            <v>Conductor spheres, w. suspension</v>
          </cell>
          <cell r="D226" t="str">
            <v>Sphères conductrices avec suspension</v>
          </cell>
          <cell r="E226" t="str">
            <v>ESFERAS CONDUCTORAS C. SUSPENSION</v>
          </cell>
          <cell r="F226" t="str">
            <v xml:space="preserve">Konduktor kulisty z zaczepem     </v>
          </cell>
          <cell r="G226" t="str">
            <v xml:space="preserve">Проводяшая сфера с подвеской    </v>
          </cell>
          <cell r="H226">
            <v>139</v>
          </cell>
        </row>
        <row r="227">
          <cell r="A227" t="str">
            <v>02416-02</v>
          </cell>
          <cell r="B227" t="str">
            <v xml:space="preserve">Spulenträger für Torsionskraftmesser </v>
          </cell>
          <cell r="C227" t="str">
            <v>Coil holder for 02416-00</v>
          </cell>
          <cell r="D227" t="str">
            <v>Porte-bobine pour dynamomètre de torsion 02416-00</v>
          </cell>
          <cell r="E227" t="str">
            <v>PORTABOBINA PARA 02416-00</v>
          </cell>
          <cell r="F227" t="str">
            <v xml:space="preserve">Uchwyt cewek do dynamometru obrotowego     </v>
          </cell>
          <cell r="G227" t="str">
            <v xml:space="preserve">Держатель катушки для торсионного динамометра    </v>
          </cell>
          <cell r="H227">
            <v>162</v>
          </cell>
        </row>
        <row r="228">
          <cell r="A228" t="str">
            <v>02417-02</v>
          </cell>
          <cell r="B228" t="str">
            <v xml:space="preserve">Drehplatte mit Winkelskale </v>
          </cell>
          <cell r="C228" t="str">
            <v>Turntable with angle scale</v>
          </cell>
          <cell r="D228" t="str">
            <v>Disque de rotation, graduation angulaire</v>
          </cell>
          <cell r="E228" t="str">
            <v>Placa giratoria con escalaangular</v>
          </cell>
          <cell r="F228" t="str">
            <v xml:space="preserve">Płyta obrotowa z kątomierzem     </v>
          </cell>
          <cell r="G228" t="str">
            <v xml:space="preserve">Поворотный стол с угловой шкалой    </v>
          </cell>
          <cell r="H228">
            <v>171</v>
          </cell>
        </row>
        <row r="229">
          <cell r="A229" t="str">
            <v>02417-03</v>
          </cell>
          <cell r="B229" t="str">
            <v xml:space="preserve">Trägheitsstange </v>
          </cell>
          <cell r="C229" t="str">
            <v>Inertia rod</v>
          </cell>
          <cell r="D229" t="str">
            <v xml:space="preserve">Tige d'inertie </v>
          </cell>
          <cell r="E229" t="str">
            <v>Varilla de inercia</v>
          </cell>
          <cell r="F229" t="str">
            <v xml:space="preserve">Drążek do momentu bezwładności     </v>
          </cell>
          <cell r="G229" t="str">
            <v xml:space="preserve">Инерционный стержень  </v>
          </cell>
          <cell r="H229">
            <v>281</v>
          </cell>
        </row>
        <row r="230">
          <cell r="A230" t="str">
            <v>02417-04</v>
          </cell>
          <cell r="B230" t="str">
            <v xml:space="preserve">Haltevorrichtung mit Drahtauslöser </v>
          </cell>
          <cell r="C230" t="str">
            <v>Holding device with cable release</v>
          </cell>
          <cell r="D230" t="str">
            <v xml:space="preserve">Dispositif d'arrêt avec déclencheur Bowden </v>
          </cell>
          <cell r="E230" t="str">
            <v>Dispositivo de sujeción con disparador de cable</v>
          </cell>
          <cell r="F230" t="str">
            <v xml:space="preserve">Uchwyt z wyzwalaczem drutowym     </v>
          </cell>
          <cell r="G230" t="str">
            <v xml:space="preserve">Пусковое устройство с тросиком    </v>
          </cell>
          <cell r="H230">
            <v>170</v>
          </cell>
        </row>
        <row r="231">
          <cell r="A231" t="str">
            <v>02417-05</v>
          </cell>
          <cell r="B231" t="str">
            <v xml:space="preserve">Blende für Drehplatte </v>
          </cell>
          <cell r="C231" t="str">
            <v>Aperture plate for turntable</v>
          </cell>
          <cell r="D231" t="str">
            <v>Ecran pour disque de rotation</v>
          </cell>
          <cell r="E231" t="str">
            <v>Diafragma para placa giratoria</v>
          </cell>
          <cell r="F231" t="str">
            <v xml:space="preserve">Przysłona do płyty obrotowej     </v>
          </cell>
          <cell r="G231" t="str">
            <v xml:space="preserve">Экран с апертурой для вращательной  панели    </v>
          </cell>
          <cell r="H231">
            <v>23</v>
          </cell>
        </row>
        <row r="232">
          <cell r="A232" t="str">
            <v>02419-00</v>
          </cell>
          <cell r="B232" t="str">
            <v>Präzisions-Drehlager</v>
          </cell>
          <cell r="C232" t="str">
            <v>Precision pivot bearing</v>
          </cell>
          <cell r="D232" t="str">
            <v>Palier à pivot de précision</v>
          </cell>
          <cell r="E232" t="str">
            <v>Coijnete de giro de precision</v>
          </cell>
          <cell r="F232" t="str">
            <v xml:space="preserve">Precyzyjne łożysko obrotowe     </v>
          </cell>
          <cell r="G232" t="str">
            <v xml:space="preserve">Прецизионный поворотный подшипник   </v>
          </cell>
          <cell r="H232">
            <v>432</v>
          </cell>
        </row>
        <row r="233">
          <cell r="A233" t="str">
            <v>02421-00</v>
          </cell>
          <cell r="B233" t="str">
            <v xml:space="preserve">Torsionsgerät </v>
          </cell>
          <cell r="C233" t="str">
            <v>Torsion apparatus</v>
          </cell>
          <cell r="D233" t="str">
            <v>Appareil de torsion</v>
          </cell>
          <cell r="E233" t="str">
            <v>APARATO DE TORSION</v>
          </cell>
          <cell r="F233" t="str">
            <v xml:space="preserve">Aparat torsyjny     </v>
          </cell>
          <cell r="G233" t="str">
            <v xml:space="preserve">Торсионное устройство    </v>
          </cell>
          <cell r="H233">
            <v>273</v>
          </cell>
        </row>
        <row r="234">
          <cell r="A234" t="str">
            <v>02421-01</v>
          </cell>
          <cell r="B234" t="str">
            <v xml:space="preserve">Torsionsstab, Stahl, d = 2 mm, l = 500 mm </v>
          </cell>
          <cell r="C234" t="str">
            <v>Torsion rod, steel, l = 500 mm, d = 2 mm</v>
          </cell>
          <cell r="D234" t="str">
            <v>Barre de torsion, acier, d =  2 mm, l  = 500 mm</v>
          </cell>
          <cell r="E234" t="str">
            <v>VARILLA DE TORS.,ACERO,D2/L 500MM</v>
          </cell>
          <cell r="F234" t="str">
            <v xml:space="preserve">Pręt torsyjny, stal, d = 2 mm, l = 500 mm     </v>
          </cell>
          <cell r="G234" t="str">
            <v xml:space="preserve">Торсионный стержень, сталь, l=500 мм, d=2 мм    </v>
          </cell>
          <cell r="H234">
            <v>43</v>
          </cell>
        </row>
        <row r="235">
          <cell r="A235" t="str">
            <v>02421-02</v>
          </cell>
          <cell r="B235" t="str">
            <v xml:space="preserve">Torsionsstab, Aluminium, d = 2 mm, l = 500 mm </v>
          </cell>
          <cell r="C235" t="str">
            <v>Torsion rod, Al, l = 500 mm, d = 2 mm</v>
          </cell>
          <cell r="D235" t="str">
            <v>Barre de torsion, aluminium, d= 2 mm, l = 500 mm</v>
          </cell>
          <cell r="E235" t="str">
            <v>VARILLA DE TORSION,AL,D 2/L 500MM</v>
          </cell>
          <cell r="F235" t="str">
            <v xml:space="preserve">Pręt torsyjny, Al, d = 2 mm, l = 500 mm     </v>
          </cell>
          <cell r="G235" t="str">
            <v xml:space="preserve">Торсионный стержень, алюм., l=500 мм, d=2 мм    </v>
          </cell>
          <cell r="H235">
            <v>43</v>
          </cell>
        </row>
        <row r="236">
          <cell r="A236" t="str">
            <v>02421-03</v>
          </cell>
          <cell r="B236" t="str">
            <v xml:space="preserve">Torsionsstab, Aluminium, d = 2 mm, l = 400 mm </v>
          </cell>
          <cell r="C236" t="str">
            <v>Torsion rod, Al, l = 400 mm, d = 2 mm</v>
          </cell>
          <cell r="D236" t="str">
            <v>Barre de torsion, aluminium, d = 2 mm, l = 400 mm</v>
          </cell>
          <cell r="E236" t="str">
            <v>VARILLA DE TORSION,AL,D 2/L 400MM</v>
          </cell>
          <cell r="F236" t="str">
            <v xml:space="preserve">Pręt torsyjny, Al, d = 2 mm, l = 400 mm     </v>
          </cell>
          <cell r="G236" t="str">
            <v xml:space="preserve">Торсионный стержень, алюм., l=400 мм, d=2 мм    </v>
          </cell>
          <cell r="H236">
            <v>43</v>
          </cell>
        </row>
        <row r="237">
          <cell r="A237" t="str">
            <v>02421-04</v>
          </cell>
          <cell r="B237" t="str">
            <v xml:space="preserve">Torsionsstab, Aluminium, d = 2 mm, l = 300 mm </v>
          </cell>
          <cell r="C237" t="str">
            <v>Torsion rod, Al, l = 300 mm, d = 2 mm</v>
          </cell>
          <cell r="D237" t="str">
            <v xml:space="preserve">Barre de torsion, aluminium, d = 2 mm, l = 300 mm </v>
          </cell>
          <cell r="E237" t="str">
            <v>VARILLA DE TORSION,AL,D 2/L 300MM</v>
          </cell>
          <cell r="F237" t="str">
            <v xml:space="preserve">Pręt torsyjny, Al, d = 2 mm, l = 300 mm     </v>
          </cell>
          <cell r="G237" t="str">
            <v xml:space="preserve">Торсионный стержень, алюм., l=300 мм,d=2 мм    </v>
          </cell>
          <cell r="H237">
            <v>43</v>
          </cell>
        </row>
        <row r="238">
          <cell r="A238" t="str">
            <v>02421-05</v>
          </cell>
          <cell r="B238" t="str">
            <v xml:space="preserve">Torsionsstab, Aluminium, d = 3 mm, l = 500 mm </v>
          </cell>
          <cell r="C238" t="str">
            <v>Torsion rod, Al, l = 500 mm, d = 3 mm</v>
          </cell>
          <cell r="D238" t="str">
            <v>Barre de torsion, aluminium, d = 3 mm, l = 500 mm</v>
          </cell>
          <cell r="E238" t="str">
            <v>VARILLA DE TORSION,AL,D 3/L 500MM</v>
          </cell>
          <cell r="F238" t="str">
            <v xml:space="preserve">Pręt torsyjny, Al, d = 3 mm, l = 500 mm     </v>
          </cell>
          <cell r="G238" t="str">
            <v xml:space="preserve">Торсионный стержень, алюм., l=500 мм,d=3 мм    </v>
          </cell>
          <cell r="H238">
            <v>52</v>
          </cell>
        </row>
        <row r="239">
          <cell r="A239" t="str">
            <v>02421-06</v>
          </cell>
          <cell r="B239" t="str">
            <v xml:space="preserve">Torsionsstab, Aluminium, d = 4 mm, l = 500 mm </v>
          </cell>
          <cell r="C239" t="str">
            <v>Torsion rod, Al, l = 500 mm, d = 4 mm</v>
          </cell>
          <cell r="D239" t="str">
            <v>Barre de torsion, aluminium, d = 4 mm, l = 500 mm diamètre 4mm, longueur 500mm</v>
          </cell>
          <cell r="E239" t="str">
            <v>VARILLA DE TORSION,AL,D 4/L 500MM</v>
          </cell>
          <cell r="F239" t="str">
            <v xml:space="preserve">Pręt torsyjny, Al, d = 4 mm, l = 500 mm     </v>
          </cell>
          <cell r="G239" t="str">
            <v xml:space="preserve">Торсионный стержень, алюм., l=500 мм,d=4 мм    </v>
          </cell>
          <cell r="H239">
            <v>70</v>
          </cell>
        </row>
        <row r="240">
          <cell r="A240" t="str">
            <v>02421-07</v>
          </cell>
          <cell r="B240" t="str">
            <v xml:space="preserve">Torsionsstab, Messing, d = 2 mm, l = 500 mm </v>
          </cell>
          <cell r="C240" t="str">
            <v>Torsion rod, brass, l = 500 mm, d = 2 mm</v>
          </cell>
          <cell r="D240" t="str">
            <v>Barre de torsion, laiton, d = 2 mm, l = 500 mm</v>
          </cell>
          <cell r="E240" t="str">
            <v>VARILLA DE TORS.,LATON,D2/L 500MM</v>
          </cell>
          <cell r="F240" t="str">
            <v xml:space="preserve">Pręt torsyjny, mosiądz, d = 2 mm, l = 500 mm     </v>
          </cell>
          <cell r="G240" t="str">
            <v xml:space="preserve">Торсионный стержень, латунь, l=500мм,d=2 мм    </v>
          </cell>
          <cell r="H240">
            <v>46</v>
          </cell>
        </row>
        <row r="241">
          <cell r="A241" t="str">
            <v>02421-08</v>
          </cell>
          <cell r="B241" t="str">
            <v xml:space="preserve">Torsionsstab, Kupfer, d = 2 mm, l = 500 mm </v>
          </cell>
          <cell r="C241" t="str">
            <v>Torsion rod, Cu, l = 500 mm, d = 2 mm</v>
          </cell>
          <cell r="D241" t="str">
            <v>Barre de torsion, cuivre, d = 2 mm, l = 500 mm</v>
          </cell>
          <cell r="E241" t="str">
            <v>VARILLA DE TORS.,COBRE,D2/L 500MM</v>
          </cell>
          <cell r="F241" t="str">
            <v xml:space="preserve">Pręt torsyjny, miedź, d = 2 mm, l = 500 mm     </v>
          </cell>
          <cell r="G241" t="str">
            <v xml:space="preserve">Торсионный стержень, медь, l=500 мм, d=2 мм    </v>
          </cell>
          <cell r="H241">
            <v>46</v>
          </cell>
        </row>
        <row r="242">
          <cell r="A242" t="str">
            <v>02421-88</v>
          </cell>
          <cell r="B242" t="str">
            <v xml:space="preserve">Torsionsgerät, komplett </v>
          </cell>
          <cell r="C242" t="str">
            <v>Torsion apparatus, complete</v>
          </cell>
          <cell r="D242" t="str">
            <v>Appareil de torsion, complet</v>
          </cell>
          <cell r="E242" t="str">
            <v>APARATO DE TORSION, COMPLETO</v>
          </cell>
          <cell r="F242" t="str">
            <v xml:space="preserve">Aparat torsyjny, kompletny     </v>
          </cell>
          <cell r="G242" t="str">
            <v xml:space="preserve">Торсионное устройство, в комплекте    </v>
          </cell>
          <cell r="H242">
            <v>659</v>
          </cell>
        </row>
        <row r="243">
          <cell r="A243" t="str">
            <v>02425-00</v>
          </cell>
          <cell r="B243" t="str">
            <v xml:space="preserve">Maxwellsches Rad </v>
          </cell>
          <cell r="C243" t="str">
            <v>Maxwell wheel</v>
          </cell>
          <cell r="D243" t="str">
            <v>Roue de Maxwell</v>
          </cell>
          <cell r="E243" t="str">
            <v>Rueda de Maxwell</v>
          </cell>
          <cell r="F243" t="str">
            <v xml:space="preserve">Koło Maxwella     </v>
          </cell>
          <cell r="G243" t="str">
            <v xml:space="preserve">Колесо Максвелла     </v>
          </cell>
          <cell r="H243">
            <v>228</v>
          </cell>
        </row>
        <row r="244">
          <cell r="A244" t="str">
            <v>02464-03</v>
          </cell>
          <cell r="B244" t="str">
            <v>Stahlkugel, d = 13 mm, 10 Stück</v>
          </cell>
          <cell r="C244" t="str">
            <v>Steel balls, d 13mm, 10 pcs</v>
          </cell>
          <cell r="D244" t="str">
            <v>Bille en acier, diamètre 13 mm, 10 pièces</v>
          </cell>
          <cell r="E244" t="str">
            <v>ESFERAS D.ACERO,DIAM.13 MM 10 PZS</v>
          </cell>
          <cell r="F244" t="str">
            <v xml:space="preserve">Kula stalowa, d = 13 mm, 10 sztuk     </v>
          </cell>
          <cell r="G244" t="str">
            <v xml:space="preserve">Стальные шарики, d=13 мм, 10 шт.    </v>
          </cell>
          <cell r="H244">
            <v>6.4</v>
          </cell>
        </row>
        <row r="245">
          <cell r="A245" t="str">
            <v>02465-00</v>
          </cell>
          <cell r="B245" t="str">
            <v>Präzisionsstahlkugel (DIN5401-25), d  = 25 mm, nicht rostend</v>
          </cell>
          <cell r="C245" t="str">
            <v>Steel ball, d 25 mm</v>
          </cell>
          <cell r="D245" t="str">
            <v>Bille en acier, diamètre 25 mm</v>
          </cell>
          <cell r="E245" t="str">
            <v>Esfera de acero, d=25 mm</v>
          </cell>
          <cell r="F245" t="str">
            <v xml:space="preserve">Kula stalowa, d = 25,4 mm     </v>
          </cell>
          <cell r="G245" t="str">
            <v>Стальной шарик,</v>
          </cell>
          <cell r="H245">
            <v>5.4</v>
          </cell>
        </row>
        <row r="246">
          <cell r="A246" t="str">
            <v>02465-01</v>
          </cell>
          <cell r="B246" t="str">
            <v xml:space="preserve">Stahlkugel mit Öse, d = 25,4 mm </v>
          </cell>
          <cell r="C246" t="str">
            <v>Steel ball with eyelet, d 25.4mm</v>
          </cell>
          <cell r="D246" t="str">
            <v>Bille en acier à œillet, d 25,4mm</v>
          </cell>
          <cell r="E246" t="str">
            <v>ESFERA D.ACERO C.OJETE,DIA.25,4MM</v>
          </cell>
          <cell r="F246" t="str">
            <v xml:space="preserve">Kula stalowa z zaczepem, d = 25,4 mm     </v>
          </cell>
          <cell r="G246" t="str">
            <v>Стальной шарик с глазком</v>
          </cell>
          <cell r="H246">
            <v>12</v>
          </cell>
        </row>
        <row r="247">
          <cell r="A247" t="str">
            <v>02466-01</v>
          </cell>
          <cell r="B247" t="str">
            <v xml:space="preserve">Stahlkugel mit Öse, d = 32 mm </v>
          </cell>
          <cell r="C247" t="str">
            <v>Steel ball with eyelet, d 32mm</v>
          </cell>
          <cell r="D247" t="str">
            <v>Bille en acier avec œillet, d = 32 mm</v>
          </cell>
          <cell r="E247" t="str">
            <v>ESFERA D.ACERO C.OJETE,DIAM.32 MM</v>
          </cell>
          <cell r="F247" t="str">
            <v xml:space="preserve">Kula stalowa z zaczepem, d = 32 mm     </v>
          </cell>
          <cell r="G247" t="str">
            <v xml:space="preserve">Стальной шарик с глазком, d=32 мм    </v>
          </cell>
          <cell r="H247">
            <v>24</v>
          </cell>
        </row>
        <row r="248">
          <cell r="A248" t="str">
            <v>02500-01</v>
          </cell>
          <cell r="B248" t="str">
            <v>Fallröhre mit PTFE-Spindelhahn</v>
          </cell>
          <cell r="C248" t="str">
            <v>Free-fall tube with PTFE spindle stopcock</v>
          </cell>
          <cell r="D248" t="str">
            <v>Tube de Newton</v>
          </cell>
          <cell r="E248" t="str">
            <v>Tubo de caída libre con llave de teflon</v>
          </cell>
          <cell r="F248" t="str">
            <v xml:space="preserve">Rura do spadku swobodnego (Newtona)     </v>
          </cell>
          <cell r="G248" t="str">
            <v xml:space="preserve">Трубка для изучения  свободного падения    </v>
          </cell>
          <cell r="H248">
            <v>109</v>
          </cell>
        </row>
        <row r="249">
          <cell r="A249" t="str">
            <v>02502-00</v>
          </cell>
          <cell r="B249" t="str">
            <v xml:space="preserve">Auslöser mit Kugel </v>
          </cell>
          <cell r="C249" t="str">
            <v>Release unit</v>
          </cell>
          <cell r="D249" t="str">
            <v>Unité de relâche de bille avec bille</v>
          </cell>
          <cell r="E249" t="str">
            <v>Disparador con bola</v>
          </cell>
          <cell r="F249" t="str">
            <v xml:space="preserve">Wyzwalacz z kulką     </v>
          </cell>
          <cell r="G249" t="str">
            <v xml:space="preserve">Расцепляющий механизм с шариком  </v>
          </cell>
          <cell r="H249">
            <v>181</v>
          </cell>
        </row>
        <row r="250">
          <cell r="A250" t="str">
            <v>02502-01</v>
          </cell>
          <cell r="B250" t="str">
            <v>Stahlkugel, d = 19 mm</v>
          </cell>
          <cell r="C250" t="str">
            <v>Steel ball, d = 19 mm</v>
          </cell>
          <cell r="D250" t="str">
            <v>Bille en acier, diamètre 19 mm</v>
          </cell>
          <cell r="E250" t="str">
            <v>Bola de acero, d = 19 mm</v>
          </cell>
          <cell r="F250" t="str">
            <v xml:space="preserve">Kulka stalowa, d = 19 mm     </v>
          </cell>
          <cell r="G250" t="str">
            <v xml:space="preserve">Стальной шарик, d = 19 мм    </v>
          </cell>
          <cell r="H250">
            <v>2.9</v>
          </cell>
        </row>
        <row r="251">
          <cell r="A251" t="str">
            <v>02502-04</v>
          </cell>
          <cell r="B251" t="str">
            <v>Drahtauslöser M4</v>
          </cell>
          <cell r="C251" t="str">
            <v>Cable release</v>
          </cell>
          <cell r="D251" t="str">
            <v>Déclencheur bowden</v>
          </cell>
          <cell r="E251" t="str">
            <v>Disparador de cable</v>
          </cell>
          <cell r="F251" t="str">
            <v xml:space="preserve">Wyzwalacz drutowy     </v>
          </cell>
          <cell r="G251" t="str">
            <v xml:space="preserve">Механизм размыкания    </v>
          </cell>
          <cell r="H251">
            <v>29</v>
          </cell>
        </row>
        <row r="252">
          <cell r="A252" t="str">
            <v>02502-88</v>
          </cell>
          <cell r="B252" t="str">
            <v xml:space="preserve">Kugelfallgerät </v>
          </cell>
          <cell r="C252" t="str">
            <v>Falling sphere apparatus</v>
          </cell>
          <cell r="D252" t="str">
            <v>Appareil à chute de bille</v>
          </cell>
          <cell r="E252" t="str">
            <v>Aparato de caída libre</v>
          </cell>
          <cell r="F252" t="str">
            <v xml:space="preserve">Spadkownica z kulką     </v>
          </cell>
          <cell r="G252" t="str">
            <v xml:space="preserve">Устройство с падающим шариком    </v>
          </cell>
          <cell r="H252">
            <v>338</v>
          </cell>
        </row>
        <row r="253">
          <cell r="A253" t="str">
            <v>02503-00</v>
          </cell>
          <cell r="B253" t="str">
            <v xml:space="preserve">Fangschalter </v>
          </cell>
          <cell r="C253" t="str">
            <v>Impact switch</v>
          </cell>
          <cell r="D253" t="str">
            <v>Interrupteur à bascule</v>
          </cell>
          <cell r="E253" t="str">
            <v>Platillo interruptor</v>
          </cell>
          <cell r="F253" t="str">
            <v xml:space="preserve">Chwytak załączający     </v>
          </cell>
          <cell r="G253" t="str">
            <v xml:space="preserve">Улавливающее устройство с регулируемым контактным выключателем  </v>
          </cell>
          <cell r="H253">
            <v>157</v>
          </cell>
        </row>
        <row r="254">
          <cell r="A254" t="str">
            <v>02505-00</v>
          </cell>
          <cell r="B254" t="str">
            <v>Kugelauslöseklammer</v>
          </cell>
          <cell r="C254" t="str">
            <v>Ball release unit</v>
          </cell>
          <cell r="D254" t="str">
            <v>Unité de relâche de bille</v>
          </cell>
          <cell r="E254" t="str">
            <v>Unidad de liberación de bola/esfera</v>
          </cell>
          <cell r="F254" t="str">
            <v xml:space="preserve">Zacisk do zwalniania kulki     </v>
          </cell>
          <cell r="G254" t="str">
            <v xml:space="preserve">Пусковое устройство для шарика    </v>
          </cell>
          <cell r="H254">
            <v>24</v>
          </cell>
        </row>
        <row r="255">
          <cell r="A255" t="str">
            <v>02521-00</v>
          </cell>
          <cell r="B255" t="str">
            <v xml:space="preserve">Peltonturbine (Wasserturbine) </v>
          </cell>
          <cell r="C255" t="str">
            <v>Pelton wheel, model</v>
          </cell>
          <cell r="D255" t="str">
            <v>Turbine Pelton</v>
          </cell>
          <cell r="E255" t="str">
            <v>TURBINA PELTON</v>
          </cell>
          <cell r="F255" t="str">
            <v xml:space="preserve">Turbina Peltona (wodna)     </v>
          </cell>
          <cell r="G255" t="str">
            <v xml:space="preserve">Турбина Пельтона, модель    </v>
          </cell>
          <cell r="H255">
            <v>256</v>
          </cell>
        </row>
        <row r="256">
          <cell r="A256" t="str">
            <v>02532-00</v>
          </cell>
          <cell r="B256" t="str">
            <v xml:space="preserve">Schwungmaschine </v>
          </cell>
          <cell r="C256" t="str">
            <v>Centrifugal machine</v>
          </cell>
          <cell r="D256" t="str">
            <v>Appareil à force centrifuge</v>
          </cell>
          <cell r="E256" t="str">
            <v>MAQUINA CENTRIFUGA</v>
          </cell>
          <cell r="F256" t="str">
            <v xml:space="preserve">Maszyna napędowa wirownicy     </v>
          </cell>
          <cell r="G256" t="str">
            <v xml:space="preserve">Центрифуга    </v>
          </cell>
          <cell r="H256">
            <v>349</v>
          </cell>
        </row>
        <row r="257">
          <cell r="A257" t="str">
            <v>02555-00</v>
          </cell>
          <cell r="B257" t="str">
            <v xml:space="preserve">Kreisel mit 3 Achsen </v>
          </cell>
          <cell r="C257" t="str">
            <v>Gyroscope with 3 axes</v>
          </cell>
          <cell r="D257" t="str">
            <v>Gyroscope à 3 axes</v>
          </cell>
          <cell r="E257" t="str">
            <v>GIROSCOPIO DE 3 EJES</v>
          </cell>
          <cell r="F257" t="str">
            <v xml:space="preserve">Żyroskop z 3 osiami     </v>
          </cell>
          <cell r="G257" t="str">
            <v xml:space="preserve">3- осевой гироскоп    </v>
          </cell>
          <cell r="H257">
            <v>706</v>
          </cell>
        </row>
        <row r="258">
          <cell r="A258" t="str">
            <v>02556-00</v>
          </cell>
          <cell r="B258" t="str">
            <v>Zusatzscheibe und Gegengewicht</v>
          </cell>
          <cell r="C258" t="str">
            <v>Additional gyro-disk w. c-weight</v>
          </cell>
          <cell r="D258" t="str">
            <v>Gyrodisque additionnel avec contrepoids</v>
          </cell>
          <cell r="E258" t="str">
            <v>DISCO ADICIONAL C.CONTRAPESO</v>
          </cell>
          <cell r="F258" t="str">
            <v xml:space="preserve">Tarcza dodatkowa z przeciwwagą     </v>
          </cell>
          <cell r="G258" t="str">
            <v xml:space="preserve">Дополнительный гиро-диск c противовесом    </v>
          </cell>
          <cell r="H258">
            <v>258</v>
          </cell>
        </row>
        <row r="259">
          <cell r="A259" t="str">
            <v>02566-00</v>
          </cell>
          <cell r="B259" t="str">
            <v>Fahrradkreisel für Drehstuhl nach Prandtl</v>
          </cell>
          <cell r="C259" t="str">
            <v>Bicycle wheel gyro</v>
          </cell>
          <cell r="D259" t="str">
            <v>Gyroscope à roue de bicyclette</v>
          </cell>
          <cell r="E259" t="str">
            <v>GIROSCOPIO D.RUEDA D.BICICLETA</v>
          </cell>
          <cell r="F259" t="str">
            <v xml:space="preserve">Koło rowerowe     </v>
          </cell>
          <cell r="G259" t="str">
            <v xml:space="preserve">Велосипедный гироскоп    </v>
          </cell>
          <cell r="H259">
            <v>345</v>
          </cell>
        </row>
        <row r="260">
          <cell r="A260" t="str">
            <v>02572-00</v>
          </cell>
          <cell r="B260" t="str">
            <v>Drehscheibe nach Prandtl(Drehstuhl/höhenverstellbar)</v>
          </cell>
          <cell r="C260" t="str">
            <v xml:space="preserve">Prandtl's rotatable disk </v>
          </cell>
          <cell r="D260" t="str">
            <v>Plateau tournant de Prandtl</v>
          </cell>
          <cell r="E260" t="str">
            <v>DISCO ROTATIVO DE PRANDTL</v>
          </cell>
          <cell r="F260" t="str">
            <v xml:space="preserve">Tarcza obrotowa wg Prandtla     </v>
          </cell>
          <cell r="G260" t="str">
            <v xml:space="preserve">Поворотный диск Прандтля    </v>
          </cell>
          <cell r="H260">
            <v>235</v>
          </cell>
        </row>
        <row r="261">
          <cell r="A261" t="str">
            <v>02589-10</v>
          </cell>
          <cell r="B261" t="str">
            <v>Spritze, 50 ml, LUER,100 Stück</v>
          </cell>
          <cell r="C261" t="str">
            <v>Syringe 50 ml, Luer-lock, 100 pcs.</v>
          </cell>
          <cell r="D261" t="str">
            <v>Seringue 50 ml, luer-lock</v>
          </cell>
          <cell r="E261" t="str">
            <v>JERINGA 50 ML, LUER-LOCK</v>
          </cell>
          <cell r="F261" t="str">
            <v xml:space="preserve">Strzykawka 50 ml, Luer 1 sztuka     </v>
          </cell>
          <cell r="G261" t="str">
            <v xml:space="preserve">Шприц, 50 мл, LUER, 100шт.    </v>
          </cell>
          <cell r="H261">
            <v>169</v>
          </cell>
        </row>
        <row r="262">
          <cell r="A262" t="str">
            <v>02590-10</v>
          </cell>
          <cell r="B262" t="str">
            <v>Spritze, 10 ml, LUER, 100 Stück</v>
          </cell>
          <cell r="C262" t="str">
            <v>Syringe 10ml, Luer, 100 pcs</v>
          </cell>
          <cell r="D262" t="str">
            <v>Seringue 10ml, luer, jeu de 100</v>
          </cell>
          <cell r="E262" t="str">
            <v xml:space="preserve">Jeringas 10 mililitros, con cierre Luer (cierre roscado de ajuste hermético), 100 unid.   </v>
          </cell>
          <cell r="F262" t="str">
            <v xml:space="preserve">Strzykawka 10 ml, Luer 100 sztuk     </v>
          </cell>
          <cell r="G262" t="str">
            <v>Шприц,10 мл, 100 штук</v>
          </cell>
          <cell r="H262">
            <v>21.7</v>
          </cell>
        </row>
        <row r="263">
          <cell r="A263" t="str">
            <v>02591-10</v>
          </cell>
          <cell r="B263" t="str">
            <v>Spritze, 20 ml, LUER, 100 Stück</v>
          </cell>
          <cell r="C263" t="str">
            <v>Syringe 20ml, Luer, 100 pcs</v>
          </cell>
          <cell r="D263" t="str">
            <v>Seringue 20ml, luer, jeu de 100</v>
          </cell>
          <cell r="E263" t="str">
            <v xml:space="preserve">Jeringas 20 mililitros, con cierre Luer (cierre roscado de ajuste hermético), 100 unid.   </v>
          </cell>
          <cell r="F263" t="str">
            <v xml:space="preserve">Strzykawka 20 ml, Luer 100 sztuk     </v>
          </cell>
          <cell r="G263" t="str">
            <v>Шприц,  20 мл, 100 штук</v>
          </cell>
          <cell r="H263">
            <v>34.6</v>
          </cell>
        </row>
        <row r="264">
          <cell r="A264" t="str">
            <v>02592-00</v>
          </cell>
          <cell r="B264" t="str">
            <v>Spritze, 50 ml, LUER-LOCK, 1 Stück</v>
          </cell>
          <cell r="C264" t="str">
            <v>Syringe 50 ml, Luer-lock</v>
          </cell>
          <cell r="D264" t="str">
            <v>Seringue 50 ml, luer-lock</v>
          </cell>
          <cell r="E264" t="str">
            <v>JERINGA 50 ML, LUER-LOCK</v>
          </cell>
          <cell r="F264" t="str">
            <v xml:space="preserve">Strzykawka 50 ml, Luer 1 sztuka     </v>
          </cell>
          <cell r="G264" t="str">
            <v xml:space="preserve">Шприц, 50 мл, LUER, 1шт.    </v>
          </cell>
          <cell r="H264">
            <v>3.5</v>
          </cell>
        </row>
        <row r="265">
          <cell r="A265" t="str">
            <v>02592-10</v>
          </cell>
          <cell r="B265" t="str">
            <v xml:space="preserve">Dreiwegehahn, Luer-Lock </v>
          </cell>
          <cell r="C265" t="str">
            <v>Stopcock, 3-way, Luer-Lock</v>
          </cell>
          <cell r="D265" t="str">
            <v>Robinet à 3 voies, luer-lock</v>
          </cell>
          <cell r="E265" t="str">
            <v>LLAVE DE TRES VIAS, LUER-LOCK</v>
          </cell>
          <cell r="F265" t="str">
            <v xml:space="preserve">Kurek 3-drożny, Luer-Lock     </v>
          </cell>
          <cell r="G265" t="str">
            <v xml:space="preserve">3-ходовой запорный кран, LUER    </v>
          </cell>
          <cell r="H265">
            <v>2.9</v>
          </cell>
        </row>
        <row r="266">
          <cell r="A266" t="str">
            <v>02593-10</v>
          </cell>
          <cell r="B266" t="str">
            <v xml:space="preserve">Spritze, 1 ml, LUER, 100 Stück </v>
          </cell>
          <cell r="C266" t="str">
            <v>Syringe 1ml, Luer, 100 pcs</v>
          </cell>
          <cell r="D266" t="str">
            <v>Seringue 1ml, luer, jeu de 100</v>
          </cell>
          <cell r="E266" t="str">
            <v>JERINGA 1ML,LUER,100 PZS</v>
          </cell>
          <cell r="F266" t="str">
            <v xml:space="preserve">Strzykawka 1 ml, LUER 100 sztuk     </v>
          </cell>
          <cell r="G266" t="str">
            <v xml:space="preserve">Шприц, 1 мл, LUER, 100 шт.    </v>
          </cell>
          <cell r="H266">
            <v>18.899999999999999</v>
          </cell>
        </row>
        <row r="267">
          <cell r="A267" t="str">
            <v>02594-00</v>
          </cell>
          <cell r="B267" t="str">
            <v>Einwegehahn, je 1 x Luer-Lock weibl./männlich</v>
          </cell>
          <cell r="C267" t="str">
            <v>Stopcock, 1-way, Luer-Lock</v>
          </cell>
          <cell r="D267" t="str">
            <v>Robinet, 1 voie, Luer-Lock</v>
          </cell>
          <cell r="E267" t="str">
            <v>Llave de paso, 1 vía, Cierre Luer</v>
          </cell>
          <cell r="F267" t="str">
            <v xml:space="preserve">Strzykawka 1 ml = 10 sztuk     </v>
          </cell>
          <cell r="G267" t="str">
            <v>Запорный кран, 1-ходовой</v>
          </cell>
          <cell r="H267">
            <v>6.4</v>
          </cell>
        </row>
        <row r="268">
          <cell r="A268" t="str">
            <v>02597-10</v>
          </cell>
          <cell r="B268" t="str">
            <v xml:space="preserve">Kanüle, 0,90 x 70 mm, LUER, 100 Stück </v>
          </cell>
          <cell r="C268" t="str">
            <v>Cannula 0.9x70mm, Luer, 20 pcs</v>
          </cell>
          <cell r="D268" t="str">
            <v>Aiguille 0,9 x 70mm, luer, jeu de 20</v>
          </cell>
          <cell r="E268" t="str">
            <v>CANULA 0,9X70MM, LUER, 20 PZS</v>
          </cell>
          <cell r="F268" t="str">
            <v xml:space="preserve">Igły drożne 0,9x70 mm, Luer 20 sztuk     </v>
          </cell>
          <cell r="G268" t="str">
            <v>Полая игла,  набор</v>
          </cell>
          <cell r="H268">
            <v>10.9</v>
          </cell>
        </row>
        <row r="269">
          <cell r="A269" t="str">
            <v>02598-10</v>
          </cell>
          <cell r="B269" t="str">
            <v xml:space="preserve">Kanüle, 0,45 x 13 mm, LUER, 100 Stück </v>
          </cell>
          <cell r="C269" t="str">
            <v>Cannula 0,45x13 mm, Luer, 20 pcs</v>
          </cell>
          <cell r="D269" t="str">
            <v>Aiguille 0,45 x 13 mm, luer, jeu de 20</v>
          </cell>
          <cell r="E269" t="str">
            <v>CANULA 0,45X13 MM, LUER, 20 U.</v>
          </cell>
          <cell r="F269" t="str">
            <v xml:space="preserve">Igły drożne 0,45x13 mm, Luer 20 sztuk     </v>
          </cell>
          <cell r="G269" t="str">
            <v xml:space="preserve">Полая игла, 0.45x13 мм,20 шт.    </v>
          </cell>
          <cell r="H269">
            <v>10.9</v>
          </cell>
        </row>
        <row r="270">
          <cell r="A270" t="str">
            <v>02599-10</v>
          </cell>
          <cell r="B270" t="str">
            <v xml:space="preserve">Kanüle, 0,60 x 60 mm, LUER, 100 Stück </v>
          </cell>
          <cell r="C270" t="str">
            <v>Cannula 0.6x60 mm, Luer, 20 pcs</v>
          </cell>
          <cell r="D270" t="str">
            <v>Aiguille 0,6 x 60 mm, luer, jeu de 20</v>
          </cell>
          <cell r="E270" t="str">
            <v>CANULA 0,6X60MM,LUER, 20 PZS.</v>
          </cell>
          <cell r="F270" t="str">
            <v xml:space="preserve">Igły drożne 0,6x60 mm, Luer, 20 sztuk     </v>
          </cell>
          <cell r="G270" t="str">
            <v xml:space="preserve">Полая игла, 20 шт.    </v>
          </cell>
          <cell r="H270">
            <v>12.9</v>
          </cell>
        </row>
        <row r="271">
          <cell r="A271" t="str">
            <v>02600-01</v>
          </cell>
          <cell r="B271" t="str">
            <v xml:space="preserve">Aufbewahrung für Gerätesatz Glasmantelsystem </v>
          </cell>
          <cell r="C271" t="str">
            <v>Storage for glass jacket set</v>
          </cell>
          <cell r="D271" t="str">
            <v>Mousse de rangement pour système enveloppe de verre</v>
          </cell>
          <cell r="E271" t="str">
            <v>BANDEJA P. EQUIPO GLASS JACKET</v>
          </cell>
          <cell r="F271" t="str">
            <v xml:space="preserve">Pojemnik do przechowywania zestawu szkła kołnierzowego     </v>
          </cell>
          <cell r="G271" t="str">
            <v xml:space="preserve">Упаковка для хранения стеклянного  кожуха  </v>
          </cell>
          <cell r="H271">
            <v>38.9</v>
          </cell>
        </row>
        <row r="272">
          <cell r="A272" t="str">
            <v>02606-00</v>
          </cell>
          <cell r="B272" t="str">
            <v xml:space="preserve">Mikroliterspritze, Boro, 100 Mikroliter </v>
          </cell>
          <cell r="C272" t="str">
            <v>Micro-l syringe, 100 micro-l</v>
          </cell>
          <cell r="D272" t="str">
            <v>Microseringue, 100 µl</v>
          </cell>
          <cell r="E272" t="str">
            <v>JERINGA MICROLITRICA,100 MICRO-L</v>
          </cell>
          <cell r="F272" t="str">
            <v xml:space="preserve">Strzykawka mikrolitrowa, 100 mikrolitrów     </v>
          </cell>
          <cell r="G272" t="str">
            <v xml:space="preserve">Микролитровый шприц, 100 мкл    </v>
          </cell>
          <cell r="H272">
            <v>95</v>
          </cell>
        </row>
        <row r="273">
          <cell r="A273" t="str">
            <v>02607-00</v>
          </cell>
          <cell r="B273" t="str">
            <v xml:space="preserve">Mikroliterspritze, Boro, 10 Mikroliter </v>
          </cell>
          <cell r="C273" t="str">
            <v>Microliter syringe, 10 micro-l</v>
          </cell>
          <cell r="D273" t="str">
            <v>Microseringue, 10 µl</v>
          </cell>
          <cell r="E273" t="str">
            <v>JERINGA MICROLITRICA, 10 MICRO-L</v>
          </cell>
          <cell r="F273" t="str">
            <v xml:space="preserve">Strzykawka mikrolitrowa, 10 mikrolitrów     </v>
          </cell>
          <cell r="G273" t="str">
            <v xml:space="preserve">Микролитровый шприц, 10 мкл    </v>
          </cell>
          <cell r="H273">
            <v>129</v>
          </cell>
        </row>
        <row r="274">
          <cell r="A274" t="str">
            <v>02611-00</v>
          </cell>
          <cell r="B274" t="str">
            <v>Kolbeneudiometer, beheizbar, für Glasmantelsystem</v>
          </cell>
          <cell r="C274" t="str">
            <v>Plunger eudiometer</v>
          </cell>
          <cell r="D274" t="str">
            <v>Eudiomètre à piston, chauffable</v>
          </cell>
          <cell r="E274" t="str">
            <v>EUDIOMETRO DE EMBOLO, CALENTABLE</v>
          </cell>
          <cell r="F274" t="str">
            <v xml:space="preserve">Eudiometr, ogrzewany     </v>
          </cell>
          <cell r="G274" t="str">
            <v xml:space="preserve">Плунжерный эвдиометр    </v>
          </cell>
          <cell r="H274">
            <v>782</v>
          </cell>
        </row>
        <row r="275">
          <cell r="A275" t="str">
            <v>02613-00</v>
          </cell>
          <cell r="B275" t="str">
            <v xml:space="preserve">Gasverbrennungslanze für Kalorimeter </v>
          </cell>
          <cell r="C275" t="str">
            <v>Combustion lance for gases</v>
          </cell>
          <cell r="D275" t="str">
            <v>Lance à combustion de gaz pour enveloppe de verre</v>
          </cell>
          <cell r="E275" t="str">
            <v>LANCETA DE COMBUSTION</v>
          </cell>
          <cell r="F275" t="str">
            <v xml:space="preserve">Lanca do spalania gazu w kalorymetrze     </v>
          </cell>
          <cell r="G275" t="str">
            <v xml:space="preserve">Устройство для сжигания газов в калориметре    </v>
          </cell>
          <cell r="H275">
            <v>246</v>
          </cell>
        </row>
        <row r="276">
          <cell r="A276" t="str">
            <v>02614-00</v>
          </cell>
          <cell r="B276" t="str">
            <v>Gasspritze, 100 ml, für Glasmantelsystem</v>
          </cell>
          <cell r="C276" t="str">
            <v>Gas syringe, 100 ml</v>
          </cell>
          <cell r="D276" t="str">
            <v>Seringue à gaz, 100 ml</v>
          </cell>
          <cell r="E276" t="str">
            <v>JERINGA DE GAS,100ML</v>
          </cell>
          <cell r="F276" t="str">
            <v xml:space="preserve">Strzykawka gazowa 100 ml     </v>
          </cell>
          <cell r="G276" t="str">
            <v xml:space="preserve">Газовый шприц, 100 мл     </v>
          </cell>
          <cell r="H276">
            <v>65</v>
          </cell>
        </row>
        <row r="277">
          <cell r="A277" t="str">
            <v>02615-00</v>
          </cell>
          <cell r="B277" t="str">
            <v xml:space="preserve">Glasmantel </v>
          </cell>
          <cell r="C277" t="str">
            <v>Glass jacket</v>
          </cell>
          <cell r="D277" t="str">
            <v>Enveloppe de verre</v>
          </cell>
          <cell r="E277" t="str">
            <v>GLASS JACKET- CAMISA DE VIDRIO</v>
          </cell>
          <cell r="F277" t="str">
            <v xml:space="preserve">Szkło kołnierzowe     </v>
          </cell>
          <cell r="G277" t="str">
            <v xml:space="preserve">Стеклянный кожух    </v>
          </cell>
          <cell r="H277">
            <v>370</v>
          </cell>
        </row>
        <row r="278">
          <cell r="A278" t="str">
            <v>02615-01</v>
          </cell>
          <cell r="B278" t="str">
            <v xml:space="preserve">Kalorimetereinsatz für Glasmantel </v>
          </cell>
          <cell r="C278" t="str">
            <v>Calorimeter insert for glass jacket</v>
          </cell>
          <cell r="D278" t="str">
            <v>Insert calorimétrie pour enveloppe de verre</v>
          </cell>
          <cell r="E278" t="str">
            <v>INSERTO CALORIMÉTRICO PARA CAMISA DE VIDRIO</v>
          </cell>
          <cell r="F278" t="str">
            <v xml:space="preserve">Zestaw kalorymetru do szkła kołnierzowego     </v>
          </cell>
          <cell r="G278" t="str">
            <v xml:space="preserve">Насадка калориметрическая для стеклянного кожуха   </v>
          </cell>
          <cell r="H278">
            <v>318</v>
          </cell>
        </row>
        <row r="279">
          <cell r="A279" t="str">
            <v>02615-02</v>
          </cell>
          <cell r="B279" t="str">
            <v xml:space="preserve">Deckel für Kalorimetereinsatz </v>
          </cell>
          <cell r="C279" t="str">
            <v>Lid for calorimeter insert</v>
          </cell>
          <cell r="D279" t="str">
            <v>Couvercle pour insert calorimétrie pour enveloppe de verre</v>
          </cell>
          <cell r="E279" t="str">
            <v>TAPA PARA INSERTO CALORIMÉTRICO</v>
          </cell>
          <cell r="F279" t="str">
            <v xml:space="preserve">Pokrywka kalorymetru z elektrodami     </v>
          </cell>
          <cell r="G279" t="str">
            <v xml:space="preserve">Крышка для калориметрической насадки  </v>
          </cell>
          <cell r="H279">
            <v>432</v>
          </cell>
        </row>
        <row r="280">
          <cell r="A280" t="str">
            <v>02615-04</v>
          </cell>
          <cell r="B280" t="str">
            <v xml:space="preserve">Entstaubungskammer für Rauchgasreinigung </v>
          </cell>
          <cell r="C280" t="str">
            <v>Insert with joining tube</v>
          </cell>
          <cell r="D280" t="str">
            <v xml:space="preserve">Pièce d'insertion avec tube de jonction </v>
          </cell>
          <cell r="E280" t="str">
            <v>Inserto para eliminación de polvo para depuración de gases d combustión</v>
          </cell>
          <cell r="F280" t="str">
            <v xml:space="preserve">Komora odkurzająca do filtru gazowego     </v>
          </cell>
          <cell r="G280" t="str">
            <v xml:space="preserve">Вкладыш с соединительной трубкой    </v>
          </cell>
          <cell r="H280">
            <v>129</v>
          </cell>
        </row>
        <row r="281">
          <cell r="A281" t="str">
            <v>02615-06</v>
          </cell>
          <cell r="B281" t="str">
            <v xml:space="preserve">Destillationseinsatz für Glasmantel </v>
          </cell>
          <cell r="C281" t="str">
            <v>Distilling insert for glass jacket.</v>
          </cell>
          <cell r="D281" t="str">
            <v>Insertion avec rallonge pour enveloppe en verre</v>
          </cell>
          <cell r="E281" t="str">
            <v>INSERTO PARA DESTILACIÓN</v>
          </cell>
          <cell r="F281" t="str">
            <v xml:space="preserve">Wkład destylacyjny do szkła kołnierzowego     </v>
          </cell>
          <cell r="G281" t="str">
            <v xml:space="preserve">Вкладыш дистиллятора    </v>
          </cell>
          <cell r="H281">
            <v>107</v>
          </cell>
        </row>
        <row r="282">
          <cell r="A282" t="str">
            <v>02617-00</v>
          </cell>
          <cell r="B282" t="str">
            <v xml:space="preserve">Gasspritze mit Dreiweghahn, Borosilikat, 100 ml </v>
          </cell>
          <cell r="C282" t="str">
            <v>Gas syringe, 100 ml, with 3-way cock</v>
          </cell>
          <cell r="D282" t="str">
            <v>Seringue 100 ml, robinet à 3 voies</v>
          </cell>
          <cell r="E282" t="str">
            <v>JERINGA P.GAS 100ML,C.LLAVE 3VIAS</v>
          </cell>
          <cell r="F282" t="str">
            <v xml:space="preserve">Strzykawka gazowa 100 ml z kurkiem 3-drożnym     </v>
          </cell>
          <cell r="G282" t="str">
            <v xml:space="preserve">Газовый шприц, 100 мл, с 3-ходовым краном    </v>
          </cell>
          <cell r="H282">
            <v>143</v>
          </cell>
        </row>
        <row r="283">
          <cell r="A283" t="str">
            <v>02618-00</v>
          </cell>
          <cell r="B283" t="str">
            <v xml:space="preserve">Kolbenplatte für Gasspritzen </v>
          </cell>
          <cell r="C283" t="str">
            <v>Plunger plate for gas syringes</v>
          </cell>
          <cell r="D283" t="str">
            <v>Plaque de piston pour seringues</v>
          </cell>
          <cell r="E283" t="str">
            <v>PLACA DE EMBOLD P.JERINGAS P.GAS</v>
          </cell>
          <cell r="F283" t="str">
            <v xml:space="preserve">Płyta do mocowania kolb     </v>
          </cell>
          <cell r="G283" t="str">
            <v xml:space="preserve">Крепежная панель для газового шприца    </v>
          </cell>
          <cell r="H283">
            <v>35</v>
          </cell>
        </row>
        <row r="284">
          <cell r="A284" t="str">
            <v>02620-03</v>
          </cell>
          <cell r="B284" t="str">
            <v xml:space="preserve">Luftballon, 10 Stück </v>
          </cell>
          <cell r="C284" t="str">
            <v>Balloons, rubber, 10 pcs</v>
          </cell>
          <cell r="D284" t="str">
            <v>Ballonnets en caoutchouc, jeu de 10</v>
          </cell>
          <cell r="E284" t="str">
            <v>GLOBOS DE GOMA, 10 PZS.</v>
          </cell>
          <cell r="F284" t="str">
            <v xml:space="preserve">Dmuchawa gumowa, 10 sztuk     </v>
          </cell>
          <cell r="G284" t="str">
            <v xml:space="preserve">Резиновые шары, 10 шт.     </v>
          </cell>
          <cell r="H284">
            <v>2.9</v>
          </cell>
        </row>
        <row r="285">
          <cell r="A285" t="str">
            <v>02622-10</v>
          </cell>
          <cell r="B285" t="str">
            <v>Hochdruckdampfgerät, 0...60 bar</v>
          </cell>
          <cell r="C285" t="str">
            <v>High pressure vapour unit</v>
          </cell>
          <cell r="D285" t="str">
            <v>Appareil à haute pression de vapeur</v>
          </cell>
          <cell r="E285" t="str">
            <v>High pressure vapour unit</v>
          </cell>
          <cell r="F285" t="str">
            <v xml:space="preserve">Aparat pomiaru ciśnienia pary 0…60 bar     </v>
          </cell>
          <cell r="G285" t="str">
            <v xml:space="preserve">Установка для подачи пара с высоким давлением,0 ... 60 бар    </v>
          </cell>
          <cell r="H285">
            <v>899</v>
          </cell>
        </row>
        <row r="286">
          <cell r="A286" t="str">
            <v>02626-00</v>
          </cell>
          <cell r="B286" t="str">
            <v xml:space="preserve">Druckfortpflanzungsapparat </v>
          </cell>
          <cell r="C286" t="str">
            <v>Pressure transmission unit</v>
          </cell>
          <cell r="D286" t="str">
            <v>Appareil de Pascal (transmission de la pression dans les liquides)</v>
          </cell>
          <cell r="E286" t="str">
            <v>APRT.DE PROPAGACION DE LA PRESION</v>
          </cell>
          <cell r="F286" t="str">
            <v xml:space="preserve">Aparat do propagacji ciśnienia     </v>
          </cell>
          <cell r="G286" t="str">
            <v xml:space="preserve">Устройство для  демонстрации давления    </v>
          </cell>
          <cell r="H286">
            <v>136</v>
          </cell>
        </row>
        <row r="287">
          <cell r="A287" t="str">
            <v>02626-01</v>
          </cell>
          <cell r="B287" t="str">
            <v xml:space="preserve">Gummiball </v>
          </cell>
          <cell r="C287" t="str">
            <v>Rubber bulb</v>
          </cell>
          <cell r="D287" t="str">
            <v>Poire en caoutchouc</v>
          </cell>
          <cell r="E287" t="str">
            <v>PERA DE GOMA</v>
          </cell>
          <cell r="F287" t="str">
            <v xml:space="preserve">Gruszka gumowa     </v>
          </cell>
          <cell r="G287" t="str">
            <v xml:space="preserve">Резиновая груша    </v>
          </cell>
          <cell r="H287">
            <v>8.9</v>
          </cell>
        </row>
        <row r="288">
          <cell r="A288" t="str">
            <v>02629-00</v>
          </cell>
          <cell r="B288" t="str">
            <v xml:space="preserve">Mariotte'sche Flasche (Abklärflasche), 10 l </v>
          </cell>
          <cell r="C288" t="str">
            <v>Mariotte flask, 10 l</v>
          </cell>
          <cell r="D288" t="str">
            <v>Flacon de Mariotte, 10 l</v>
          </cell>
          <cell r="E288" t="str">
            <v>FRASCO DE MARIOTTE, 10 L</v>
          </cell>
          <cell r="F288" t="str">
            <v xml:space="preserve">Butelka Mariotta, 10 l     </v>
          </cell>
          <cell r="G288" t="str">
            <v xml:space="preserve">Сосуд Мариотта, 10 л    </v>
          </cell>
          <cell r="H288">
            <v>366</v>
          </cell>
        </row>
        <row r="289">
          <cell r="A289" t="str">
            <v>02629-01</v>
          </cell>
          <cell r="B289" t="str">
            <v xml:space="preserve">Mariotte'sche Flasche (Abklärflasche), 10 l </v>
          </cell>
          <cell r="C289" t="str">
            <v>Mariotte flask, 10 l</v>
          </cell>
          <cell r="D289" t="str">
            <v>Flacon de Mariotte, 10 l</v>
          </cell>
          <cell r="E289" t="str">
            <v>FRASCO DE MARIOTTE, 10 L</v>
          </cell>
          <cell r="F289" t="str">
            <v xml:space="preserve">Butelka Mariotta, 10 l     </v>
          </cell>
          <cell r="G289" t="str">
            <v xml:space="preserve">Сосуд Мариотта, 10 л    </v>
          </cell>
          <cell r="H289">
            <v>366</v>
          </cell>
        </row>
        <row r="290">
          <cell r="A290" t="str">
            <v>02629-02</v>
          </cell>
          <cell r="B290" t="str">
            <v xml:space="preserve">Mariotte'sche Flasche (Abklärflasche), 10 l / komplettincl. Gummistöpseln </v>
          </cell>
          <cell r="C290" t="str">
            <v>Mariotte flask, 10 l</v>
          </cell>
          <cell r="D290" t="str">
            <v>Flacon de Mariotte, 10 l</v>
          </cell>
          <cell r="E290" t="str">
            <v>FRASCO DE MARIOTTE, 10 L</v>
          </cell>
          <cell r="F290" t="str">
            <v xml:space="preserve">Butelka Mariotta, 10 l     </v>
          </cell>
          <cell r="G290" t="str">
            <v xml:space="preserve">Сосуд Мариотта, 10 л    </v>
          </cell>
          <cell r="H290">
            <v>372.65</v>
          </cell>
        </row>
        <row r="291">
          <cell r="A291" t="str">
            <v>02632-00</v>
          </cell>
          <cell r="B291" t="str">
            <v xml:space="preserve">Tauchsonde </v>
          </cell>
          <cell r="C291" t="str">
            <v>Immersion probe</v>
          </cell>
          <cell r="D291" t="str">
            <v xml:space="preserve">Sonde d'immersion </v>
          </cell>
          <cell r="E291" t="str">
            <v>SONDA DE INMERSION</v>
          </cell>
          <cell r="F291" t="str">
            <v xml:space="preserve">Sonda zanurzana     </v>
          </cell>
          <cell r="G291" t="str">
            <v xml:space="preserve">Иммерсионный зонд    </v>
          </cell>
          <cell r="H291">
            <v>12.8</v>
          </cell>
        </row>
        <row r="292">
          <cell r="A292" t="str">
            <v>02634-00</v>
          </cell>
          <cell r="B292" t="str">
            <v xml:space="preserve">Sonden für hydrostatischen Druck </v>
          </cell>
          <cell r="C292" t="str">
            <v>Probes for hydrostatic pressure</v>
          </cell>
          <cell r="D292" t="str">
            <v>Sondes pour pression hydrostatique</v>
          </cell>
          <cell r="E292" t="str">
            <v>SONDAS P.PRESION HIDROSTATICA</v>
          </cell>
          <cell r="F292" t="str">
            <v xml:space="preserve">Sondy do ciśnienia hydrostatycznego     </v>
          </cell>
          <cell r="G292" t="str">
            <v xml:space="preserve">Зонд гидростатического давления    </v>
          </cell>
          <cell r="H292">
            <v>32</v>
          </cell>
        </row>
        <row r="293">
          <cell r="A293" t="str">
            <v>02635-00</v>
          </cell>
          <cell r="B293" t="str">
            <v xml:space="preserve">Druckdose nach Hartl </v>
          </cell>
          <cell r="C293" t="str">
            <v>Pressure element,Hartl type</v>
          </cell>
          <cell r="D293" t="str">
            <v>Manomètre à membrane de Hartl</v>
          </cell>
          <cell r="E293" t="str">
            <v>CAPSULA DE PRESION DE HARTL</v>
          </cell>
          <cell r="F293" t="str">
            <v xml:space="preserve">Puszka ciśnieniowa wg Hartla     </v>
          </cell>
          <cell r="G293" t="str">
            <v xml:space="preserve">Прибор для измерения осмотического давления (предложенный Беркелли и Хартли)  </v>
          </cell>
          <cell r="H293">
            <v>248</v>
          </cell>
        </row>
        <row r="294">
          <cell r="A294" t="str">
            <v>02635-01</v>
          </cell>
          <cell r="B294" t="str">
            <v xml:space="preserve">Ersatzmembranen für Druckdose, 5 Stück </v>
          </cell>
          <cell r="C294" t="str">
            <v>Replacement membranes, 5 pcs.</v>
          </cell>
          <cell r="D294" t="str">
            <v>Membranes de remplacement, 5 pièces</v>
          </cell>
          <cell r="E294" t="str">
            <v>MEMBRANAS DE REPUESTO, 5 UNID.</v>
          </cell>
          <cell r="F294" t="str">
            <v xml:space="preserve">Membrany zastępcze do puszki ciśnieniowej, 5 sztuk     </v>
          </cell>
          <cell r="G294" t="str">
            <v xml:space="preserve">Мембраны, 5 шт.     </v>
          </cell>
          <cell r="H294">
            <v>12</v>
          </cell>
        </row>
        <row r="295">
          <cell r="A295" t="str">
            <v>02637-00</v>
          </cell>
          <cell r="B295" t="str">
            <v>Hohl- und Vollzylinder für das Archimedische Prinzip</v>
          </cell>
          <cell r="C295" t="str">
            <v>Hollow and solid cylinder</v>
          </cell>
          <cell r="D295" t="str">
            <v xml:space="preserve">Double cylindre d'Archimède </v>
          </cell>
          <cell r="E295" t="str">
            <v>CILINDRO HUECO Y MACIZO</v>
          </cell>
          <cell r="F295" t="str">
            <v xml:space="preserve">Cylinder pełny i wydrążony do prawa Archimedesa    </v>
          </cell>
          <cell r="G295" t="str">
            <v xml:space="preserve">Цилиндр полый и цельный    </v>
          </cell>
          <cell r="H295">
            <v>69</v>
          </cell>
        </row>
        <row r="296">
          <cell r="A296" t="str">
            <v>02638-03</v>
          </cell>
          <cell r="B296" t="str">
            <v xml:space="preserve">Rohr, abgesetzt, Glas, d = 15/29 mm </v>
          </cell>
          <cell r="C296" t="str">
            <v xml:space="preserve">Pascal's vase, dilated bottom </v>
          </cell>
          <cell r="D296" t="str">
            <v>Récipient évasé au fond</v>
          </cell>
          <cell r="E296" t="str">
            <v>TUBO DE 2 DIAMETROS, D 15/29 MM</v>
          </cell>
          <cell r="F296" t="str">
            <v xml:space="preserve">Rurka zwężana, d = 15/29 mm     </v>
          </cell>
          <cell r="G296" t="str">
            <v xml:space="preserve">Аппарат Паскаля, с широким дном, d=15/29 мм    </v>
          </cell>
          <cell r="H296">
            <v>17</v>
          </cell>
        </row>
        <row r="297">
          <cell r="A297" t="str">
            <v>02639-00</v>
          </cell>
          <cell r="B297" t="str">
            <v>Bodendruck-Apparat</v>
          </cell>
          <cell r="C297" t="str">
            <v>Pascal's law apparatus</v>
          </cell>
          <cell r="D297" t="str">
            <v>Appareil de la loi de Pascal</v>
          </cell>
          <cell r="E297" t="str">
            <v>Aparato de la ley de Pascal</v>
          </cell>
          <cell r="F297" t="str">
            <v/>
          </cell>
          <cell r="G297" t="str">
            <v>Аппарат закона Паскаля</v>
          </cell>
          <cell r="H297">
            <v>269</v>
          </cell>
        </row>
        <row r="298">
          <cell r="A298" t="str">
            <v>02650-03</v>
          </cell>
          <cell r="B298" t="str">
            <v xml:space="preserve">Öl für Vakuumpumpen, 1 l </v>
          </cell>
          <cell r="C298" t="str">
            <v>Oil for vacuum pumps, 1 l</v>
          </cell>
          <cell r="D298" t="str">
            <v>Huile pour pompes à vide, 1 litre</v>
          </cell>
          <cell r="E298" t="str">
            <v>ACEITE PARA BOMBAS DE VACIO,1L</v>
          </cell>
          <cell r="F298" t="str">
            <v xml:space="preserve">Olej do pomp próżniowych, 1 l     </v>
          </cell>
          <cell r="G298" t="str">
            <v xml:space="preserve">Масло для вакуумных насосов, 1 л    </v>
          </cell>
          <cell r="H298">
            <v>63.8</v>
          </cell>
        </row>
        <row r="299">
          <cell r="A299" t="str">
            <v>02655-00</v>
          </cell>
          <cell r="B299" t="str">
            <v xml:space="preserve">Gummiplatte für Luftpumpenteller </v>
          </cell>
          <cell r="C299" t="str">
            <v>Rubber pad, for air pump plate</v>
          </cell>
          <cell r="D299" t="str">
            <v>Disque de caoutchouc</v>
          </cell>
          <cell r="E299" t="str">
            <v>PLANCHA D.CAUCHO P.PLATO D.BOMBA</v>
          </cell>
          <cell r="F299" t="str">
            <v xml:space="preserve">Podkładka gumowa do talerza pompki powietrza    </v>
          </cell>
          <cell r="G299" t="str">
            <v xml:space="preserve">Резиновая прокладка для диска воздушного насоса    </v>
          </cell>
          <cell r="H299">
            <v>7.3</v>
          </cell>
        </row>
        <row r="300">
          <cell r="A300" t="str">
            <v>02656-00</v>
          </cell>
          <cell r="B300" t="str">
            <v>Vakuumfett, 50 g für Hähne und Schliffverbindungen</v>
          </cell>
          <cell r="C300" t="str">
            <v>Grease for vacuum, 50 g</v>
          </cell>
          <cell r="D300" t="str">
            <v>Graisse, 50 g</v>
          </cell>
          <cell r="E300" t="str">
            <v>GRASA DE VACIO,50 G</v>
          </cell>
          <cell r="F300" t="str">
            <v xml:space="preserve">Tłuszcz, 50 g (do próżni))     </v>
          </cell>
          <cell r="G300" t="str">
            <v xml:space="preserve">Вакуумная смазка, 50 г   </v>
          </cell>
          <cell r="H300">
            <v>53.8</v>
          </cell>
        </row>
        <row r="301">
          <cell r="A301" t="str">
            <v>02657-00</v>
          </cell>
          <cell r="B301" t="str">
            <v xml:space="preserve">Übergangsstück für Ölluftpumpen </v>
          </cell>
          <cell r="C301" t="str">
            <v>Adapter for vacuum pump</v>
          </cell>
          <cell r="D301" t="str">
            <v>Raccord pour pompes à vide</v>
          </cell>
          <cell r="E301" t="str">
            <v>ADAPT.D.MANGUERA A LA BOMBA-VACIO</v>
          </cell>
          <cell r="F301" t="str">
            <v xml:space="preserve">Złączka przejściowa do pomp z olejem     </v>
          </cell>
          <cell r="G301" t="str">
            <v xml:space="preserve">Переходник для вакуумного насоса    </v>
          </cell>
          <cell r="H301">
            <v>68</v>
          </cell>
        </row>
        <row r="302">
          <cell r="A302" t="str">
            <v>02660-88</v>
          </cell>
          <cell r="B302" t="str">
            <v>Komplettset Physik-Experimente im Vakuum</v>
          </cell>
          <cell r="C302" t="str">
            <v xml:space="preserve"> Complete Set Phyics Experiments in Vacuum</v>
          </cell>
          <cell r="D302" t="str">
            <v/>
          </cell>
          <cell r="E302" t="str">
            <v xml:space="preserve"> Conjunto completo de experimentos físicos en vacío</v>
          </cell>
          <cell r="F302" t="str">
            <v/>
          </cell>
          <cell r="G302" t="str">
            <v xml:space="preserve"> Полный комплект "Эксперименты в вакууме"</v>
          </cell>
          <cell r="H302">
            <v>4320.78</v>
          </cell>
        </row>
        <row r="303">
          <cell r="A303" t="str">
            <v>02668-01</v>
          </cell>
          <cell r="B303" t="str">
            <v xml:space="preserve">Vakuumteller mit elektrischen Durchführungen </v>
          </cell>
          <cell r="C303" t="str">
            <v>Pump plate, aluminum</v>
          </cell>
          <cell r="D303" t="str">
            <v>Plateau pour pompe à vide</v>
          </cell>
          <cell r="E303" t="str">
            <v>PLATO D.VACIO C.PASO P.CONEX.EL.s</v>
          </cell>
          <cell r="F303" t="str">
            <v xml:space="preserve">Talerz próżniowy z tulejką na przewody     </v>
          </cell>
          <cell r="G303" t="str">
            <v xml:space="preserve"> Вакуумная тарелка</v>
          </cell>
          <cell r="H303">
            <v>270</v>
          </cell>
        </row>
        <row r="304">
          <cell r="A304" t="str">
            <v>02668-03</v>
          </cell>
          <cell r="B304" t="str">
            <v>Spannring DN 10 und DN 16</v>
          </cell>
          <cell r="C304" t="str">
            <v>Clamping ring DN 10 and DN 16</v>
          </cell>
          <cell r="D304" t="str">
            <v>Collier de serrage nw 10 / nw 16</v>
          </cell>
          <cell r="E304" t="str">
            <v>ABRAZADERA NW 10 / NW 16</v>
          </cell>
          <cell r="F304" t="str">
            <v>Pierścień napinający DN 10 / DN 16</v>
          </cell>
          <cell r="G304" t="str">
            <v>Зажимное кольцо, DN 10 / DN 16</v>
          </cell>
          <cell r="H304">
            <v>14.6</v>
          </cell>
        </row>
        <row r="305">
          <cell r="A305" t="str">
            <v>02668-04</v>
          </cell>
          <cell r="B305" t="str">
            <v xml:space="preserve">Zentrier- und Dichtring DN 10 </v>
          </cell>
          <cell r="C305" t="str">
            <v>Centering and sealing ring DN 10</v>
          </cell>
          <cell r="D305" t="str">
            <v>Anneau de joint et de centrage</v>
          </cell>
          <cell r="E305" t="str">
            <v>ANILLO DE EMPAQUE CENTRADOR NW 10</v>
          </cell>
          <cell r="F305" t="str">
            <v xml:space="preserve">Pierścień centrujący i uszczelniający DN10     </v>
          </cell>
          <cell r="G305" t="str">
            <v xml:space="preserve">Центровочное и уплотнительное кольцо, DN 10     </v>
          </cell>
          <cell r="H305">
            <v>8.5</v>
          </cell>
        </row>
        <row r="306">
          <cell r="A306" t="str">
            <v>02668-05</v>
          </cell>
          <cell r="B306" t="str">
            <v xml:space="preserve">Spannstiel NS 19/38 für Vakuumteller </v>
          </cell>
          <cell r="C306" t="str">
            <v>Supp.rod f.pump plate IGJ 19/38</v>
          </cell>
          <cell r="D306" t="str">
            <v>Tige-support pour plateau de pompe</v>
          </cell>
          <cell r="E306" t="str">
            <v>MANGO DE SUJEC. P. PLATO DE VACIO</v>
          </cell>
          <cell r="F306" t="str">
            <v xml:space="preserve">Napinacz NS 19/38 do talerza próżniowego     </v>
          </cell>
          <cell r="G306" t="str">
            <v xml:space="preserve">Крепежный стержень для диска, NS 19/38    </v>
          </cell>
          <cell r="H306">
            <v>52</v>
          </cell>
        </row>
        <row r="307">
          <cell r="A307" t="str">
            <v>02668-06</v>
          </cell>
          <cell r="B307" t="str">
            <v xml:space="preserve">Belüftungsventil DN 10 </v>
          </cell>
          <cell r="C307" t="str">
            <v>Air inlet valve DN 10</v>
          </cell>
          <cell r="D307" t="str">
            <v>Soupape d'admission d'air DN 10</v>
          </cell>
          <cell r="E307" t="str">
            <v>Válvula de entrada de aire DN 10</v>
          </cell>
          <cell r="F307" t="str">
            <v/>
          </cell>
          <cell r="G307" t="str">
            <v>Впускной воздушный клапан DN 10</v>
          </cell>
          <cell r="H307">
            <v>146.5</v>
          </cell>
        </row>
        <row r="308">
          <cell r="A308" t="str">
            <v>02668-10</v>
          </cell>
          <cell r="B308" t="str">
            <v>Rezipient mit Knauf und Gummidichtung</v>
          </cell>
          <cell r="C308" t="str">
            <v>Bell jar, with knob and sealing ring</v>
          </cell>
          <cell r="D308" t="str">
            <v>Cloche à vide à bouton avec joint</v>
          </cell>
          <cell r="E308" t="str">
            <v>CAMPANA CON POMO Y JUNTA ANULAR</v>
          </cell>
          <cell r="F308" t="str">
            <v xml:space="preserve">Klosz próżniowy z gałką i uszczelką gumową     </v>
          </cell>
          <cell r="G308" t="str">
            <v xml:space="preserve">Колокол, с уплотнительным кольцом    </v>
          </cell>
          <cell r="H308">
            <v>399</v>
          </cell>
        </row>
        <row r="309">
          <cell r="A309" t="str">
            <v>02668-11</v>
          </cell>
          <cell r="B309" t="str">
            <v xml:space="preserve">Blindflansch DN 10 </v>
          </cell>
          <cell r="C309" t="str">
            <v>Blind flange DN 10</v>
          </cell>
          <cell r="D309" t="str">
            <v>Fausse bride nw 10</v>
          </cell>
          <cell r="E309" t="str">
            <v>BRIDA CIEGA NW 10</v>
          </cell>
          <cell r="F309" t="str">
            <v xml:space="preserve">Zaślepka okrągła DN10     </v>
          </cell>
          <cell r="G309" t="str">
            <v xml:space="preserve">Глухой фланец, DN 10    </v>
          </cell>
          <cell r="H309">
            <v>8.3000000000000007</v>
          </cell>
        </row>
        <row r="310">
          <cell r="A310" t="str">
            <v>02668-13</v>
          </cell>
          <cell r="B310" t="str">
            <v xml:space="preserve">T-Stück DN 10 </v>
          </cell>
          <cell r="C310" t="str">
            <v>T-connection DN 10</v>
          </cell>
          <cell r="D310" t="str">
            <v>Raccord en t, nw 10</v>
          </cell>
          <cell r="E310" t="str">
            <v>CONEXION EN T NW 10</v>
          </cell>
          <cell r="F310" t="str">
            <v xml:space="preserve">Łącznik teowy DN10     </v>
          </cell>
          <cell r="G310" t="str">
            <v xml:space="preserve">T-образная соединительная деталь, DN 10    </v>
          </cell>
          <cell r="H310">
            <v>60.8</v>
          </cell>
        </row>
        <row r="311">
          <cell r="A311" t="str">
            <v>02668-14</v>
          </cell>
          <cell r="B311" t="str">
            <v>Schutzzylinder für Rezipienten</v>
          </cell>
          <cell r="C311" t="str">
            <v>Protection cylinder for bell-jar</v>
          </cell>
          <cell r="D311" t="str">
            <v>Cylindre de protection pour cloche</v>
          </cell>
          <cell r="E311" t="str">
            <v>CILINDRO DE PROTECC.P. RECIPIENTE</v>
          </cell>
          <cell r="F311" t="str">
            <v xml:space="preserve">Cylinder ochronny do recipienta     </v>
          </cell>
          <cell r="G311" t="str">
            <v xml:space="preserve">Защитный цилиндр для колокола    </v>
          </cell>
          <cell r="H311">
            <v>149.5</v>
          </cell>
        </row>
        <row r="312">
          <cell r="A312" t="str">
            <v>02668-15</v>
          </cell>
          <cell r="B312" t="str">
            <v>Schlauchtülle DN 16, 8mm</v>
          </cell>
          <cell r="C312" t="str">
            <v>Hose nipple DN 16</v>
          </cell>
          <cell r="D312" t="str">
            <v>Raccord de tuyau DN 16</v>
          </cell>
          <cell r="E312" t="str">
            <v>Racor de manguera DN 16</v>
          </cell>
          <cell r="F312" t="str">
            <v/>
          </cell>
          <cell r="G312" t="str">
            <v>Ниппель для шланга DN 16</v>
          </cell>
          <cell r="H312">
            <v>15.8</v>
          </cell>
        </row>
        <row r="313">
          <cell r="A313" t="str">
            <v>02668-16</v>
          </cell>
          <cell r="B313" t="str">
            <v xml:space="preserve">Reduzierzentrierring DN 16 / DN 10 </v>
          </cell>
          <cell r="C313" t="str">
            <v xml:space="preserve">Reduction centering ring DN16 to DN10 </v>
          </cell>
          <cell r="D313" t="str">
            <v xml:space="preserve">Bague de centrage de réduction DN16 à DN10 </v>
          </cell>
          <cell r="E313" t="str">
            <v xml:space="preserve">Anillo de centrado de reducción DN16 a DN10 </v>
          </cell>
          <cell r="F313" t="str">
            <v/>
          </cell>
          <cell r="G313" t="str">
            <v xml:space="preserve">Редукционное центрирующее кольцо DN16 - DN10 </v>
          </cell>
          <cell r="H313">
            <v>9.3000000000000007</v>
          </cell>
        </row>
        <row r="314">
          <cell r="A314" t="str">
            <v>02668-88</v>
          </cell>
          <cell r="B314" t="str">
            <v>Vakuumteller mit elektrischen Durchführungen und Rezipient  inkl. Zubehör</v>
          </cell>
          <cell r="C314" t="str">
            <v>Pump plate, complete</v>
          </cell>
          <cell r="D314" t="str">
            <v>Plateau pour pompe à vide, complet</v>
          </cell>
          <cell r="E314" t="str">
            <v>PLATO DE VACIO, COMPLETO</v>
          </cell>
          <cell r="F314" t="str">
            <v xml:space="preserve">Talerz próżniowy, kompletny     </v>
          </cell>
          <cell r="G314" t="str">
            <v xml:space="preserve">Вакуумные пластины насоса в комплекте    </v>
          </cell>
          <cell r="H314">
            <v>1211.9000000000001</v>
          </cell>
        </row>
        <row r="315">
          <cell r="A315" t="str">
            <v>02669-00</v>
          </cell>
          <cell r="B315" t="str">
            <v>Fahrradpumpe mit Gewindenippel</v>
          </cell>
          <cell r="C315" t="str">
            <v>Bicycle pump</v>
          </cell>
          <cell r="D315" t="str">
            <v>Pompe à air, type bicyclette</v>
          </cell>
          <cell r="E315" t="str">
            <v>BOMBA D.BICICLETA C.NIPLE ROSCADO</v>
          </cell>
          <cell r="F315" t="str">
            <v xml:space="preserve">Pompka rowerowa z niplem     </v>
          </cell>
          <cell r="G315" t="str">
            <v xml:space="preserve">Велосипедный насос с резьбовым ниппелем    </v>
          </cell>
          <cell r="H315">
            <v>6.3</v>
          </cell>
        </row>
        <row r="316">
          <cell r="A316" t="str">
            <v>02672-00</v>
          </cell>
          <cell r="B316" t="str">
            <v xml:space="preserve">Pergamentscheiben, 10 Stück </v>
          </cell>
          <cell r="C316" t="str">
            <v>Parchment disks,10 pieces</v>
          </cell>
          <cell r="D316" t="str">
            <v>Disques de parchemin, jeu de 10</v>
          </cell>
          <cell r="E316" t="str">
            <v>DISCOS DE PERGAMINO, 10 PZS.</v>
          </cell>
          <cell r="F316" t="str">
            <v xml:space="preserve">Tarcze magnesu trwałego, 10 sztuk     </v>
          </cell>
          <cell r="G316" t="str">
            <v xml:space="preserve">Пергамент, 10 шт.    </v>
          </cell>
          <cell r="H316">
            <v>2</v>
          </cell>
        </row>
        <row r="317">
          <cell r="A317" t="str">
            <v>02674-00</v>
          </cell>
          <cell r="B317" t="str">
            <v>Kohlendioxidpatronen, 10 Stück</v>
          </cell>
          <cell r="C317" t="str">
            <v>Carbon dioxide cartridges,10 pcs.(shipment by seafreight only!)</v>
          </cell>
          <cell r="D317" t="str">
            <v>Cartouches de CO2, jeu de 10</v>
          </cell>
          <cell r="E317" t="str">
            <v>CARTUCHOS DE CO2, 10 UNIDADES(shipment by seafreight only!)</v>
          </cell>
          <cell r="F317" t="str">
            <v xml:space="preserve">Naboje z dwutlenkiem węgla, 10 sztuk     </v>
          </cell>
          <cell r="G317" t="str">
            <v xml:space="preserve">Картриджи с двуокисью углерода, 10 шт.    </v>
          </cell>
          <cell r="H317">
            <v>23</v>
          </cell>
        </row>
        <row r="318">
          <cell r="A318" t="str">
            <v>02676-00</v>
          </cell>
          <cell r="B318" t="str">
            <v xml:space="preserve">Magdeburger Halbkugeln </v>
          </cell>
          <cell r="C318" t="str">
            <v>Magdeburg hemispheres</v>
          </cell>
          <cell r="D318" t="str">
            <v>Hémisphères de Magdebourg</v>
          </cell>
          <cell r="E318" t="str">
            <v>HEMISFERIOS DE MAGDEBURGO</v>
          </cell>
          <cell r="F318" t="str">
            <v xml:space="preserve">Półkule magdeburskie     </v>
          </cell>
          <cell r="G318" t="str">
            <v xml:space="preserve">Магдебургские полушария    </v>
          </cell>
          <cell r="H318">
            <v>34.5</v>
          </cell>
        </row>
        <row r="319">
          <cell r="A319" t="str">
            <v>02678-02</v>
          </cell>
          <cell r="B319" t="str">
            <v>Blechkanister für Versuch Dampfdruck und Luftdruck</v>
          </cell>
          <cell r="C319" t="str">
            <v>Tin can, 1 litres</v>
          </cell>
          <cell r="D319" t="str">
            <v>Bidon de fer blanc</v>
          </cell>
          <cell r="E319" t="str">
            <v>BIDON DE HOJALATA</v>
          </cell>
          <cell r="F319" t="str">
            <v xml:space="preserve">Kanister blaszany, 1 l     </v>
          </cell>
          <cell r="G319" t="str">
            <v xml:space="preserve">Жестяная канистра, 1л    </v>
          </cell>
          <cell r="H319">
            <v>12</v>
          </cell>
        </row>
        <row r="320">
          <cell r="A320" t="str">
            <v>02679-00</v>
          </cell>
          <cell r="B320" t="str">
            <v xml:space="preserve">Rakete, Modell </v>
          </cell>
          <cell r="C320" t="str">
            <v>Rocket model</v>
          </cell>
          <cell r="D320" t="str">
            <v>Modèle de fusée</v>
          </cell>
          <cell r="E320" t="str">
            <v>Modelo de cohete</v>
          </cell>
          <cell r="F320" t="str">
            <v xml:space="preserve">Model rakiety   </v>
          </cell>
          <cell r="G320" t="str">
            <v xml:space="preserve">Модель ракеты    </v>
          </cell>
          <cell r="H320">
            <v>525</v>
          </cell>
        </row>
        <row r="321">
          <cell r="A321" t="str">
            <v>02679-01</v>
          </cell>
          <cell r="B321" t="str">
            <v>Fallschirme für Rakete, Modell, 3 Stk.</v>
          </cell>
          <cell r="C321" t="str">
            <v>Parachutes for rocket model, 3 pcs.</v>
          </cell>
          <cell r="D321" t="str">
            <v>Parachutes pour modèle de fusée, 3 pièces.</v>
          </cell>
          <cell r="E321" t="str">
            <v>Paracaídas para modelo de cohete, 3 piezas.</v>
          </cell>
          <cell r="F321" t="str">
            <v/>
          </cell>
          <cell r="G321" t="str">
            <v>Парашюты для модели ракеты, 3 шт.</v>
          </cell>
          <cell r="H321">
            <v>57.5</v>
          </cell>
        </row>
        <row r="322">
          <cell r="A322" t="str">
            <v>02679-02</v>
          </cell>
          <cell r="B322" t="str">
            <v>Startrohr mit Düsen und Datei für 3D-Drucker</v>
          </cell>
          <cell r="C322" t="str">
            <v>Start pipe with nozzles and file for 3D printer</v>
          </cell>
          <cell r="D322" t="str">
            <v/>
          </cell>
          <cell r="E322" t="str">
            <v>Tubo de inicio con boquillas y archivo para la impresora 3D</v>
          </cell>
          <cell r="F322" t="str">
            <v/>
          </cell>
          <cell r="G322" t="str">
            <v>Начальная труба с соплами и файл для 3D-принтера</v>
          </cell>
          <cell r="H322">
            <v>58</v>
          </cell>
        </row>
        <row r="323">
          <cell r="A323" t="str">
            <v>02679-10</v>
          </cell>
          <cell r="B323" t="str">
            <v>Ersatzrakete für 02679-00</v>
          </cell>
          <cell r="C323" t="str">
            <v>Replacement rocket for rocket model 02679-00</v>
          </cell>
          <cell r="D323" t="str">
            <v>Fusée de remplacement pour fusée modèle 02679-00</v>
          </cell>
          <cell r="E323" t="str">
            <v>Cohete de repuesto para el cohete modelo 02679-00</v>
          </cell>
          <cell r="F323" t="str">
            <v/>
          </cell>
          <cell r="G323" t="str">
            <v>Сменная ракета для ракеты модели 02679-00</v>
          </cell>
          <cell r="H323">
            <v>25.7</v>
          </cell>
        </row>
        <row r="324">
          <cell r="A324" t="str">
            <v>02679-20</v>
          </cell>
          <cell r="B324" t="str">
            <v>Luftpumpe für Modellrakete</v>
          </cell>
          <cell r="C324" t="str">
            <v xml:space="preserve">Air pump for modell rocket </v>
          </cell>
          <cell r="D324" t="str">
            <v xml:space="preserve">Pompe à air pour fusée modèle </v>
          </cell>
          <cell r="E324" t="str">
            <v xml:space="preserve">Bomba de aire para el modelo de cohete </v>
          </cell>
          <cell r="F324" t="str">
            <v/>
          </cell>
          <cell r="G324" t="str">
            <v xml:space="preserve">Воздушный насос для модели ракеты </v>
          </cell>
          <cell r="H324">
            <v>31.2</v>
          </cell>
        </row>
        <row r="325">
          <cell r="A325" t="str">
            <v>02679-21</v>
          </cell>
          <cell r="B325" t="str">
            <v>Luftpumpe für Modellrakete inkl. 4 m Schlauch</v>
          </cell>
          <cell r="C325" t="str">
            <v>Air pump for modell rocket incl. 4 m hose</v>
          </cell>
          <cell r="D325" t="str">
            <v>Pompe à air pour le modèle rocket avec 4 m de tuyau</v>
          </cell>
          <cell r="E325" t="str">
            <v>Bomba de aire para el modelo rocket incl. 4 m de manguera</v>
          </cell>
          <cell r="F325" t="str">
            <v/>
          </cell>
          <cell r="G325" t="str">
            <v>Воздушный насос для модели ракеты, включая шланг длиной 4 м</v>
          </cell>
          <cell r="H325">
            <v>61</v>
          </cell>
        </row>
        <row r="326">
          <cell r="A326" t="str">
            <v>02679-30</v>
          </cell>
          <cell r="B326" t="str">
            <v>Klassensatz Raketenbau</v>
          </cell>
          <cell r="C326" t="str">
            <v>Class set rocket building</v>
          </cell>
          <cell r="D326" t="str">
            <v>Construction de fusées en classe</v>
          </cell>
          <cell r="E326" t="str">
            <v>Conjunto de cohetes de clase</v>
          </cell>
          <cell r="F326" t="str">
            <v/>
          </cell>
          <cell r="G326" t="str">
            <v>Создание ракеты из набора класса</v>
          </cell>
          <cell r="H326">
            <v>179.5</v>
          </cell>
        </row>
        <row r="327">
          <cell r="A327" t="str">
            <v>02682-00</v>
          </cell>
          <cell r="B327" t="str">
            <v xml:space="preserve">Luftauftriebsmesser </v>
          </cell>
          <cell r="C327" t="str">
            <v>Buoyancy-of-air-apparatus</v>
          </cell>
          <cell r="D327" t="str">
            <v>Baroscope, dasymètre</v>
          </cell>
          <cell r="E327" t="str">
            <v>DASIMETRO</v>
          </cell>
          <cell r="F327" t="str">
            <v xml:space="preserve">Miernik siły wyporu powietrza     </v>
          </cell>
          <cell r="G327" t="str">
            <v xml:space="preserve">Прибор для измерения подъемной силы воздуха    </v>
          </cell>
          <cell r="H327">
            <v>119</v>
          </cell>
        </row>
        <row r="328">
          <cell r="A328" t="str">
            <v>02715-04</v>
          </cell>
          <cell r="B328" t="str">
            <v xml:space="preserve">Bärlappsporen (Lykopodium), 25 g </v>
          </cell>
          <cell r="C328" t="str">
            <v>Lycopodium powder, 25 g</v>
          </cell>
          <cell r="D328" t="str">
            <v>Poudre de lycopode 25g</v>
          </cell>
          <cell r="E328" t="str">
            <v>LICOPODIO FUERTE, 25 g</v>
          </cell>
          <cell r="F328" t="str">
            <v xml:space="preserve">Likopodium, proszek, 25 g     </v>
          </cell>
          <cell r="G328" t="str">
            <v xml:space="preserve">Ликоподий, порошок, 25 г    </v>
          </cell>
          <cell r="H328">
            <v>12.8</v>
          </cell>
        </row>
        <row r="329">
          <cell r="A329" t="str">
            <v>02715-E</v>
          </cell>
          <cell r="B329" t="str">
            <v xml:space="preserve">Lykopodium, 250 g </v>
          </cell>
          <cell r="C329" t="str">
            <v>Lycopodium powder, 250 g</v>
          </cell>
          <cell r="D329" t="str">
            <v>Lycopode, 250 g</v>
          </cell>
          <cell r="E329" t="str">
            <v>LICOPODIO, 250 G</v>
          </cell>
          <cell r="F329" t="str">
            <v xml:space="preserve">Likopodium 205 g   </v>
          </cell>
          <cell r="G329" t="str">
            <v xml:space="preserve">Ликоподий, порошок, 250 г    </v>
          </cell>
          <cell r="H329">
            <v>78</v>
          </cell>
        </row>
        <row r="330">
          <cell r="A330" t="str">
            <v>02723-05</v>
          </cell>
          <cell r="B330" t="str">
            <v xml:space="preserve">Fixativ in Sprühflasche, 400 ml </v>
          </cell>
          <cell r="C330" t="str">
            <v>Fixing spray in bottle 400 ml</v>
          </cell>
          <cell r="D330" t="str">
            <v>Fixatif en vaporiseur, 400 ml</v>
          </cell>
          <cell r="E330" t="str">
            <v>SPRAY D.FIJACION EN BOTEL. 400 ml</v>
          </cell>
          <cell r="F330" t="str">
            <v>Opiłki w puszce ciśnieniowej 400 ml</v>
          </cell>
          <cell r="G330" t="str">
            <v xml:space="preserve">Фиксаж в аэрозольной упаковке, 400 ml </v>
          </cell>
          <cell r="H330">
            <v>37.799999999999997</v>
          </cell>
        </row>
        <row r="331">
          <cell r="A331" t="str">
            <v>02725-00</v>
          </cell>
          <cell r="B331" t="str">
            <v>Wasserstrahlpumpe, Metall, 1/2"-Anschluss</v>
          </cell>
          <cell r="C331" t="str">
            <v xml:space="preserve">Filter pump,Ni-plated brass,1/2" </v>
          </cell>
          <cell r="D331" t="str">
            <v>Trompe à eau pompe aspirante. Ni 1 / 2</v>
          </cell>
          <cell r="E331" t="str">
            <v>TROMPA DE AGUA, LATON, 1/2"</v>
          </cell>
          <cell r="F331" t="str">
            <v xml:space="preserve">Pompa do strumieni wodnych, mosiądz, 1/2"     </v>
          </cell>
          <cell r="G331" t="str">
            <v xml:space="preserve">Водоструйный насос, металический,1/2"    </v>
          </cell>
          <cell r="H331">
            <v>74.45</v>
          </cell>
        </row>
        <row r="332">
          <cell r="A332" t="str">
            <v>02728-00</v>
          </cell>
          <cell r="B332" t="str">
            <v xml:space="preserve">Wasserstrahlpumpe, Kunststoff </v>
          </cell>
          <cell r="C332" t="str">
            <v>Water jet pump, plastic</v>
          </cell>
          <cell r="D332" t="str">
            <v>Trompe à eau en matière plastique</v>
          </cell>
          <cell r="E332" t="str">
            <v>Trompa de agua, plastico</v>
          </cell>
          <cell r="F332" t="str">
            <v xml:space="preserve">Pompa do strumieni wodnych, z tworzywa sztucznego     </v>
          </cell>
          <cell r="G332" t="str">
            <v xml:space="preserve">Водоструйный насос, пластик    </v>
          </cell>
          <cell r="H332">
            <v>38</v>
          </cell>
        </row>
        <row r="333">
          <cell r="A333" t="str">
            <v>02741-95</v>
          </cell>
          <cell r="B333" t="str">
            <v>Vakuumpumpe, Drehschieber, zweistufig, 115 V / 230 V</v>
          </cell>
          <cell r="C333" t="str">
            <v>Rotary valve vacuum pump, two stages, 115 V / 230 V</v>
          </cell>
          <cell r="D333" t="str">
            <v>Pompe à vide à palettes, 2 étages, 115 / 230 V</v>
          </cell>
          <cell r="E333" t="str">
            <v>Bomba de vacío con válvula rotativa, dos etapas, 115V/230V</v>
          </cell>
          <cell r="F333" t="str">
            <v xml:space="preserve">Pompa próżniowa, łopatkowa, dwustopniowa 115/230 V     </v>
          </cell>
          <cell r="G333" t="str">
            <v xml:space="preserve">Вакуумный насос, двухступенчатый, 115 В/ 220 В    </v>
          </cell>
          <cell r="H333">
            <v>1995</v>
          </cell>
        </row>
        <row r="334">
          <cell r="A334" t="str">
            <v>02765-00</v>
          </cell>
          <cell r="B334" t="str">
            <v xml:space="preserve">Durchflussrohr mit konst. Durchmesser </v>
          </cell>
          <cell r="C334" t="str">
            <v>Flow pipe w.uniform cross-section</v>
          </cell>
          <cell r="D334" t="str">
            <v xml:space="preserve">Tube d'écoulement à section constante </v>
          </cell>
          <cell r="E334" t="str">
            <v>TUBO DE PASO DE DIAMETRO CONST.</v>
          </cell>
          <cell r="F334" t="str">
            <v xml:space="preserve">Rura przepływowa, stały przekrój     </v>
          </cell>
          <cell r="G334" t="str">
            <v xml:space="preserve">Проточная трубка с постоянным сечением    </v>
          </cell>
          <cell r="H334">
            <v>43</v>
          </cell>
        </row>
        <row r="335">
          <cell r="A335" t="str">
            <v>02766-00</v>
          </cell>
          <cell r="B335" t="str">
            <v xml:space="preserve">Durchflussrohr mit unterschiedlichem Durchmesser </v>
          </cell>
          <cell r="C335" t="str">
            <v>Flow pipe w.varying cross-section</v>
          </cell>
          <cell r="D335" t="str">
            <v xml:space="preserve">Tube d'écoulement à section variable </v>
          </cell>
          <cell r="E335" t="str">
            <v>TUBO DE PASO DE DIFERENTES DIA.</v>
          </cell>
          <cell r="F335" t="str">
            <v xml:space="preserve">Rura przepływowa, zmienny przekrój     </v>
          </cell>
          <cell r="G335" t="str">
            <v xml:space="preserve">Проточная трубка с переменным сечением     </v>
          </cell>
          <cell r="H335">
            <v>65</v>
          </cell>
        </row>
        <row r="336">
          <cell r="A336" t="str">
            <v>02803-00</v>
          </cell>
          <cell r="B336" t="str">
            <v>Newtons Kugelstoßpendel</v>
          </cell>
          <cell r="C336" t="str">
            <v>Newton's Cradle</v>
          </cell>
          <cell r="D336" t="str">
            <v>Le berceau de Newton</v>
          </cell>
          <cell r="E336" t="str">
            <v>La cuna de Newton</v>
          </cell>
          <cell r="F336" t="str">
            <v/>
          </cell>
          <cell r="G336" t="str">
            <v>Маятник Ньютона</v>
          </cell>
          <cell r="H336">
            <v>52.4</v>
          </cell>
        </row>
        <row r="337">
          <cell r="A337" t="str">
            <v>02805-00</v>
          </cell>
          <cell r="B337" t="str">
            <v xml:space="preserve">Lagermuffe für Reversionspendel </v>
          </cell>
          <cell r="C337" t="str">
            <v>Bearing bosshead</v>
          </cell>
          <cell r="D337" t="str">
            <v>Noix de suspension pour pendule réversible</v>
          </cell>
          <cell r="E337" t="str">
            <v>NUEZ SOPORTE P/PENDULO REVERSION</v>
          </cell>
          <cell r="F337" t="str">
            <v xml:space="preserve">Zacisk z łożyskiem do wahadła rewersyjnego     </v>
          </cell>
          <cell r="G337" t="str">
            <v xml:space="preserve">Крепление подшипниковое для оборотного маятника    </v>
          </cell>
          <cell r="H337">
            <v>42</v>
          </cell>
        </row>
        <row r="338">
          <cell r="A338" t="str">
            <v>02816-00</v>
          </cell>
          <cell r="B338" t="str">
            <v xml:space="preserve">Pendel mit Schreiberanschluss </v>
          </cell>
          <cell r="C338" t="str">
            <v>Pendulum with recorder connection</v>
          </cell>
          <cell r="D338" t="str">
            <v>Pendule avec connexion pour enregistreur</v>
          </cell>
          <cell r="E338" t="str">
            <v>PENDULO C.CONEXION P.REGISTRAD.</v>
          </cell>
          <cell r="F338" t="str">
            <v xml:space="preserve">Wahadło z przyłączem rejestratora     </v>
          </cell>
          <cell r="G338" t="str">
            <v xml:space="preserve">Маятник с записывающим  устройством  </v>
          </cell>
          <cell r="H338">
            <v>433</v>
          </cell>
        </row>
        <row r="339">
          <cell r="A339" t="str">
            <v>02817-00</v>
          </cell>
          <cell r="B339" t="str">
            <v xml:space="preserve">Variables g-Pendel </v>
          </cell>
          <cell r="C339" t="str">
            <v>Variable g pendulum</v>
          </cell>
          <cell r="D339" t="str">
            <v xml:space="preserve">Pendule à "g" variable </v>
          </cell>
          <cell r="E339" t="str">
            <v>PENDULO DE g VARIABLE</v>
          </cell>
          <cell r="F339" t="str">
            <v xml:space="preserve">Wahadło o zmiennym "g"     </v>
          </cell>
          <cell r="G339" t="str">
            <v xml:space="preserve">Маятник с изменяемым g    </v>
          </cell>
          <cell r="H339">
            <v>266</v>
          </cell>
        </row>
        <row r="340">
          <cell r="A340" t="str">
            <v>02817-10</v>
          </cell>
          <cell r="B340" t="str">
            <v xml:space="preserve">Halter für Gabellichtschranke </v>
          </cell>
          <cell r="C340" t="str">
            <v>Holder for light barrier</v>
          </cell>
          <cell r="D340" t="str">
            <v>Support pour barrière optique</v>
          </cell>
          <cell r="E340" t="str">
            <v>SOPORTE PARA BARRERA LUMINOSA</v>
          </cell>
          <cell r="F340" t="str">
            <v xml:space="preserve">Uchwyt fotobramki     </v>
          </cell>
          <cell r="G340" t="str">
            <v>Держатель для  светового барьера</v>
          </cell>
          <cell r="H340">
            <v>54</v>
          </cell>
        </row>
        <row r="341">
          <cell r="A341" t="str">
            <v>02827-00</v>
          </cell>
          <cell r="B341" t="str">
            <v>Schraubenfeder "Slinky"</v>
          </cell>
          <cell r="C341" t="str">
            <v xml:space="preserve">Helical spring "Slinky" </v>
          </cell>
          <cell r="D341" t="str">
            <v xml:space="preserve">Ressort hélicoïdal "slinky" </v>
          </cell>
          <cell r="E341" t="str">
            <v>Muelle helicoidal "Slinky"</v>
          </cell>
          <cell r="F341" t="str">
            <v xml:space="preserve">Sprężyna spiralna "Slinky"     </v>
          </cell>
          <cell r="G341" t="str">
            <v xml:space="preserve">Спиральная пружина "Slinky"    </v>
          </cell>
          <cell r="H341">
            <v>14.2</v>
          </cell>
        </row>
        <row r="342">
          <cell r="A342" t="str">
            <v>02845-00</v>
          </cell>
          <cell r="B342" t="str">
            <v xml:space="preserve">Drehlager </v>
          </cell>
          <cell r="C342" t="str">
            <v>Bearing unit</v>
          </cell>
          <cell r="D342" t="str">
            <v>Roulement à billes</v>
          </cell>
          <cell r="E342" t="str">
            <v>Cojinete de giro</v>
          </cell>
          <cell r="F342" t="str">
            <v xml:space="preserve">Łożysko obrotowe     </v>
          </cell>
          <cell r="G342" t="str">
            <v xml:space="preserve">Подшипниковый блок    </v>
          </cell>
          <cell r="H342">
            <v>140</v>
          </cell>
        </row>
        <row r="343">
          <cell r="A343" t="str">
            <v>03001-00</v>
          </cell>
          <cell r="B343" t="str">
            <v>Maßstab, l = 1000 mm</v>
          </cell>
          <cell r="C343" t="str">
            <v>Meter scale,  l = 1000 mm</v>
          </cell>
          <cell r="D343" t="str">
            <v>Règle graduée, l=1000 mm</v>
          </cell>
          <cell r="E343" t="str">
            <v>Regla graduada, l = 1000mm</v>
          </cell>
          <cell r="F343" t="str">
            <v xml:space="preserve">Przymiar, I = 1000 mm     </v>
          </cell>
          <cell r="G343" t="str">
            <v xml:space="preserve">Шкала, демонстрационная, l=1000 мм    </v>
          </cell>
          <cell r="H343">
            <v>31</v>
          </cell>
        </row>
        <row r="344">
          <cell r="A344" t="str">
            <v>03005-00</v>
          </cell>
          <cell r="B344" t="str">
            <v>Maßstab, l = 500 mm, selbstklebend</v>
          </cell>
          <cell r="C344" t="str">
            <v>Meter scale, demo. l=500mm, self adhesive</v>
          </cell>
          <cell r="D344" t="str">
            <v>Règle graduée, l 500mm, autocollante</v>
          </cell>
          <cell r="E344" t="str">
            <v>Regla graduada, l = 500mm, autoadhesiva</v>
          </cell>
          <cell r="F344" t="str">
            <v xml:space="preserve">Przymiar, l = 500 mm, samoprzylepny     </v>
          </cell>
          <cell r="G344" t="str">
            <v xml:space="preserve">Шкала, демонстрационная, l=500 мм, самоклеющаяся    </v>
          </cell>
          <cell r="H344">
            <v>4.5</v>
          </cell>
        </row>
        <row r="345">
          <cell r="A345" t="str">
            <v>03010-00</v>
          </cell>
          <cell r="B345" t="str">
            <v xml:space="preserve">Messschieber (Schieblehre), Edelstahl </v>
          </cell>
          <cell r="C345" t="str">
            <v>Vernier calliper stainless steel 0-157mm, 1/20</v>
          </cell>
          <cell r="D345" t="str">
            <v>Pied à coulisse à vernier, acier inox 0-157 mm, 1/20</v>
          </cell>
          <cell r="E345" t="str">
            <v xml:space="preserve">Pie de rey (vernier), acero inoxidable, 0-157 mm, 1/20  </v>
          </cell>
          <cell r="F345" t="str">
            <v xml:space="preserve">Suwmiarka, stal szlachetna     </v>
          </cell>
          <cell r="G345" t="str">
            <v xml:space="preserve">Штангенциркуль с нониусом    </v>
          </cell>
          <cell r="H345">
            <v>38.9</v>
          </cell>
        </row>
        <row r="346">
          <cell r="A346" t="str">
            <v>03011-00</v>
          </cell>
          <cell r="B346" t="str">
            <v>Messschieber (Schieblehre), Kunststoff</v>
          </cell>
          <cell r="C346" t="str">
            <v>Vernier calliper, plastic</v>
          </cell>
          <cell r="D346" t="str">
            <v>Pied a coulisse, plastique</v>
          </cell>
          <cell r="E346" t="str">
            <v xml:space="preserve">Pie de rey (vernier), plástico  </v>
          </cell>
          <cell r="F346" t="str">
            <v xml:space="preserve">Suwmiarka, tworzywo sztuczne     </v>
          </cell>
          <cell r="G346" t="str">
            <v xml:space="preserve">Штангенциркуль с нониусом, пластмасса     </v>
          </cell>
          <cell r="H346">
            <v>8.6999999999999993</v>
          </cell>
        </row>
        <row r="347">
          <cell r="A347" t="str">
            <v>03012-00</v>
          </cell>
          <cell r="B347" t="str">
            <v xml:space="preserve">Bügelmessschraube mit Ratsche </v>
          </cell>
          <cell r="C347" t="str">
            <v>Micrometer screw gauge 0 - 25 mm</v>
          </cell>
          <cell r="D347" t="str">
            <v>Micromètre (Palmer) 0 ... 25 mm, 0,01 mm</v>
          </cell>
          <cell r="E347" t="str">
            <v>Tornillo micrométrico 0-25 mm</v>
          </cell>
          <cell r="F347" t="str">
            <v xml:space="preserve">Śruba mikrometryczna     </v>
          </cell>
          <cell r="G347" t="str">
            <v xml:space="preserve">Микрометр, калибр 0 - 25 мм    </v>
          </cell>
          <cell r="H347">
            <v>52.5</v>
          </cell>
        </row>
        <row r="348">
          <cell r="A348" t="str">
            <v>03013-00</v>
          </cell>
          <cell r="B348" t="str">
            <v>Messuhr 10/0,01 mm</v>
          </cell>
          <cell r="C348" t="str">
            <v>Dial gauge 10/0.01 mm</v>
          </cell>
          <cell r="D348" t="str">
            <v>Comparateur 10 / 0,01 mm</v>
          </cell>
          <cell r="E348" t="str">
            <v>RELOJ INDICADOR 10/0,01 MM</v>
          </cell>
          <cell r="F348" t="str">
            <v xml:space="preserve">Czujnik zegarowy 10/0,01 mm     </v>
          </cell>
          <cell r="G348" t="str">
            <v xml:space="preserve">Индикатор часового типа, 10/ 0,01 мм    </v>
          </cell>
          <cell r="H348">
            <v>83</v>
          </cell>
        </row>
        <row r="349">
          <cell r="A349" t="str">
            <v>03013-01</v>
          </cell>
          <cell r="B349" t="str">
            <v xml:space="preserve">Halter für Messuhr </v>
          </cell>
          <cell r="C349" t="str">
            <v>Holder for dial gauge</v>
          </cell>
          <cell r="D349" t="str">
            <v>Support pour comparateur</v>
          </cell>
          <cell r="E349" t="str">
            <v>SOPORTE PARA RELOJ INDICADOR</v>
          </cell>
          <cell r="F349" t="str">
            <v xml:space="preserve">Uchwyt do czujnika zegarowego     </v>
          </cell>
          <cell r="G349" t="str">
            <v xml:space="preserve">Держатель для индикатора часового типа    </v>
          </cell>
          <cell r="H349">
            <v>54</v>
          </cell>
        </row>
        <row r="350">
          <cell r="A350" t="str">
            <v>03015-00</v>
          </cell>
          <cell r="B350" t="str">
            <v xml:space="preserve">Bügel mit Schneide </v>
          </cell>
          <cell r="C350" t="str">
            <v>Knife-edge with stirrup</v>
          </cell>
          <cell r="D350" t="str">
            <v>Couteau avec étrier</v>
          </cell>
          <cell r="E350" t="str">
            <v>FULCRO CON ASA</v>
          </cell>
          <cell r="F350" t="str">
            <v xml:space="preserve">Strzemię z ostrzem     </v>
          </cell>
          <cell r="G350" t="str">
            <v xml:space="preserve">Хомут с резцом    </v>
          </cell>
          <cell r="H350">
            <v>45</v>
          </cell>
        </row>
        <row r="351">
          <cell r="A351" t="str">
            <v>03017-00</v>
          </cell>
          <cell r="B351" t="str">
            <v xml:space="preserve">Sphärometer </v>
          </cell>
          <cell r="C351" t="str">
            <v>Spherometer</v>
          </cell>
          <cell r="D351" t="str">
            <v>Sphéromètre</v>
          </cell>
          <cell r="E351" t="str">
            <v>Esferómetro</v>
          </cell>
          <cell r="F351" t="str">
            <v xml:space="preserve">Sferometr     </v>
          </cell>
          <cell r="G351" t="str">
            <v xml:space="preserve">Сферометр    </v>
          </cell>
          <cell r="H351">
            <v>417</v>
          </cell>
        </row>
        <row r="352">
          <cell r="A352" t="str">
            <v>03023-00</v>
          </cell>
          <cell r="B352" t="str">
            <v xml:space="preserve">Pyknometer, 25 ml, justiert </v>
          </cell>
          <cell r="C352" t="str">
            <v>Pycnometer, calibrated, 25 ml</v>
          </cell>
          <cell r="D352" t="str">
            <v>Pycnomètre calibré, 25 ml</v>
          </cell>
          <cell r="E352" t="str">
            <v>PICNOMETRO, AJUSTE, 25 ML</v>
          </cell>
          <cell r="F352" t="str">
            <v xml:space="preserve">Piknometr justowany, 25 ml     </v>
          </cell>
          <cell r="G352" t="str">
            <v xml:space="preserve">Пикнометр, калиброванный, 25 мл     </v>
          </cell>
          <cell r="H352">
            <v>42</v>
          </cell>
        </row>
        <row r="353">
          <cell r="A353" t="str">
            <v>03024-00</v>
          </cell>
          <cell r="B353" t="str">
            <v>Messrohr, I = 300 mm, NS 19/26</v>
          </cell>
          <cell r="C353" t="str">
            <v>Measuring tube, l = 300 mm, IGJ 19/26</v>
          </cell>
          <cell r="D353" t="str">
            <v>Tube de mesure, longueur 300mm, RN 19 / 26</v>
          </cell>
          <cell r="E353" t="str">
            <v>TUBO DE MEDIDA,L.300MM, RN 19/26</v>
          </cell>
          <cell r="F353" t="str">
            <v xml:space="preserve">Rurka pomiarowa, l = 300 mm, NS 19/26     </v>
          </cell>
          <cell r="G353" t="str">
            <v xml:space="preserve">Стеклянная трубка, l=300 мм, NS19/26    </v>
          </cell>
          <cell r="H353">
            <v>68</v>
          </cell>
        </row>
        <row r="354">
          <cell r="A354" t="str">
            <v>03034-00</v>
          </cell>
          <cell r="B354" t="str">
            <v>Alkoholometer, 0...100 Vol%,  l = 283 mmm</v>
          </cell>
          <cell r="C354" t="str">
            <v>Alcoholometer</v>
          </cell>
          <cell r="D354" t="str">
            <v>Alcoolmètre</v>
          </cell>
          <cell r="E354" t="str">
            <v>ALCOHOLIMETRO</v>
          </cell>
          <cell r="F354" t="str">
            <v xml:space="preserve">Alkoholomierz     </v>
          </cell>
          <cell r="G354" t="str">
            <v xml:space="preserve">Спиртометр,  0...100 Vol%,  l = 283 мм      </v>
          </cell>
          <cell r="H354">
            <v>14</v>
          </cell>
        </row>
        <row r="355">
          <cell r="A355" t="str">
            <v>03065-01</v>
          </cell>
          <cell r="B355" t="str">
            <v>Kraftmesser, transparent, 0,2 N</v>
          </cell>
          <cell r="C355" t="str">
            <v>Spring balance, transparent, 0,2N</v>
          </cell>
          <cell r="D355" t="str">
            <v>Dynamomètre transparent, 0,2 N / 0,002 N</v>
          </cell>
          <cell r="E355" t="str">
            <v>DINAMOMETRO, TRANSP., 0,2 N</v>
          </cell>
          <cell r="F355" t="str">
            <v xml:space="preserve">Dynamometr, poglądowy 0,2 N     </v>
          </cell>
          <cell r="G355" t="str">
            <v xml:space="preserve">Динамометр, прозрачный, 0,2 Н    </v>
          </cell>
          <cell r="H355">
            <v>17.3</v>
          </cell>
        </row>
        <row r="356">
          <cell r="A356" t="str">
            <v>03065-02</v>
          </cell>
          <cell r="B356" t="str">
            <v xml:space="preserve">Kraftmesser, transparent, 1 N </v>
          </cell>
          <cell r="C356" t="str">
            <v>Spring balance,transparent, 1 N</v>
          </cell>
          <cell r="D356" t="str">
            <v>Dynamomètre transparent, 1 N / 0,01 N</v>
          </cell>
          <cell r="E356" t="str">
            <v>DINAMOMETRO, TRANSP., 1 N</v>
          </cell>
          <cell r="F356" t="str">
            <v xml:space="preserve">Dynamometr, poglądowy 1 N     </v>
          </cell>
          <cell r="G356" t="str">
            <v xml:space="preserve">Динамометр, прозрачный, 1 Н    </v>
          </cell>
          <cell r="H356">
            <v>18.5</v>
          </cell>
        </row>
        <row r="357">
          <cell r="A357" t="str">
            <v>03065-03</v>
          </cell>
          <cell r="B357" t="str">
            <v xml:space="preserve">Kraftmesser, transparent, 2 N </v>
          </cell>
          <cell r="C357" t="str">
            <v>Spring balance,transparent, 2 N</v>
          </cell>
          <cell r="D357" t="str">
            <v>Dynamomètre transparent, 2 N / 0,02 N</v>
          </cell>
          <cell r="E357" t="str">
            <v>DINAMOMETRO, TRANSP., 2 N</v>
          </cell>
          <cell r="F357" t="str">
            <v xml:space="preserve">Dynamometr, poglądowy 2 N     </v>
          </cell>
          <cell r="G357" t="str">
            <v xml:space="preserve">Динамометр, прозрачный, 2 Н    </v>
          </cell>
          <cell r="H357">
            <v>18.5</v>
          </cell>
        </row>
        <row r="358">
          <cell r="A358" t="str">
            <v>03065-04</v>
          </cell>
          <cell r="B358" t="str">
            <v xml:space="preserve">Kraftmesser, transparent, 5 N </v>
          </cell>
          <cell r="C358" t="str">
            <v>Spring balance,transparent, 5 N</v>
          </cell>
          <cell r="D358" t="str">
            <v>Dynamomètre transparent, 5 N / 0,1 N</v>
          </cell>
          <cell r="E358" t="str">
            <v>DINAMOMETRO, TRANSP., 5 N</v>
          </cell>
          <cell r="F358" t="str">
            <v xml:space="preserve">Dynamometr, poglądowy 5 N     </v>
          </cell>
          <cell r="G358" t="str">
            <v xml:space="preserve">Динамометр, прозрачный, 5 Н    </v>
          </cell>
          <cell r="H358">
            <v>17.8</v>
          </cell>
        </row>
        <row r="359">
          <cell r="A359" t="str">
            <v>03065-05</v>
          </cell>
          <cell r="B359" t="str">
            <v>Kraftmesser, transparent, 10 N</v>
          </cell>
          <cell r="C359" t="str">
            <v>Spring balance,transparent, 10 N</v>
          </cell>
          <cell r="D359" t="str">
            <v>Dynamomètre transparent, 10 N / 1 N</v>
          </cell>
          <cell r="E359" t="str">
            <v>DINAMOMETRO, TRANSP., 10 N</v>
          </cell>
          <cell r="F359" t="str">
            <v xml:space="preserve">Dynamometr, poglądowy 10 N     </v>
          </cell>
          <cell r="G359" t="str">
            <v xml:space="preserve">Динамометр, прозрачный, 10 Н    </v>
          </cell>
          <cell r="H359">
            <v>17.8</v>
          </cell>
        </row>
        <row r="360">
          <cell r="A360" t="str">
            <v>03065-06</v>
          </cell>
          <cell r="B360" t="str">
            <v>Kraftmesser, transparent, 20 N</v>
          </cell>
          <cell r="C360" t="str">
            <v>Spring balance,transparent, 20 N</v>
          </cell>
          <cell r="D360" t="str">
            <v>Dynamomètre transparent, 20 N</v>
          </cell>
          <cell r="E360" t="str">
            <v>DINAMOMETRO, TRANSP., 20 N</v>
          </cell>
          <cell r="F360" t="str">
            <v xml:space="preserve">Dynamometr, poglądowy 20 N     </v>
          </cell>
          <cell r="G360" t="str">
            <v xml:space="preserve">Динамометр, прозрачный, 20 Н    </v>
          </cell>
          <cell r="H360">
            <v>17.3</v>
          </cell>
        </row>
        <row r="361">
          <cell r="A361" t="str">
            <v>03065-07</v>
          </cell>
          <cell r="B361" t="str">
            <v xml:space="preserve">Kraftmesser, transparent, 100 N </v>
          </cell>
          <cell r="C361" t="str">
            <v>Spring balance,transparent, 100 N</v>
          </cell>
          <cell r="D361" t="str">
            <v>Dynamomètre transparent, 100 N</v>
          </cell>
          <cell r="E361" t="str">
            <v>DINAMOMETRO, TRANSP., 100 N</v>
          </cell>
          <cell r="F361" t="str">
            <v xml:space="preserve">Dynamometr, poglądowy 100 N     </v>
          </cell>
          <cell r="G361" t="str">
            <v xml:space="preserve">Динамометр, прозрачный, 100 Н    </v>
          </cell>
          <cell r="H361">
            <v>17.8</v>
          </cell>
        </row>
        <row r="362">
          <cell r="A362" t="str">
            <v>03065-09</v>
          </cell>
          <cell r="B362" t="str">
            <v>Kraftmesser, transp., Unskaliert 2 N</v>
          </cell>
          <cell r="C362" t="str">
            <v>Spring balance,transp.,2N,non-adj</v>
          </cell>
          <cell r="D362" t="str">
            <v>Dynamomètre transparent, 2n, non-ajustable</v>
          </cell>
          <cell r="E362" t="str">
            <v>DINAMOMETRO,TRANSP.,2N, SIN ESCALA</v>
          </cell>
          <cell r="F362" t="str">
            <v xml:space="preserve">Dynamometr, poglądowy 2 N, niekalibrowany     </v>
          </cell>
          <cell r="G362" t="str">
            <v xml:space="preserve">Динамометр, прозрачный, некалиброванный, 2 Н    </v>
          </cell>
          <cell r="H362">
            <v>17.3</v>
          </cell>
        </row>
        <row r="363">
          <cell r="A363" t="str">
            <v>03065-20</v>
          </cell>
          <cell r="B363" t="str">
            <v>Kraftmesserhalter</v>
          </cell>
          <cell r="C363" t="str">
            <v>Spring balance holder</v>
          </cell>
          <cell r="D363" t="str">
            <v>Support pour dynamomètre transparent</v>
          </cell>
          <cell r="E363" t="str">
            <v>SOPORTE P.DINAMOMETRO TRANSPAREN.</v>
          </cell>
          <cell r="F363" t="str">
            <v xml:space="preserve">Uchwyt do dynamometrów poglądowych     </v>
          </cell>
          <cell r="G363" t="str">
            <v xml:space="preserve">Держатель для динамометра   </v>
          </cell>
          <cell r="H363">
            <v>5.9</v>
          </cell>
        </row>
        <row r="364">
          <cell r="A364" t="str">
            <v>03068-04</v>
          </cell>
          <cell r="B364" t="str">
            <v xml:space="preserve">Halter für Kraftmesser </v>
          </cell>
          <cell r="C364" t="str">
            <v>Holder for dynamometer</v>
          </cell>
          <cell r="D364" t="str">
            <v>Fixation pour dynamomètre</v>
          </cell>
          <cell r="E364" t="str">
            <v>FIJACION PARA DINAMOMETRO</v>
          </cell>
          <cell r="F364" t="str">
            <v xml:space="preserve">Uchwyt do dynamometru     </v>
          </cell>
          <cell r="G364" t="str">
            <v xml:space="preserve">Держатель для динамометра    </v>
          </cell>
          <cell r="H364">
            <v>35</v>
          </cell>
        </row>
        <row r="365">
          <cell r="A365" t="str">
            <v>03069-03</v>
          </cell>
          <cell r="B365" t="str">
            <v xml:space="preserve">Torsionskraftmesser, 2 N/4 N </v>
          </cell>
          <cell r="C365" t="str">
            <v>Torsion dynamometer</v>
          </cell>
          <cell r="D365" t="str">
            <v>Dynamomètre à cadran circulaire 2 N/4 N</v>
          </cell>
          <cell r="E365" t="str">
            <v>DINAMOMETRO DE TORSION  2 N/4 N</v>
          </cell>
          <cell r="F365" t="str">
            <v xml:space="preserve">Dynamometr obrotowy 2 N/4 N mocowanie magnetyczne     </v>
          </cell>
          <cell r="G365" t="str">
            <v xml:space="preserve">Крутильный динамометр     </v>
          </cell>
          <cell r="H365">
            <v>129</v>
          </cell>
        </row>
        <row r="366">
          <cell r="A366" t="str">
            <v>03073-00</v>
          </cell>
          <cell r="B366" t="str">
            <v xml:space="preserve">Metronom </v>
          </cell>
          <cell r="C366" t="str">
            <v>Metronome</v>
          </cell>
          <cell r="D366" t="str">
            <v>Métronome</v>
          </cell>
          <cell r="E366" t="str">
            <v>METRONOMO</v>
          </cell>
          <cell r="F366" t="str">
            <v xml:space="preserve">Metronom     </v>
          </cell>
          <cell r="G366" t="str">
            <v xml:space="preserve">Метроном     </v>
          </cell>
          <cell r="H366">
            <v>157</v>
          </cell>
        </row>
        <row r="367">
          <cell r="A367" t="str">
            <v>03075-00</v>
          </cell>
          <cell r="B367" t="str">
            <v>Demo-Tischstoppuhr, d = 130 mm</v>
          </cell>
          <cell r="C367" t="str">
            <v>Stop clock, demo.; diam. 13 cm</v>
          </cell>
          <cell r="D367" t="str">
            <v>Chronomètre démonstration, diamètre 130 mm</v>
          </cell>
          <cell r="E367" t="str">
            <v>Cronómetro de mesa =13 centímetros</v>
          </cell>
          <cell r="F367" t="str">
            <v xml:space="preserve">Stoper demonstracyjny, średnica skali 130 mm     </v>
          </cell>
          <cell r="G367" t="str">
            <v xml:space="preserve">Секундомер, настольный, d=13 см, демонстр.    </v>
          </cell>
          <cell r="H367">
            <v>132</v>
          </cell>
        </row>
        <row r="368">
          <cell r="A368" t="str">
            <v>03085-10</v>
          </cell>
          <cell r="B368" t="str">
            <v>Windmessgerät (Schalenanemometer)</v>
          </cell>
          <cell r="C368" t="str">
            <v>Cup anemometer</v>
          </cell>
          <cell r="D368" t="str">
            <v>Anémomètre à moulinet</v>
          </cell>
          <cell r="E368" t="str">
            <v>ANEMOMETRO DE CASQUETES C.MANGO</v>
          </cell>
          <cell r="F368" t="str">
            <v xml:space="preserve">Wiatromierz ANEMO WP4 z blokadą wskazania     </v>
          </cell>
          <cell r="G368" t="str">
            <v xml:space="preserve">Анемометр    </v>
          </cell>
          <cell r="H368">
            <v>250.95</v>
          </cell>
        </row>
        <row r="369">
          <cell r="A369" t="str">
            <v>03090-00</v>
          </cell>
          <cell r="B369" t="str">
            <v xml:space="preserve">U-Rohr-Manometer </v>
          </cell>
          <cell r="C369" t="str">
            <v>U-tube manometer</v>
          </cell>
          <cell r="D369" t="str">
            <v>Manomètre en U</v>
          </cell>
          <cell r="E369" t="str">
            <v>MANOMETRO DE TUBO EN U</v>
          </cell>
          <cell r="F369" t="str">
            <v xml:space="preserve">Manometr rurkowy U     </v>
          </cell>
          <cell r="G369" t="str">
            <v xml:space="preserve">U-образный манометр    </v>
          </cell>
          <cell r="H369">
            <v>156</v>
          </cell>
        </row>
        <row r="370">
          <cell r="A370" t="str">
            <v>03091-00</v>
          </cell>
          <cell r="B370" t="str">
            <v xml:space="preserve">Feinmanometer </v>
          </cell>
          <cell r="C370" t="str">
            <v>Precision manometer</v>
          </cell>
          <cell r="D370" t="str">
            <v>Manomètre de précision</v>
          </cell>
          <cell r="E370" t="str">
            <v>MANOMETRO DE PRECISION</v>
          </cell>
          <cell r="F370" t="str">
            <v xml:space="preserve">Manometr precyzyjny     </v>
          </cell>
          <cell r="G370" t="str">
            <v xml:space="preserve">Прецизионный манометр   </v>
          </cell>
          <cell r="H370">
            <v>844</v>
          </cell>
        </row>
        <row r="371">
          <cell r="A371" t="str">
            <v>03102-03</v>
          </cell>
          <cell r="B371" t="str">
            <v>Kapillarviskosimeter, 0,4 mm</v>
          </cell>
          <cell r="C371" t="str">
            <v>Ubbelohde viscosimeter, 0.4 mm</v>
          </cell>
          <cell r="D371" t="str">
            <v xml:space="preserve">Viscosimètre d'ubbelohde, 0,4 mm </v>
          </cell>
          <cell r="E371" t="str">
            <v>VISCOSIMETRO CAPILAR, 0,4 MM</v>
          </cell>
          <cell r="F371" t="str">
            <v xml:space="preserve">Wiskozymetr kapilarny 0,4 mm     </v>
          </cell>
          <cell r="G371" t="str">
            <v xml:space="preserve">Капиллярный вискозиметр, 0,4 мм    </v>
          </cell>
          <cell r="H371">
            <v>117</v>
          </cell>
        </row>
        <row r="372">
          <cell r="A372" t="str">
            <v>03105-00</v>
          </cell>
          <cell r="B372" t="str">
            <v>Manometer -1,0..0,6 bar</v>
          </cell>
          <cell r="C372" t="str">
            <v>Manometer -1.0...0.6 bar</v>
          </cell>
          <cell r="D372" t="str">
            <v>Manomètre -1.0...0,6 Bar</v>
          </cell>
          <cell r="E372" t="str">
            <v>MANOMETRO -1,0...0,6 BAR</v>
          </cell>
          <cell r="F372" t="str">
            <v xml:space="preserve">Manometr -1,0 do 0,6 bar     </v>
          </cell>
          <cell r="G372" t="str">
            <v xml:space="preserve">Манометр, 0-1,6 Бар    </v>
          </cell>
          <cell r="H372">
            <v>254.4</v>
          </cell>
        </row>
        <row r="373">
          <cell r="A373" t="str">
            <v>03118-00</v>
          </cell>
          <cell r="B373" t="str">
            <v xml:space="preserve">Maßband, l = 20 m </v>
          </cell>
          <cell r="C373" t="str">
            <v>Measuring tape, linen, l 20 m</v>
          </cell>
          <cell r="D373" t="str">
            <v>Ruban de mesure en toile</v>
          </cell>
          <cell r="E373" t="str">
            <v>CINTA METRICA, L 20M</v>
          </cell>
          <cell r="F373" t="str">
            <v xml:space="preserve">Taśma miernicza, I = 20 m     </v>
          </cell>
          <cell r="G373" t="str">
            <v xml:space="preserve">Измерительная лента, l=20 м    </v>
          </cell>
          <cell r="H373">
            <v>34</v>
          </cell>
        </row>
        <row r="374">
          <cell r="A374" t="str">
            <v>03333-02</v>
          </cell>
          <cell r="B374" t="str">
            <v>Schulung vor Ort</v>
          </cell>
          <cell r="C374" t="str">
            <v>Training on-site, excluding travel expenses</v>
          </cell>
          <cell r="D374" t="str">
            <v>Formation par jour hors frais de transport, hébergement</v>
          </cell>
          <cell r="E374" t="str">
            <v>Capacitación por día, sin costos de transporte  y alojamiento</v>
          </cell>
          <cell r="F374" t="str">
            <v>Szkolenie, stawka dzienna</v>
          </cell>
          <cell r="G374" t="str">
            <v>Обучение в день, без учета командировочных расходов</v>
          </cell>
          <cell r="H374">
            <v>1150</v>
          </cell>
        </row>
        <row r="375">
          <cell r="A375" t="str">
            <v>03333-03</v>
          </cell>
          <cell r="B375" t="str">
            <v>Schulung bei Phywe</v>
          </cell>
          <cell r="C375" t="str">
            <v>Training at Phywe site</v>
          </cell>
          <cell r="D375" t="str">
            <v>Formation par jour chez phywe</v>
          </cell>
          <cell r="E375" t="str">
            <v>Capacitación y Presentación por día en fábrica - Phywe Göttingen</v>
          </cell>
          <cell r="F375" t="str">
            <v>Szkolenie, prezentacja w firmie, stawka dzienna</v>
          </cell>
          <cell r="G375" t="str">
            <v>Обучение, Презентация в день на сайте Phywe</v>
          </cell>
          <cell r="H375">
            <v>799</v>
          </cell>
        </row>
        <row r="376">
          <cell r="A376" t="str">
            <v>03333-05</v>
          </cell>
          <cell r="B376" t="str">
            <v>Auspack- und Einräumservice</v>
          </cell>
          <cell r="C376" t="str">
            <v>Placement Service</v>
          </cell>
          <cell r="D376" t="str">
            <v>Service de rangement et de montage sur place</v>
          </cell>
          <cell r="E376" t="str">
            <v>Servicio de desembalar y acomodar en anaqueles</v>
          </cell>
          <cell r="F376" t="str">
            <v>Usluga serwsowa u odbiorcy</v>
          </cell>
          <cell r="G376" t="str">
            <v>Инсталяция и размещение оборудования</v>
          </cell>
          <cell r="H376">
            <v>1150</v>
          </cell>
        </row>
        <row r="377">
          <cell r="A377" t="str">
            <v>03333-06</v>
          </cell>
          <cell r="B377" t="str">
            <v>Installation und Inbetriebnahme der Experimente</v>
          </cell>
          <cell r="C377" t="str">
            <v>Installation and implementing of equipment excluding travel expenses</v>
          </cell>
          <cell r="D377" t="str">
            <v>Installation par jour hors frais de transport, hébergementet restauration</v>
          </cell>
          <cell r="E377" t="str">
            <v>Instalación por día, sin costos de transporte y alimentación</v>
          </cell>
          <cell r="F377" t="str">
            <v>Uruchomienie, stawka dziena</v>
          </cell>
          <cell r="G377" t="str">
            <v>Пусконаладочные - Установка в день, без учета командировочных расходов</v>
          </cell>
          <cell r="H377">
            <v>1150</v>
          </cell>
        </row>
        <row r="378">
          <cell r="A378" t="str">
            <v>03333-07</v>
          </cell>
          <cell r="B378" t="str">
            <v>Pauschale für Versand+Verpackung</v>
          </cell>
          <cell r="C378" t="str">
            <v>Packaging and freight</v>
          </cell>
          <cell r="D378" t="str">
            <v>Emballage et fret</v>
          </cell>
          <cell r="E378" t="str">
            <v>Empaque y flete</v>
          </cell>
          <cell r="F378" t="str">
            <v/>
          </cell>
          <cell r="G378" t="str">
            <v/>
          </cell>
          <cell r="H378">
            <v>15</v>
          </cell>
        </row>
        <row r="379">
          <cell r="A379" t="str">
            <v>03333-09</v>
          </cell>
          <cell r="B379" t="str">
            <v>Online Schulung - Digitaler Unterricht</v>
          </cell>
          <cell r="C379" t="str">
            <v>Online Training - Digital Classes</v>
          </cell>
          <cell r="D379" t="str">
            <v>Formation en ligne - Classes numériques</v>
          </cell>
          <cell r="E379" t="str">
            <v>Formación en línea - Clases digitales</v>
          </cell>
          <cell r="F379" t="str">
            <v/>
          </cell>
          <cell r="G379" t="str">
            <v>Онлайн-обучение - цифровые классы</v>
          </cell>
          <cell r="H379">
            <v>699</v>
          </cell>
        </row>
        <row r="380">
          <cell r="A380" t="str">
            <v>03333-10</v>
          </cell>
          <cell r="B380" t="str">
            <v>Inventarisierungsservice für Lehrmittelsammlung</v>
          </cell>
          <cell r="C380" t="str">
            <v>Inventory service for already existing teaching material. arrival and departure time</v>
          </cell>
          <cell r="D380" t="str">
            <v>Service de rangement et de montage sur place</v>
          </cell>
          <cell r="E380" t="str">
            <v>Servicio de inventario de material didáctico ya existente. hora de llegada y salida</v>
          </cell>
          <cell r="F380" t="str">
            <v>Usługa serwisowa u odbiorcy</v>
          </cell>
          <cell r="G380" t="str">
            <v>Обслуживание на месте, размещение вкл. время прибытия и отправления</v>
          </cell>
          <cell r="H380">
            <v>1150</v>
          </cell>
        </row>
        <row r="381">
          <cell r="A381" t="str">
            <v>03333-15</v>
          </cell>
          <cell r="B381" t="str">
            <v>International Sales Partner Training inklusive Unterkunft</v>
          </cell>
          <cell r="C381" t="str">
            <v>International Sales Partner training including accomodation</v>
          </cell>
          <cell r="D381" t="str">
            <v>International Sales Partner training inklusive Unterkunft</v>
          </cell>
          <cell r="E381" t="str">
            <v>International Sales Partner training en fábrica - Phywe</v>
          </cell>
          <cell r="F381" t="str">
            <v/>
          </cell>
          <cell r="G381" t="str">
            <v/>
          </cell>
          <cell r="H381">
            <v>800</v>
          </cell>
        </row>
        <row r="382">
          <cell r="A382" t="str">
            <v>03333-21</v>
          </cell>
          <cell r="B382" t="str">
            <v>Online Schulung - auf Ihren Bedarf zugeschnitten</v>
          </cell>
          <cell r="C382" t="str">
            <v>Customized Online Training</v>
          </cell>
          <cell r="D382" t="str">
            <v/>
          </cell>
          <cell r="E382" t="str">
            <v/>
          </cell>
          <cell r="F382" t="str">
            <v/>
          </cell>
          <cell r="G382" t="str">
            <v/>
          </cell>
          <cell r="H382">
            <v>899</v>
          </cell>
        </row>
        <row r="383">
          <cell r="A383" t="str">
            <v>03334-00</v>
          </cell>
          <cell r="B383" t="str">
            <v>Ordnungsschiene für Aufbewahrungsschale, Länge 105 mm, Höhe 39 mm, weiß</v>
          </cell>
          <cell r="C383" t="str">
            <v>Organizer rail for storage tray, length 105 mm, height 39 mm, white</v>
          </cell>
          <cell r="D383" t="str">
            <v>Rail de rangement pour plateau de rangement, longueur 105 mm, hauteur 39 mm, blanc</v>
          </cell>
          <cell r="E383" t="str">
            <v>Riel organizador para bandeja de almacenamiento, longitud 105 mm, altura 39 mm, blanco</v>
          </cell>
          <cell r="F383" t="str">
            <v/>
          </cell>
          <cell r="G383" t="str">
            <v/>
          </cell>
          <cell r="H383">
            <v>1</v>
          </cell>
        </row>
        <row r="384">
          <cell r="A384" t="str">
            <v>03334-01</v>
          </cell>
          <cell r="B384" t="str">
            <v>Ordnungsschiene steckbar, für Fachboden, Länge 1160 mm,  Höhe 39 mm, weiß</v>
          </cell>
          <cell r="C384" t="str">
            <v>Classification System</v>
          </cell>
          <cell r="D384" t="str">
            <v/>
          </cell>
          <cell r="E384" t="str">
            <v/>
          </cell>
          <cell r="F384" t="str">
            <v/>
          </cell>
          <cell r="G384" t="str">
            <v/>
          </cell>
          <cell r="H384">
            <v>8.4</v>
          </cell>
        </row>
        <row r="385">
          <cell r="A385" t="str">
            <v>03334-02</v>
          </cell>
          <cell r="B385" t="str">
            <v>Ordnungsschiene für Fachboden mit Profilblende, Länge 1160 mm, Höhe 39 mm, weiß</v>
          </cell>
          <cell r="C385" t="str">
            <v>Classification System</v>
          </cell>
          <cell r="D385" t="str">
            <v/>
          </cell>
          <cell r="E385" t="str">
            <v/>
          </cell>
          <cell r="F385" t="str">
            <v/>
          </cell>
          <cell r="G385" t="str">
            <v/>
          </cell>
          <cell r="H385">
            <v>8.4</v>
          </cell>
        </row>
        <row r="386">
          <cell r="A386" t="str">
            <v>03334-03</v>
          </cell>
          <cell r="B386" t="str">
            <v>Ordnungsschiene gerade, selbstklebend, Länge 1160 mm, Höhe 39 mm, weiß</v>
          </cell>
          <cell r="C386" t="str">
            <v>Classification System</v>
          </cell>
          <cell r="D386" t="str">
            <v/>
          </cell>
          <cell r="E386" t="str">
            <v/>
          </cell>
          <cell r="F386" t="str">
            <v/>
          </cell>
          <cell r="G386" t="str">
            <v/>
          </cell>
          <cell r="H386">
            <v>8.4</v>
          </cell>
        </row>
        <row r="387">
          <cell r="A387" t="str">
            <v>03334-05</v>
          </cell>
          <cell r="B387" t="str">
            <v>Ordnungsschiene selbstklebend, für untere Schrankböden, Länge 1160 mm, Höhe 39 mm, weiß</v>
          </cell>
          <cell r="C387" t="str">
            <v>Classification System</v>
          </cell>
          <cell r="D387" t="str">
            <v/>
          </cell>
          <cell r="E387" t="str">
            <v/>
          </cell>
          <cell r="F387" t="str">
            <v/>
          </cell>
          <cell r="G387" t="str">
            <v/>
          </cell>
          <cell r="H387">
            <v>8.4</v>
          </cell>
        </row>
        <row r="388">
          <cell r="A388" t="str">
            <v>03334-06</v>
          </cell>
          <cell r="B388" t="str">
            <v>Ordnungsschiene selbstklebend, 20° Lesewinkel, Länge 1160 mm, Höhe 39 mm, weiß</v>
          </cell>
          <cell r="C388" t="str">
            <v>Classification System</v>
          </cell>
          <cell r="D388" t="str">
            <v/>
          </cell>
          <cell r="E388" t="str">
            <v/>
          </cell>
          <cell r="F388" t="str">
            <v/>
          </cell>
          <cell r="G388" t="str">
            <v/>
          </cell>
          <cell r="H388">
            <v>8.4</v>
          </cell>
        </row>
        <row r="389">
          <cell r="A389" t="str">
            <v>03334-10</v>
          </cell>
          <cell r="B389" t="str">
            <v>Etiketten, blanko, 1.400 Stück, Breite x Höhe: 105 x 39 mm, Paket mit 100 Blatt DIN A 4, 14 Etiketten pro Blatt</v>
          </cell>
          <cell r="C389" t="str">
            <v>Classification System</v>
          </cell>
          <cell r="D389" t="str">
            <v/>
          </cell>
          <cell r="E389" t="str">
            <v/>
          </cell>
          <cell r="F389" t="str">
            <v/>
          </cell>
          <cell r="G389" t="str">
            <v/>
          </cell>
          <cell r="H389">
            <v>29</v>
          </cell>
        </row>
        <row r="390">
          <cell r="A390" t="str">
            <v>03334-20</v>
          </cell>
          <cell r="B390" t="str">
            <v>Aufkleber, blanco für Aufbewahrungsschalen, selbstklebend, rückstandsfrei ablösbar</v>
          </cell>
          <cell r="C390" t="str">
            <v>Classification System</v>
          </cell>
          <cell r="D390" t="str">
            <v/>
          </cell>
          <cell r="E390" t="str">
            <v/>
          </cell>
          <cell r="F390" t="str">
            <v/>
          </cell>
          <cell r="G390" t="str">
            <v/>
          </cell>
          <cell r="H390">
            <v>34</v>
          </cell>
        </row>
        <row r="391">
          <cell r="A391" t="str">
            <v>03334-40</v>
          </cell>
          <cell r="B391" t="str">
            <v>Inventarisierungsservice Altgeräte</v>
          </cell>
          <cell r="C391" t="str">
            <v>Inventory service old equipment</v>
          </cell>
          <cell r="D391" t="str">
            <v/>
          </cell>
          <cell r="E391" t="str">
            <v/>
          </cell>
          <cell r="F391" t="str">
            <v/>
          </cell>
          <cell r="G391" t="str">
            <v/>
          </cell>
          <cell r="H391">
            <v>1150</v>
          </cell>
        </row>
        <row r="392">
          <cell r="A392" t="str">
            <v>03335-00</v>
          </cell>
          <cell r="B392" t="str">
            <v>Sicherheitsbegehung nach DGUV V1, RiSU, DGUV V81</v>
          </cell>
          <cell r="C392" t="str">
            <v>Safety inspection according to RiSU and DGUV V1, V81</v>
          </cell>
          <cell r="D392" t="str">
            <v/>
          </cell>
          <cell r="E392" t="str">
            <v/>
          </cell>
          <cell r="F392" t="str">
            <v/>
          </cell>
          <cell r="G392" t="str">
            <v/>
          </cell>
          <cell r="H392">
            <v>599</v>
          </cell>
        </row>
        <row r="393">
          <cell r="A393" t="str">
            <v>03417-00</v>
          </cell>
          <cell r="B393" t="str">
            <v xml:space="preserve">Stimmgabeln, C-Dur-Tonleiter, Satz von 8 Stück </v>
          </cell>
          <cell r="C393" t="str">
            <v>Tuning forks,C-major scale</v>
          </cell>
          <cell r="D393" t="str">
            <v>Diapasons, jeu de 8, gamme majeure</v>
          </cell>
          <cell r="E393" t="str">
            <v>JUEGO DE 8 DIAPASONES DE 256 Hz a 512 Hz</v>
          </cell>
          <cell r="F393" t="str">
            <v xml:space="preserve">Kamerton, tonacja C-Dur, zestaw 8 sztuk     </v>
          </cell>
          <cell r="G393" t="str">
            <v xml:space="preserve">Камертон, C-мажорная гамма, набор 8 штук  </v>
          </cell>
          <cell r="H393">
            <v>127.5</v>
          </cell>
        </row>
        <row r="394">
          <cell r="A394" t="str">
            <v>03418-00</v>
          </cell>
          <cell r="B394" t="str">
            <v xml:space="preserve">Stimmgabeln, auf Resonanzkästen, 4 Stück </v>
          </cell>
          <cell r="C394" t="str">
            <v>Tuning forks on resonator boxes, set of 4 (major cord)</v>
          </cell>
          <cell r="D394" t="str">
            <v>Diapasons sur boîtes de résonance, jeu de 4 (accord majeur)</v>
          </cell>
          <cell r="E394" t="str">
            <v>JUEGO DE 4 DIAPASONES EN CAJAS DE RESONANCIA</v>
          </cell>
          <cell r="F394" t="str">
            <v xml:space="preserve">Kamerton, na pudełku rezonansowym     </v>
          </cell>
          <cell r="G394" t="str">
            <v xml:space="preserve">Камертоны, на резонансном корпусе    </v>
          </cell>
          <cell r="H394">
            <v>299.5</v>
          </cell>
        </row>
        <row r="395">
          <cell r="A395" t="str">
            <v>03421-00</v>
          </cell>
          <cell r="B395" t="str">
            <v>Stimmgabel 880 Hz</v>
          </cell>
          <cell r="C395" t="str">
            <v>Tuning fork 880 Hz</v>
          </cell>
          <cell r="D395" t="str">
            <v>Diapason 880 Hz</v>
          </cell>
          <cell r="E395" t="str">
            <v>Diapasón 880 Hz</v>
          </cell>
          <cell r="F395" t="str">
            <v xml:space="preserve">Kamerton 880 Hz     </v>
          </cell>
          <cell r="G395" t="str">
            <v xml:space="preserve">Камертон, 880 Гц    </v>
          </cell>
          <cell r="H395">
            <v>27.8</v>
          </cell>
        </row>
        <row r="396">
          <cell r="A396" t="str">
            <v>03422-00</v>
          </cell>
          <cell r="B396" t="str">
            <v xml:space="preserve">Stimmgabel 1000 Hz </v>
          </cell>
          <cell r="C396" t="str">
            <v>Tuning fork, 1000 Hz</v>
          </cell>
          <cell r="D396" t="str">
            <v>Diapason 1000 Hz</v>
          </cell>
          <cell r="E396" t="str">
            <v>DIAPASON 1000 HZ</v>
          </cell>
          <cell r="F396" t="str">
            <v xml:space="preserve">Kamerton 1000 Hz     </v>
          </cell>
          <cell r="G396" t="str">
            <v xml:space="preserve">Камертон, 1000 Гц    </v>
          </cell>
          <cell r="H396">
            <v>39.4</v>
          </cell>
        </row>
        <row r="397">
          <cell r="A397" t="str">
            <v>03423-00</v>
          </cell>
          <cell r="B397" t="str">
            <v xml:space="preserve">Stimmgabel 1700 Hz </v>
          </cell>
          <cell r="C397" t="str">
            <v>Tuning fork,1700 Hz</v>
          </cell>
          <cell r="D397" t="str">
            <v>Diapason 1700 Hz</v>
          </cell>
          <cell r="E397" t="str">
            <v>DIAPASON 1700 HZ</v>
          </cell>
          <cell r="F397" t="str">
            <v xml:space="preserve">Kamerton 1700 Hz     </v>
          </cell>
          <cell r="G397" t="str">
            <v xml:space="preserve">Камертон, 1700 Гц    </v>
          </cell>
          <cell r="H397">
            <v>34.5</v>
          </cell>
        </row>
        <row r="398">
          <cell r="A398" t="str">
            <v>03424-00</v>
          </cell>
          <cell r="B398" t="str">
            <v xml:space="preserve">Stimmgabel 440 Hz </v>
          </cell>
          <cell r="C398" t="str">
            <v>Tuning fork 440 Hz</v>
          </cell>
          <cell r="D398" t="str">
            <v>Diapason 440 Hz</v>
          </cell>
          <cell r="E398" t="str">
            <v>DIAPASON 440 HZ</v>
          </cell>
          <cell r="F398" t="str">
            <v xml:space="preserve">Kamerton 440 Hz     </v>
          </cell>
          <cell r="G398" t="str">
            <v xml:space="preserve">Камертон, 440 Гц    </v>
          </cell>
          <cell r="H398">
            <v>7.7</v>
          </cell>
        </row>
        <row r="399">
          <cell r="A399" t="str">
            <v>03427-00</v>
          </cell>
          <cell r="B399" t="str">
            <v xml:space="preserve">Stimmgabel 440 Hz, auf Resonanzkörper </v>
          </cell>
          <cell r="C399" t="str">
            <v>Tuning fork, 440 Hz, on resonance box</v>
          </cell>
          <cell r="D399" t="str">
            <v>Diapason 440 Hz sur caisse de résonance, avec marteau</v>
          </cell>
          <cell r="E399" t="str">
            <v>DIAPASON 440 Hz, CON CAJA DE RESONANCIA Y MACILLO</v>
          </cell>
          <cell r="F399" t="str">
            <v xml:space="preserve">Kamerton 440 Hz, na pudełku rezonansowym     </v>
          </cell>
          <cell r="G399" t="str">
            <v xml:space="preserve">Камертон, 440 Гц, на резонансном корпусе    </v>
          </cell>
          <cell r="H399">
            <v>57.7</v>
          </cell>
        </row>
        <row r="400">
          <cell r="A400" t="str">
            <v>03427-01</v>
          </cell>
          <cell r="B400" t="str">
            <v xml:space="preserve">Laufkörper für Stimmgabeln, 2 Stück </v>
          </cell>
          <cell r="C400" t="str">
            <v>Sliding weights for tuning forks, 2 pcs</v>
          </cell>
          <cell r="D400" t="str">
            <v>Masses mobiles pour diapasons, le paire</v>
          </cell>
          <cell r="E400" t="str">
            <v>CURSORES PARA DIAPASONES, 1 PAR</v>
          </cell>
          <cell r="F400" t="str">
            <v xml:space="preserve">Konik do kamertonu, 2 sztuki     </v>
          </cell>
          <cell r="G400" t="str">
            <v xml:space="preserve">Бегунковые разновесы для камертонов, 2 шт.    </v>
          </cell>
          <cell r="H400">
            <v>12.5</v>
          </cell>
        </row>
        <row r="401">
          <cell r="A401" t="str">
            <v>03429-00</v>
          </cell>
          <cell r="B401" t="str">
            <v xml:space="preserve">Anschlaghammer, Gummi </v>
          </cell>
          <cell r="C401" t="str">
            <v xml:space="preserve">Impact hammer, rubber </v>
          </cell>
          <cell r="D401" t="str">
            <v>Marteau caoutchouc</v>
          </cell>
          <cell r="E401" t="str">
            <v>MARTILLO DE GOLPE C.ANILLO GOMA</v>
          </cell>
          <cell r="F401" t="str">
            <v xml:space="preserve">Młoteczek gumowy     </v>
          </cell>
          <cell r="G401" t="str">
            <v xml:space="preserve">Ударный молоток, резиновый  </v>
          </cell>
          <cell r="H401">
            <v>28.5</v>
          </cell>
        </row>
        <row r="402">
          <cell r="A402" t="str">
            <v>03429-01</v>
          </cell>
          <cell r="B402" t="str">
            <v>Anschlaghammer, Aluminium</v>
          </cell>
          <cell r="C402" t="str">
            <v>Striking hammer</v>
          </cell>
          <cell r="D402" t="str">
            <v>Marteau caoutchouc</v>
          </cell>
          <cell r="E402" t="str">
            <v>MARTILLO DE GOLPE, ALUMINIO</v>
          </cell>
          <cell r="F402" t="str">
            <v xml:space="preserve">Młoteczek aluminiowy     </v>
          </cell>
          <cell r="G402" t="str">
            <v xml:space="preserve">Ударный молоток, алюминий  </v>
          </cell>
          <cell r="H402">
            <v>27.5</v>
          </cell>
        </row>
        <row r="403">
          <cell r="A403" t="str">
            <v>03430-00</v>
          </cell>
          <cell r="B403" t="str">
            <v xml:space="preserve">Monochord </v>
          </cell>
          <cell r="C403" t="str">
            <v>Monochord</v>
          </cell>
          <cell r="D403" t="str">
            <v>Sonomètre à corde</v>
          </cell>
          <cell r="E403" t="str">
            <v>MONOCORDIO</v>
          </cell>
          <cell r="F403" t="str">
            <v xml:space="preserve">Monochord     </v>
          </cell>
          <cell r="G403" t="str">
            <v xml:space="preserve">Moнохорд    </v>
          </cell>
          <cell r="H403">
            <v>421</v>
          </cell>
        </row>
        <row r="404">
          <cell r="A404" t="str">
            <v>03431-01</v>
          </cell>
          <cell r="B404" t="str">
            <v xml:space="preserve">Saitenspanner mit Stiel </v>
          </cell>
          <cell r="C404" t="str">
            <v>String tensioning device, w. stem</v>
          </cell>
          <cell r="D404" t="str">
            <v>Tendeur de corde sur tige</v>
          </cell>
          <cell r="E404" t="str">
            <v>TENSOR DE CUERDAS C.VARILLA</v>
          </cell>
          <cell r="F404" t="str">
            <v xml:space="preserve">Napinacz strun ze wspornikiem     </v>
          </cell>
          <cell r="G404" t="str">
            <v xml:space="preserve">Устройство  для натягивания струн  </v>
          </cell>
          <cell r="H404">
            <v>76</v>
          </cell>
        </row>
        <row r="405">
          <cell r="A405" t="str">
            <v>03437-00</v>
          </cell>
          <cell r="B405" t="str">
            <v>Streichbogen (Violinbogen)</v>
          </cell>
          <cell r="C405" t="str">
            <v>Bass bow</v>
          </cell>
          <cell r="D405" t="str">
            <v>Archet de basse</v>
          </cell>
          <cell r="E405" t="str">
            <v>ARCO DE VIOLON                  /</v>
          </cell>
          <cell r="F405" t="str">
            <v xml:space="preserve">Smyczek     </v>
          </cell>
          <cell r="G405" t="str">
            <v xml:space="preserve">Смычок    </v>
          </cell>
          <cell r="H405">
            <v>121.7</v>
          </cell>
        </row>
        <row r="406">
          <cell r="A406" t="str">
            <v>03460-00</v>
          </cell>
          <cell r="B406" t="str">
            <v>Quincke'sches Resonanzrohr</v>
          </cell>
          <cell r="C406" t="str">
            <v xml:space="preserve">Resonance Apparatus/ Quincke tube  </v>
          </cell>
          <cell r="D406" t="str">
            <v xml:space="preserve">Appareil de résonance/ Tube de Quincke  </v>
          </cell>
          <cell r="E406" t="str">
            <v xml:space="preserve">Aparato de resonancia/ tubo de Quincke  </v>
          </cell>
          <cell r="F406" t="str">
            <v/>
          </cell>
          <cell r="G406" t="str">
            <v xml:space="preserve">Резонансный аппарат/ трубка Квинке  </v>
          </cell>
          <cell r="H406">
            <v>226</v>
          </cell>
        </row>
        <row r="407">
          <cell r="A407" t="str">
            <v>03460-88</v>
          </cell>
          <cell r="B407" t="str">
            <v>Quincke'sches Resonanzrohr mit Stativmaterial</v>
          </cell>
          <cell r="C407" t="str">
            <v xml:space="preserve"> Resonance Apparatus with Support Material </v>
          </cell>
          <cell r="D407" t="str">
            <v xml:space="preserve"> Appareil de résonance avec matériel de support </v>
          </cell>
          <cell r="E407" t="str">
            <v xml:space="preserve"> Aparato de resonancia con material de soporte </v>
          </cell>
          <cell r="F407" t="str">
            <v/>
          </cell>
          <cell r="G407" t="str">
            <v xml:space="preserve"> Резонансный аппарат с вспомогательным материалом </v>
          </cell>
          <cell r="H407">
            <v>350.2</v>
          </cell>
        </row>
        <row r="408">
          <cell r="A408" t="str">
            <v>03474-01</v>
          </cell>
          <cell r="B408" t="str">
            <v xml:space="preserve">Füllstreifen für Kundtsches Rohr </v>
          </cell>
          <cell r="C408" t="str">
            <v>Charging strip</v>
          </cell>
          <cell r="D408" t="str">
            <v>Gouttière de remplissage</v>
          </cell>
          <cell r="E408" t="str">
            <v>Cargador</v>
          </cell>
          <cell r="F408" t="str">
            <v xml:space="preserve">Taśmy wskaźnikowe do rury Kundta     </v>
          </cell>
          <cell r="G408" t="str">
            <v xml:space="preserve">Зарядная лента аппарата Кундта     </v>
          </cell>
          <cell r="H408">
            <v>14</v>
          </cell>
        </row>
        <row r="409">
          <cell r="A409" t="str">
            <v>03474-02</v>
          </cell>
          <cell r="B409" t="str">
            <v xml:space="preserve">Abstimmschieber für Kundtsches Rohr </v>
          </cell>
          <cell r="C409" t="str">
            <v>Piston</v>
          </cell>
          <cell r="D409" t="str">
            <v>Piston pour ajustage</v>
          </cell>
          <cell r="E409" t="str">
            <v>PISTON PARA TUBO RESONADOR</v>
          </cell>
          <cell r="F409" t="str">
            <v xml:space="preserve">Suwak dostrajający     </v>
          </cell>
          <cell r="G409" t="str">
            <v xml:space="preserve">Поршень аппарата Кундта       </v>
          </cell>
          <cell r="H409">
            <v>41</v>
          </cell>
        </row>
        <row r="410">
          <cell r="A410" t="str">
            <v>03475-88</v>
          </cell>
          <cell r="B410" t="str">
            <v xml:space="preserve">Kundtsches Rohr </v>
          </cell>
          <cell r="C410" t="str">
            <v xml:space="preserve">Kundt's apparatus </v>
          </cell>
          <cell r="D410" t="str">
            <v>Tube de Kundt</v>
          </cell>
          <cell r="E410" t="str">
            <v>TUBO DE KUNDT</v>
          </cell>
          <cell r="F410" t="str">
            <v xml:space="preserve">Rura Kundta     </v>
          </cell>
          <cell r="G410" t="str">
            <v xml:space="preserve">Трубка Кундта  </v>
          </cell>
          <cell r="H410">
            <v>67</v>
          </cell>
        </row>
        <row r="411">
          <cell r="A411" t="str">
            <v>03477-00</v>
          </cell>
          <cell r="B411" t="str">
            <v xml:space="preserve">Korkmehl, 3 g </v>
          </cell>
          <cell r="C411" t="str">
            <v>Cork dust, 3 g</v>
          </cell>
          <cell r="D411" t="str">
            <v>Poudre de liège, 3 g</v>
          </cell>
          <cell r="E411" t="str">
            <v>HARINA DE CORCHO, EN CAJA TRANSP.</v>
          </cell>
          <cell r="F411" t="str">
            <v xml:space="preserve">Mączka korkowa, 3 g     </v>
          </cell>
          <cell r="G411" t="str">
            <v xml:space="preserve">Пробковая мука, 3 г     </v>
          </cell>
          <cell r="H411">
            <v>7</v>
          </cell>
        </row>
        <row r="412">
          <cell r="A412" t="str">
            <v>03478-00</v>
          </cell>
          <cell r="B412" t="str">
            <v xml:space="preserve">Klangfigurenplatten </v>
          </cell>
          <cell r="C412" t="str">
            <v>Sound pattern plates</v>
          </cell>
          <cell r="D412" t="str">
            <v>Plaques vibrantes</v>
          </cell>
          <cell r="E412" t="str">
            <v>PLACAS DE FIGURAS DE SONIDO</v>
          </cell>
          <cell r="F412" t="str">
            <v xml:space="preserve">Płyty do figur dźwiękowych     </v>
          </cell>
          <cell r="G412" t="str">
            <v xml:space="preserve">Пластинки для фигур Хладни    </v>
          </cell>
          <cell r="H412">
            <v>75</v>
          </cell>
        </row>
        <row r="413">
          <cell r="A413" t="str">
            <v>03480-01</v>
          </cell>
          <cell r="B413" t="str">
            <v xml:space="preserve">Elektrische Klingel </v>
          </cell>
          <cell r="C413" t="str">
            <v>Electric bell</v>
          </cell>
          <cell r="D413" t="str">
            <v>Sonnerie électrique</v>
          </cell>
          <cell r="E413" t="str">
            <v>TIMBRE ELECTRICO</v>
          </cell>
          <cell r="F413" t="str">
            <v xml:space="preserve">Dzwonek elektryczny     </v>
          </cell>
          <cell r="G413" t="str">
            <v xml:space="preserve">Электрический звонок    </v>
          </cell>
          <cell r="H413">
            <v>40</v>
          </cell>
        </row>
        <row r="414">
          <cell r="A414" t="str">
            <v>03524-01</v>
          </cell>
          <cell r="B414" t="str">
            <v>Schallkopf/Lautsprecher, 8 Ohm</v>
          </cell>
          <cell r="C414" t="str">
            <v>Loudspeaker / Sound head, 8 ohms</v>
          </cell>
          <cell r="D414" t="str">
            <v>Emetteur acoustique / Haut-parleur, 8 Ohms</v>
          </cell>
          <cell r="E414" t="str">
            <v>Altavoz/audífonos 8 ohmios</v>
          </cell>
          <cell r="F414" t="str">
            <v xml:space="preserve">Głowica dźwiękowa/Głośnik     </v>
          </cell>
          <cell r="G414" t="str">
            <v xml:space="preserve">Громкоговоритель, 8 Ом    </v>
          </cell>
          <cell r="H414">
            <v>110</v>
          </cell>
        </row>
        <row r="415">
          <cell r="A415" t="str">
            <v>03543-00</v>
          </cell>
          <cell r="B415" t="str">
            <v xml:space="preserve">PHYWE Messmikrofon mit Verstärker </v>
          </cell>
          <cell r="C415" t="str">
            <v>PHYWE Measuring microphone with amplifier</v>
          </cell>
          <cell r="D415" t="str">
            <v>Microphone de mesure avec amplificateur</v>
          </cell>
          <cell r="E415" t="str">
            <v>MICROFONO CALIBRADO C. AMPLIF.</v>
          </cell>
          <cell r="F415" t="str">
            <v xml:space="preserve">Mikrofon pomiarowy ze wzmacniaczem     </v>
          </cell>
          <cell r="G415" t="str">
            <v xml:space="preserve">Измерительный микрофон с усилителем  </v>
          </cell>
          <cell r="H415">
            <v>229</v>
          </cell>
        </row>
        <row r="416">
          <cell r="A416" t="str">
            <v>03611-00</v>
          </cell>
          <cell r="B416" t="str">
            <v>Kapillarröhrchen zur Demonstration der Kapillarwirkung</v>
          </cell>
          <cell r="C416" t="str">
            <v>Capillary tube</v>
          </cell>
          <cell r="D416" t="str">
            <v>Vases communicants capillaires</v>
          </cell>
          <cell r="E416" t="str">
            <v>TUBOS CAPILARES</v>
          </cell>
          <cell r="F416" t="str">
            <v xml:space="preserve">Kapilary     </v>
          </cell>
          <cell r="G416" t="str">
            <v xml:space="preserve">Капиллярная трубка     </v>
          </cell>
          <cell r="H416">
            <v>86</v>
          </cell>
        </row>
        <row r="417">
          <cell r="A417" t="str">
            <v>03612-00</v>
          </cell>
          <cell r="B417" t="str">
            <v>Kommunizierende Röhren</v>
          </cell>
          <cell r="C417" t="str">
            <v xml:space="preserve">Liquid Level Apparatus  </v>
          </cell>
          <cell r="D417" t="str">
            <v xml:space="preserve">Appareil de mesure du niveau de liquide  </v>
          </cell>
          <cell r="E417" t="str">
            <v xml:space="preserve">Aparato de nivel de líquido  </v>
          </cell>
          <cell r="F417" t="str">
            <v/>
          </cell>
          <cell r="G417" t="str">
            <v xml:space="preserve">Прибор для измерения уровня жидкости  </v>
          </cell>
          <cell r="H417">
            <v>52.4</v>
          </cell>
        </row>
        <row r="418">
          <cell r="A418" t="str">
            <v>03747-00</v>
          </cell>
          <cell r="B418" t="str">
            <v xml:space="preserve">Wärmeleitpaste, 60 g </v>
          </cell>
          <cell r="C418" t="str">
            <v>Heat conductive paste, 60 g</v>
          </cell>
          <cell r="D418" t="str">
            <v>Pate thermo-conductrice, 60 g</v>
          </cell>
          <cell r="E418" t="str">
            <v>PASTA CONDUCTIVA</v>
          </cell>
          <cell r="F418" t="str">
            <v xml:space="preserve">Pasta przewodząca ciepło, 60 g     </v>
          </cell>
          <cell r="G418" t="str">
            <v xml:space="preserve">Теплопроводная паста, 60 г    </v>
          </cell>
          <cell r="H418">
            <v>69.8</v>
          </cell>
        </row>
        <row r="419">
          <cell r="A419" t="str">
            <v>03820-03</v>
          </cell>
          <cell r="B419" t="str">
            <v xml:space="preserve">Cartesianischer Taucher, 3 Stück </v>
          </cell>
          <cell r="C419" t="str">
            <v>Cartesian divers, pack of 3</v>
          </cell>
          <cell r="D419" t="str">
            <v>Figurines de ludion, jeu de 3</v>
          </cell>
          <cell r="E419" t="str">
            <v>BUZOS CARTESIANOS, 3 UNIDADES</v>
          </cell>
          <cell r="F419" t="str">
            <v xml:space="preserve">Nurniki Kartezjusza, 3 sztuki     </v>
          </cell>
          <cell r="G419" t="str">
            <v xml:space="preserve">Декартовы поплавки, набор из 3 шт.    </v>
          </cell>
          <cell r="H419">
            <v>35.6</v>
          </cell>
        </row>
        <row r="420">
          <cell r="A420" t="str">
            <v>03903-00</v>
          </cell>
          <cell r="B420" t="str">
            <v xml:space="preserve">Aluminiumsäule </v>
          </cell>
          <cell r="C420" t="str">
            <v>Aluminium column</v>
          </cell>
          <cell r="D420" t="str">
            <v xml:space="preserve">Barreau d'aluminium </v>
          </cell>
          <cell r="E420" t="str">
            <v>COLUMNA DE ALUMINIO</v>
          </cell>
          <cell r="F420" t="str">
            <v xml:space="preserve">Kolumna aluminiowa     </v>
          </cell>
          <cell r="G420" t="str">
            <v xml:space="preserve">Алюминиевый брусок  </v>
          </cell>
          <cell r="H420">
            <v>6</v>
          </cell>
        </row>
        <row r="421">
          <cell r="A421" t="str">
            <v>03903-01</v>
          </cell>
          <cell r="B421" t="str">
            <v>Tauchkörper, Aluminium</v>
          </cell>
          <cell r="C421" t="str">
            <v>Sinker, aluminum</v>
          </cell>
          <cell r="D421" t="str">
            <v>Corps plongeant, aluminium, 30x30x90 mm, 220 g</v>
          </cell>
          <cell r="E421" t="str">
            <v>CUERPO DE INMERSION, ALUMINIO</v>
          </cell>
          <cell r="F421" t="str">
            <v xml:space="preserve">Ciało zanurzane, aluminium     </v>
          </cell>
          <cell r="G421" t="str">
            <v xml:space="preserve">Поплавок, алюминий    </v>
          </cell>
          <cell r="H421">
            <v>38</v>
          </cell>
        </row>
        <row r="422">
          <cell r="A422" t="str">
            <v>03913-00</v>
          </cell>
          <cell r="B422" t="str">
            <v>Eisensäule, vernickelt</v>
          </cell>
          <cell r="C422" t="str">
            <v>Steel Column nickel-plated</v>
          </cell>
          <cell r="D422" t="str">
            <v>Barreau de fer nickelée</v>
          </cell>
          <cell r="E422" t="str">
            <v>COLUMNA DE HIERRO</v>
          </cell>
          <cell r="F422" t="str">
            <v xml:space="preserve">Kolumna stalowa     </v>
          </cell>
          <cell r="G422" t="str">
            <v xml:space="preserve">Железный брусок  </v>
          </cell>
          <cell r="H422">
            <v>5.9</v>
          </cell>
        </row>
        <row r="423">
          <cell r="A423" t="str">
            <v>03916-00</v>
          </cell>
          <cell r="B423" t="str">
            <v xml:space="preserve">Schlitzgewicht, blank, 1 g </v>
          </cell>
          <cell r="C423" t="str">
            <v>Slotted weight, blank, 1 g</v>
          </cell>
          <cell r="D423" t="str">
            <v>Poids à fente, 1 g, poli</v>
          </cell>
          <cell r="E423" t="str">
            <v>PESA DE RANURA 1 G</v>
          </cell>
          <cell r="F423" t="str">
            <v xml:space="preserve">Odważnik ze szczeliną 1 g     </v>
          </cell>
          <cell r="G423" t="str">
            <v xml:space="preserve">Гиря с прорезью, 1 г, сталь    </v>
          </cell>
          <cell r="H423">
            <v>5</v>
          </cell>
        </row>
        <row r="424">
          <cell r="A424" t="str">
            <v>03917-00</v>
          </cell>
          <cell r="B424" t="str">
            <v xml:space="preserve">Glasglocke mit Rohr, SB 29 </v>
          </cell>
          <cell r="C424" t="str">
            <v>Glass bell with tube</v>
          </cell>
          <cell r="D424" t="str">
            <v>Entonnoir cylindrique</v>
          </cell>
          <cell r="E424" t="str">
            <v>CAMPANA DE VIDRIO C/TUBULADURA</v>
          </cell>
          <cell r="F424" t="str">
            <v xml:space="preserve">Dzwon szklany z rurką, SB 29     </v>
          </cell>
          <cell r="G424" t="str">
            <v xml:space="preserve">Стеклянный колокол с трубкой    </v>
          </cell>
          <cell r="H424">
            <v>12.9</v>
          </cell>
        </row>
        <row r="425">
          <cell r="A425" t="str">
            <v>03918-00</v>
          </cell>
          <cell r="B425" t="str">
            <v xml:space="preserve">Glasrohr, da = 38 mm, di = 35 mm, l = 640 mm </v>
          </cell>
          <cell r="C425" t="str">
            <v>Glass tube, e.d. 38mm,l 640 mm</v>
          </cell>
          <cell r="D425" t="str">
            <v>Tube de Kundt en verre, d = 38 mm, l = 640 mm</v>
          </cell>
          <cell r="E425" t="str">
            <v>TUBO DE VIDRIO, 64 CM</v>
          </cell>
          <cell r="F425" t="str">
            <v xml:space="preserve">Rura szklana, da = 38 mm di = 35 mm, l = 640 mm     </v>
          </cell>
          <cell r="G425" t="str">
            <v xml:space="preserve">Стекл. трубка, наружн. d=38 мм, внутр. d=35 мм, l=640 мм    </v>
          </cell>
          <cell r="H425">
            <v>12</v>
          </cell>
        </row>
        <row r="426">
          <cell r="A426" t="str">
            <v>03920-00</v>
          </cell>
          <cell r="B426" t="str">
            <v xml:space="preserve">Gummiringe, 50 Stück </v>
          </cell>
          <cell r="C426" t="str">
            <v>Rubber bands, 50 pieces</v>
          </cell>
          <cell r="D426" t="str">
            <v>Elastiques, jeu de 50</v>
          </cell>
          <cell r="E426" t="str">
            <v>ANILLOS DE GOMA,50 PIEZAS</v>
          </cell>
          <cell r="F426" t="str">
            <v xml:space="preserve">Pierścień gumowy, 50 sztuk     </v>
          </cell>
          <cell r="G426" t="str">
            <v xml:space="preserve">Резиновые кольца, 50 шт.    </v>
          </cell>
          <cell r="H426">
            <v>5.9</v>
          </cell>
        </row>
        <row r="427">
          <cell r="A427" t="str">
            <v>03921-00</v>
          </cell>
          <cell r="B427" t="str">
            <v xml:space="preserve">Gummikugel, d = 15 mm </v>
          </cell>
          <cell r="C427" t="str">
            <v>Rubber ball,diam.15 mm</v>
          </cell>
          <cell r="D427" t="str">
            <v>Bille de caoutchouc, diamètre 15 mm</v>
          </cell>
          <cell r="E427" t="str">
            <v>BOLA DE GOMA, DIAM. 15 MM</v>
          </cell>
          <cell r="F427" t="str">
            <v xml:space="preserve">Kulka gumowa, d = 15 mm     </v>
          </cell>
          <cell r="G427" t="str">
            <v xml:space="preserve">Резиновый шар, d=15 мм    </v>
          </cell>
          <cell r="H427">
            <v>3.1</v>
          </cell>
        </row>
        <row r="428">
          <cell r="A428" t="str">
            <v>03929-00</v>
          </cell>
          <cell r="B428" t="str">
            <v xml:space="preserve">Laufgewicht </v>
          </cell>
          <cell r="C428" t="str">
            <v>Sliding weight</v>
          </cell>
          <cell r="D428" t="str">
            <v>Poids curseur</v>
          </cell>
          <cell r="E428" t="str">
            <v>PESA CORREDIZA</v>
          </cell>
          <cell r="F428" t="str">
            <v xml:space="preserve">Przesuwnik wagi     </v>
          </cell>
          <cell r="G428" t="str">
            <v xml:space="preserve">Гиря для торсионного аппарата  </v>
          </cell>
          <cell r="H428">
            <v>36</v>
          </cell>
        </row>
        <row r="429">
          <cell r="A429" t="str">
            <v>03935-03</v>
          </cell>
          <cell r="B429" t="str">
            <v xml:space="preserve">Plastilina, 10 Stangen </v>
          </cell>
          <cell r="C429" t="str">
            <v>Plasticine, 10 sticks</v>
          </cell>
          <cell r="D429" t="str">
            <v>Pâte à modeler, 10 bâtonnets</v>
          </cell>
          <cell r="E429" t="str">
            <v xml:space="preserve">Plastilina, 10 barras  </v>
          </cell>
          <cell r="F429" t="str">
            <v xml:space="preserve">Plastelina, 10 prętów     </v>
          </cell>
          <cell r="G429" t="str">
            <v xml:space="preserve">Пластилин, 10 брусков    </v>
          </cell>
          <cell r="H429">
            <v>6</v>
          </cell>
        </row>
        <row r="430">
          <cell r="A430" t="str">
            <v>03949-00</v>
          </cell>
          <cell r="B430" t="str">
            <v xml:space="preserve">Haltebolzen </v>
          </cell>
          <cell r="C430" t="str">
            <v>Holding pin</v>
          </cell>
          <cell r="D430" t="str">
            <v>Cheville de support</v>
          </cell>
          <cell r="E430" t="str">
            <v>Pasador de sujeción</v>
          </cell>
          <cell r="F430" t="str">
            <v xml:space="preserve">Pręt przytrzymujący     </v>
          </cell>
          <cell r="G430" t="str">
            <v xml:space="preserve">Крепежный болт    </v>
          </cell>
          <cell r="H430">
            <v>9</v>
          </cell>
        </row>
        <row r="431">
          <cell r="A431" t="str">
            <v>03951-00</v>
          </cell>
          <cell r="B431" t="str">
            <v xml:space="preserve">Waagschale, Kunststoff </v>
          </cell>
          <cell r="C431" t="str">
            <v>Balance pan, plastic</v>
          </cell>
          <cell r="D431" t="str">
            <v>Plateau de balance, plastique</v>
          </cell>
          <cell r="E431" t="str">
            <v>PLATILLO DE BALANZA, PLASTICO</v>
          </cell>
          <cell r="F431" t="str">
            <v xml:space="preserve">Szalka do wagi, tworzywo sztuczne     </v>
          </cell>
          <cell r="G431" t="str">
            <v xml:space="preserve">Чаша весов, пластмассовая    </v>
          </cell>
          <cell r="H431">
            <v>11</v>
          </cell>
        </row>
        <row r="432">
          <cell r="A432" t="str">
            <v>03960-00</v>
          </cell>
          <cell r="B432" t="str">
            <v xml:space="preserve">Hebel </v>
          </cell>
          <cell r="C432" t="str">
            <v>Lever</v>
          </cell>
          <cell r="D432" t="str">
            <v>Levier de démonstration</v>
          </cell>
          <cell r="E432" t="str">
            <v xml:space="preserve">Palanca  </v>
          </cell>
          <cell r="F432" t="str">
            <v xml:space="preserve">Dźwignia     </v>
          </cell>
          <cell r="G432" t="str">
            <v xml:space="preserve">Рычаг    </v>
          </cell>
          <cell r="H432">
            <v>32</v>
          </cell>
        </row>
        <row r="433">
          <cell r="A433" t="str">
            <v>03961-00</v>
          </cell>
          <cell r="B433" t="str">
            <v xml:space="preserve">Zeiger für Hebel </v>
          </cell>
          <cell r="C433" t="str">
            <v>Pointer for lever</v>
          </cell>
          <cell r="D433" t="str">
            <v>Indicateur pour levier</v>
          </cell>
          <cell r="E433" t="str">
            <v>Índice para palanca</v>
          </cell>
          <cell r="F433" t="str">
            <v xml:space="preserve">Wskaźnik do dźwigni     </v>
          </cell>
          <cell r="G433" t="str">
            <v xml:space="preserve">Стрелка для рычага    </v>
          </cell>
          <cell r="H433">
            <v>3.9</v>
          </cell>
        </row>
        <row r="434">
          <cell r="A434" t="str">
            <v>03962-00</v>
          </cell>
          <cell r="B434" t="str">
            <v xml:space="preserve">Platte mit Skale </v>
          </cell>
          <cell r="C434" t="str">
            <v>Plate with scale</v>
          </cell>
          <cell r="D434" t="str">
            <v>Plaque avec échelle</v>
          </cell>
          <cell r="E434" t="str">
            <v>PLACA CON ESCALA</v>
          </cell>
          <cell r="F434" t="str">
            <v xml:space="preserve">Płyta ze skalą wagi     </v>
          </cell>
          <cell r="G434" t="str">
            <v xml:space="preserve">Пластина со шкалой    </v>
          </cell>
          <cell r="H434">
            <v>11</v>
          </cell>
        </row>
        <row r="435">
          <cell r="A435" t="str">
            <v>03963-00</v>
          </cell>
          <cell r="B435" t="str">
            <v xml:space="preserve">Zeiger für Demo-Hebel </v>
          </cell>
          <cell r="C435" t="str">
            <v>Pointer for demonstration lever</v>
          </cell>
          <cell r="D435" t="str">
            <v>Aiguille pour levier de démonstration</v>
          </cell>
          <cell r="E435" t="str">
            <v>PUNTERO P.PALANCA D.DEMOSTRACION</v>
          </cell>
          <cell r="F435" t="str">
            <v xml:space="preserve">Wskaźnik do dźwigni demonstracyjnej     </v>
          </cell>
          <cell r="G435" t="str">
            <v xml:space="preserve">Стрелка для демонстрационного рычага    </v>
          </cell>
          <cell r="H435">
            <v>14</v>
          </cell>
        </row>
        <row r="436">
          <cell r="A436" t="str">
            <v>03970-00</v>
          </cell>
          <cell r="B436" t="str">
            <v xml:space="preserve">Rolle, lose, d = 40 mm, mit Lasthaken </v>
          </cell>
          <cell r="C436" t="str">
            <v>Pulley,movable,dia.40mm,w.hook</v>
          </cell>
          <cell r="D436" t="str">
            <v>Poulie mobile, d 40mm, avec crochet</v>
          </cell>
          <cell r="E436" t="str">
            <v>POLEA, DIAM. 40 mm, CON GANCHO DE CARGA</v>
          </cell>
          <cell r="F436" t="str">
            <v xml:space="preserve">Rolka luźna z zaczepem, d = 40 mm     </v>
          </cell>
          <cell r="G436" t="str">
            <v xml:space="preserve">Блок, подвижный, d=40 мм, с крюком    </v>
          </cell>
          <cell r="H436">
            <v>7.5</v>
          </cell>
        </row>
        <row r="437">
          <cell r="A437" t="str">
            <v>03981-00</v>
          </cell>
          <cell r="B437" t="str">
            <v xml:space="preserve">Antriebsriemen </v>
          </cell>
          <cell r="C437" t="str">
            <v>Driving belt</v>
          </cell>
          <cell r="D437" t="str">
            <v>Courroie</v>
          </cell>
          <cell r="E437" t="str">
            <v>CORREA DE TRANSMISION</v>
          </cell>
          <cell r="F437" t="str">
            <v xml:space="preserve">Pasek przeniesienia napędu     </v>
          </cell>
          <cell r="G437" t="str">
            <v xml:space="preserve">Приводной ремень    </v>
          </cell>
          <cell r="H437">
            <v>6</v>
          </cell>
        </row>
        <row r="438">
          <cell r="A438" t="str">
            <v>03985-00</v>
          </cell>
          <cell r="B438" t="str">
            <v>PVC-Schlauch, Innen-d = 7 mm, lfd. m</v>
          </cell>
          <cell r="C438" t="str">
            <v>PVC tubing, inner dia. = 7 mm, l = 1 m</v>
          </cell>
          <cell r="D438" t="str">
            <v>Tube PVC, d.i. 7 mm</v>
          </cell>
          <cell r="E438" t="str">
            <v>TUBO TRANSPARENTE,DIAM.INT.7 MM</v>
          </cell>
          <cell r="F438" t="str">
            <v xml:space="preserve">Przewód PCV, d = 7 mm, l = 1 m     </v>
          </cell>
          <cell r="G438" t="str">
            <v xml:space="preserve">Поливинилхлоридный шланг, внутрен. d=7 мм, l=1 м    </v>
          </cell>
          <cell r="H438">
            <v>0.9</v>
          </cell>
        </row>
        <row r="439">
          <cell r="A439" t="str">
            <v>03987-00</v>
          </cell>
          <cell r="B439" t="str">
            <v>PVC-Schlauch, Innen-d = 10 mm, lfd. m</v>
          </cell>
          <cell r="C439" t="str">
            <v>PVC tubing, inner dia. = 10 mm, l = 1 m</v>
          </cell>
          <cell r="D439" t="str">
            <v>Tube pvc, diamètre interne 10mm, 1m</v>
          </cell>
          <cell r="E439" t="str">
            <v>TUBO PVC, DIAMETRO INTER. 10MM,1M</v>
          </cell>
          <cell r="F439" t="str">
            <v xml:space="preserve">Przewód PCV, d = 10 mm, l = 1 m     </v>
          </cell>
          <cell r="G439" t="str">
            <v xml:space="preserve">Поливинилхлоридный шланг, внутр. d=10 мм, l=1 м    </v>
          </cell>
          <cell r="H439">
            <v>1.2</v>
          </cell>
        </row>
        <row r="440">
          <cell r="A440" t="str">
            <v>03989-00</v>
          </cell>
          <cell r="B440" t="str">
            <v>Elastische Schnur</v>
          </cell>
          <cell r="C440" t="str">
            <v>Square section rubber strip,l 10m</v>
          </cell>
          <cell r="D440" t="str">
            <v>Fil de caoutchouc, 10 m</v>
          </cell>
          <cell r="E440" t="str">
            <v>TIRA DE GOMA SECCION TETRAGONAL, 10 M</v>
          </cell>
          <cell r="F440" t="str">
            <v xml:space="preserve">Linka gumowa, kwadratowa, l = 10 m     </v>
          </cell>
          <cell r="G440" t="str">
            <v xml:space="preserve">Резиновая лента с квадрат. сечением, l=10 м    </v>
          </cell>
          <cell r="H440">
            <v>14</v>
          </cell>
        </row>
        <row r="441">
          <cell r="A441" t="str">
            <v>03990-00</v>
          </cell>
          <cell r="B441" t="str">
            <v>Schrotkugeln, d = 2 mm, 120 g</v>
          </cell>
          <cell r="C441" t="str">
            <v>Steel pellets, d = 2 mm, 120 g</v>
          </cell>
          <cell r="D441" t="str">
            <v>Grenaille en billes, 120 g</v>
          </cell>
          <cell r="E441" t="str">
            <v>BOLAS DE PLOMO, D 2  MM, 120 G</v>
          </cell>
          <cell r="F441" t="str">
            <v xml:space="preserve">Śrut, d = 2 mm, 120 g     </v>
          </cell>
          <cell r="G441" t="str">
            <v xml:space="preserve">Свинцовая дробь, d=3 мм, 120 г    </v>
          </cell>
          <cell r="H441">
            <v>12.5</v>
          </cell>
        </row>
        <row r="442">
          <cell r="A442" t="str">
            <v>04020-93</v>
          </cell>
          <cell r="B442" t="str">
            <v xml:space="preserve">Tauchsieder, 1000 W, 220...250 V </v>
          </cell>
          <cell r="C442" t="str">
            <v>Immersion heater,1000W,220-250V</v>
          </cell>
          <cell r="D442" t="str">
            <v>Chauffe-eau 1000w, 220a 250v DC / ca</v>
          </cell>
          <cell r="E442" t="str">
            <v>HERVIDOR INMERSION,1000W,220/250V</v>
          </cell>
          <cell r="F442" t="str">
            <v xml:space="preserve">Grzałka zanurzana 1000 W, 220..250 V     </v>
          </cell>
          <cell r="G442" t="str">
            <v xml:space="preserve">Погружаемый нагреватель, 1000 Вт, 220-250 В    </v>
          </cell>
          <cell r="H442">
            <v>17.899999999999999</v>
          </cell>
        </row>
        <row r="443">
          <cell r="A443" t="str">
            <v>04025-93</v>
          </cell>
          <cell r="B443" t="str">
            <v>Heizplatte, d= 185 mm,, 230 V  für Versuche in der Wärmelehre</v>
          </cell>
          <cell r="C443" t="str">
            <v>Heating + cooking hotplate,230V</v>
          </cell>
          <cell r="D443" t="str">
            <v>Plaque chauffante électrique</v>
          </cell>
          <cell r="E443" t="str">
            <v>Hornillo eléctrico, 230 V</v>
          </cell>
          <cell r="F443" t="str">
            <v xml:space="preserve">Płyta grzewcza, 230 V     </v>
          </cell>
          <cell r="G443" t="str">
            <v xml:space="preserve">Электронагревательная плита, 230 В    </v>
          </cell>
          <cell r="H443">
            <v>35</v>
          </cell>
        </row>
        <row r="444">
          <cell r="A444" t="str">
            <v>04027-93</v>
          </cell>
          <cell r="B444" t="str">
            <v>Wasserkocher, 1,5 l,  230 V</v>
          </cell>
          <cell r="C444" t="str">
            <v>Water boiler cordless, 1.5 l, 230 V</v>
          </cell>
          <cell r="D444" t="str">
            <v>Chauffe-eau sans fil, 1.5 Litres, 230 V</v>
          </cell>
          <cell r="E444" t="str">
            <v>Hervidor de agua 1,5 l, 230 V</v>
          </cell>
          <cell r="F444" t="str">
            <v xml:space="preserve">Czajnik 1,5 l, 230 V     </v>
          </cell>
          <cell r="G444" t="str">
            <v>Электрочайник,1,5 л</v>
          </cell>
          <cell r="H444">
            <v>30.9</v>
          </cell>
        </row>
        <row r="445">
          <cell r="A445" t="str">
            <v>04028-93</v>
          </cell>
          <cell r="B445" t="str">
            <v>Heizplatte für Schülerübungen, d = 90 mm, 500 W, 230 V</v>
          </cell>
          <cell r="C445" t="str">
            <v>Heating hotplate, Ø = 90 mm,500 W, 230 V</v>
          </cell>
          <cell r="D445" t="str">
            <v>Plaque chauffante électrique, ø = 90 mm, 500 w, 230 V</v>
          </cell>
          <cell r="E445" t="str">
            <v>HORNILLO ELECTRICO, Ø = 90 mm,500 W, 230 V</v>
          </cell>
          <cell r="F445" t="str">
            <v xml:space="preserve">Płyta grzewcza do doświadczeń uczniowskich, d = 90 mm, 500 W, 230 V     </v>
          </cell>
          <cell r="G445" t="str">
            <v xml:space="preserve">Плитка электрическая, Ø = 90 мм, 500 Вт, 230 В      </v>
          </cell>
          <cell r="H445">
            <v>59.9</v>
          </cell>
        </row>
        <row r="446">
          <cell r="A446" t="str">
            <v>04030-93</v>
          </cell>
          <cell r="B446" t="str">
            <v>Heiss-/Kaltluftgebläse</v>
          </cell>
          <cell r="C446" t="str">
            <v>Hot/cold air blower</v>
          </cell>
          <cell r="D446" t="str">
            <v>Soufflerie chaud froid</v>
          </cell>
          <cell r="E446" t="str">
            <v>Secador de pelo con aire frío y caliente</v>
          </cell>
          <cell r="F446" t="str">
            <v>Dmuchawa ciepłe/zimne powietrze</v>
          </cell>
          <cell r="G446" t="str">
            <v xml:space="preserve">Воздуходувка горячего/холодного воздуха, </v>
          </cell>
          <cell r="H446">
            <v>49.9</v>
          </cell>
        </row>
        <row r="447">
          <cell r="A447" t="str">
            <v>04036-93</v>
          </cell>
          <cell r="B447" t="str">
            <v>Wärmestrahler, 230 VDC/AC, 250 W</v>
          </cell>
          <cell r="C447" t="str">
            <v>Infrared lamp, 220 V</v>
          </cell>
          <cell r="D447" t="str">
            <v>Ampoule infrarouge, 220 V DC / ca</v>
          </cell>
          <cell r="E447" t="str">
            <v>BOMBILLA INFRARROJA, ED 27, 220 V</v>
          </cell>
          <cell r="F447" t="str">
            <v xml:space="preserve">Promiennik ciepła, 230 VDC/AC,250 W     </v>
          </cell>
          <cell r="G447" t="str">
            <v xml:space="preserve">Инфракрасная лампа, 220 В    </v>
          </cell>
          <cell r="H447">
            <v>38.9</v>
          </cell>
        </row>
        <row r="448">
          <cell r="A448" t="str">
            <v>04037-93</v>
          </cell>
          <cell r="B448" t="str">
            <v>Wärmestrahler, 230 VDC/AC 100 W</v>
          </cell>
          <cell r="C448" t="str">
            <v xml:space="preserve">Infrared lamp,100 W     </v>
          </cell>
          <cell r="D448" t="str">
            <v>Ampoule infrarouge,  CC/CA</v>
          </cell>
          <cell r="E448" t="str">
            <v xml:space="preserve">BOMBILLA INFRARROJA, ED 27, </v>
          </cell>
          <cell r="F448" t="str">
            <v xml:space="preserve">Promiennik ciepła, 230 VDC/AC, 100 W     </v>
          </cell>
          <cell r="G448" t="str">
            <v xml:space="preserve">Инфракрасная лампа, 100 В    </v>
          </cell>
          <cell r="H448">
            <v>30.9</v>
          </cell>
        </row>
        <row r="449">
          <cell r="A449" t="str">
            <v>04135-00</v>
          </cell>
          <cell r="B449" t="str">
            <v>Demonstrationsthermometer, -60...+160°C, l=500mm, ohne Tauchschaft</v>
          </cell>
          <cell r="C449" t="str">
            <v>Demonstration thermometer</v>
          </cell>
          <cell r="D449" t="str">
            <v>Thermomètre de démonstration, -60 à +160 °C, l = 500 mm</v>
          </cell>
          <cell r="E449" t="str">
            <v>TERMOMETRO DE DEMOSTRACION</v>
          </cell>
          <cell r="F449" t="str">
            <v xml:space="preserve">Termometr demonstracyjny     </v>
          </cell>
          <cell r="G449" t="str">
            <v xml:space="preserve">Демонстрационный термометр    </v>
          </cell>
          <cell r="H449">
            <v>48</v>
          </cell>
        </row>
        <row r="450">
          <cell r="A450" t="str">
            <v>04160-00</v>
          </cell>
          <cell r="B450" t="str">
            <v>Wetterthermometer, -30...+50 °C</v>
          </cell>
          <cell r="C450" t="str">
            <v>Maximum-minimum thermometer</v>
          </cell>
          <cell r="D450" t="str">
            <v>Thermomètre à maxima et à minima</v>
          </cell>
          <cell r="E450" t="str">
            <v>TERMOMETRO DE TEMP. MINIMA-MAXIMA</v>
          </cell>
          <cell r="F450" t="str">
            <v xml:space="preserve">Termometr Maximum-Minimum     </v>
          </cell>
          <cell r="G450" t="str">
            <v xml:space="preserve">Maксимальный/ минимальный термометр    </v>
          </cell>
          <cell r="H450">
            <v>21</v>
          </cell>
        </row>
        <row r="451">
          <cell r="A451" t="str">
            <v>04163-01</v>
          </cell>
          <cell r="B451" t="str">
            <v>Kompakt-Infrarot-Thermometer, digital</v>
          </cell>
          <cell r="C451" t="str">
            <v>Compact infrared thermometer, digital</v>
          </cell>
          <cell r="D451" t="str">
            <v>Thermomètre numérique compacte infrarouge</v>
          </cell>
          <cell r="E451" t="str">
            <v>Termómetro digital infrarojo compacto</v>
          </cell>
          <cell r="F451" t="str">
            <v xml:space="preserve">Cyfrowy termometr, podczerwień     </v>
          </cell>
          <cell r="G451" t="str">
            <v xml:space="preserve">Инфракрасный термометр, цифровой    </v>
          </cell>
          <cell r="H451">
            <v>39</v>
          </cell>
        </row>
        <row r="452">
          <cell r="A452" t="str">
            <v>04166-00</v>
          </cell>
          <cell r="B452" t="str">
            <v xml:space="preserve">Fieberthermometer, digital </v>
          </cell>
          <cell r="C452" t="str">
            <v>Clinical thermometer, digital</v>
          </cell>
          <cell r="D452" t="str">
            <v>Thermomètre médical digital</v>
          </cell>
          <cell r="E452" t="str">
            <v>TERMOMETRO CLINICO, DIGITAL</v>
          </cell>
          <cell r="F452" t="str">
            <v xml:space="preserve">Cyfrowy termometr do mierzenia gorączki     </v>
          </cell>
          <cell r="G452" t="str">
            <v xml:space="preserve">Медицинский термометр, цифровой     </v>
          </cell>
          <cell r="H452">
            <v>10.5</v>
          </cell>
        </row>
        <row r="453">
          <cell r="A453" t="str">
            <v>04167-00</v>
          </cell>
          <cell r="B453" t="str">
            <v>Infrarot-Stirnthermometer</v>
          </cell>
          <cell r="C453" t="str">
            <v>Clinical thermometer, digital</v>
          </cell>
          <cell r="D453" t="str">
            <v>Thermomètre médical digital</v>
          </cell>
          <cell r="E453" t="str">
            <v>Termómetro clínico, digital</v>
          </cell>
          <cell r="F453" t="str">
            <v xml:space="preserve">Cyfrowy termometr do mierzenia gorączki     </v>
          </cell>
          <cell r="G453" t="str">
            <v xml:space="preserve">Медицинский термометр, цифровой     </v>
          </cell>
          <cell r="H453">
            <v>62</v>
          </cell>
        </row>
        <row r="454">
          <cell r="A454" t="str">
            <v>04213-00</v>
          </cell>
          <cell r="B454" t="str">
            <v xml:space="preserve">Kugel mit Ring </v>
          </cell>
          <cell r="C454" t="str">
            <v>Ball and ring</v>
          </cell>
          <cell r="D454" t="str">
            <v xml:space="preserve">Sphère de dilatation avec anneau selon S'Gravesande </v>
          </cell>
          <cell r="E454" t="str">
            <v>Bola y anillo, experimento de Gravesande</v>
          </cell>
          <cell r="F454" t="str">
            <v xml:space="preserve">Kulka z pierścieniem     </v>
          </cell>
          <cell r="G454" t="str">
            <v xml:space="preserve">Шар и кольцо    </v>
          </cell>
          <cell r="H454">
            <v>66</v>
          </cell>
        </row>
        <row r="455">
          <cell r="A455" t="str">
            <v>04220-00</v>
          </cell>
          <cell r="B455" t="str">
            <v xml:space="preserve">Bolzensprenger </v>
          </cell>
          <cell r="C455" t="str">
            <v>Pin shearing apparatus</v>
          </cell>
          <cell r="D455" t="str">
            <v>Brise-fer</v>
          </cell>
          <cell r="E455" t="str">
            <v>Aparato de cizalladura</v>
          </cell>
          <cell r="F455" t="str">
            <v xml:space="preserve">Rozpórka do rozszerzalności cieplnej     </v>
          </cell>
          <cell r="G455" t="str">
            <v xml:space="preserve">Аппарат для демонстрации теплового расширения    </v>
          </cell>
          <cell r="H455">
            <v>130</v>
          </cell>
        </row>
        <row r="456">
          <cell r="A456" t="str">
            <v>04222-00</v>
          </cell>
          <cell r="B456" t="str">
            <v>Gusseisenbolzen, 10 Stück Ø=ca. 10mm, l=96mm</v>
          </cell>
          <cell r="C456" t="str">
            <v>Cast iron pins,10 pcs.</v>
          </cell>
          <cell r="D456" t="str">
            <v>Tiges en fonte, jeu de 10</v>
          </cell>
          <cell r="E456" t="str">
            <v>Pasadores de hierro fundido,10 unidades</v>
          </cell>
          <cell r="F456" t="str">
            <v xml:space="preserve">Bolce odlewane, 10 sztuk     </v>
          </cell>
          <cell r="G456" t="str">
            <v xml:space="preserve">Чугунные штифты, 10 шт.    </v>
          </cell>
          <cell r="H456">
            <v>29.9</v>
          </cell>
        </row>
        <row r="457">
          <cell r="A457" t="str">
            <v>04231-02</v>
          </cell>
          <cell r="B457" t="str">
            <v xml:space="preserve">Rohr für Dilatometer, Messing </v>
          </cell>
          <cell r="C457" t="str">
            <v>Brass tube, for dilatometer</v>
          </cell>
          <cell r="D457" t="str">
            <v>Tube en laiton pour dilatomètre</v>
          </cell>
          <cell r="E457" t="str">
            <v>TUBO DE LATON P. DILATOMETER</v>
          </cell>
          <cell r="F457" t="str">
            <v xml:space="preserve">Rurka do dylatometru, mosiężna     </v>
          </cell>
          <cell r="G457" t="str">
            <v xml:space="preserve">Латунная трубка для дилатометра     </v>
          </cell>
          <cell r="H457">
            <v>43</v>
          </cell>
        </row>
        <row r="458">
          <cell r="A458" t="str">
            <v>04231-03</v>
          </cell>
          <cell r="B458" t="str">
            <v xml:space="preserve">Rohr für Dilatometer, Stahl </v>
          </cell>
          <cell r="C458" t="str">
            <v>Iron tube, for dilatometer</v>
          </cell>
          <cell r="D458" t="str">
            <v>Tube en acier pour dilatomètre</v>
          </cell>
          <cell r="E458" t="str">
            <v>TUBO DE FIERRO P. DILATOMETER</v>
          </cell>
          <cell r="F458" t="str">
            <v xml:space="preserve">Rurka do dylatometru, stalowa     </v>
          </cell>
          <cell r="G458" t="str">
            <v xml:space="preserve">Стальная трубка для дилатометра    </v>
          </cell>
          <cell r="H458">
            <v>54</v>
          </cell>
        </row>
        <row r="459">
          <cell r="A459" t="str">
            <v>04231-04</v>
          </cell>
          <cell r="B459" t="str">
            <v>Rohr für Dilatometer, Glas</v>
          </cell>
          <cell r="C459" t="str">
            <v>Glass tube, for dilatometer</v>
          </cell>
          <cell r="D459" t="str">
            <v>Tube en verre pour dilatomètre</v>
          </cell>
          <cell r="E459" t="str">
            <v>TUBO DE VIDRIO P. DILATOMETER</v>
          </cell>
          <cell r="F459" t="str">
            <v xml:space="preserve">Rurka do dylatometru, szklana     </v>
          </cell>
          <cell r="G459" t="str">
            <v xml:space="preserve">Стеклянная трубка для  дилатометра    </v>
          </cell>
          <cell r="H459">
            <v>32</v>
          </cell>
        </row>
        <row r="460">
          <cell r="A460" t="str">
            <v>04231-05</v>
          </cell>
          <cell r="B460" t="str">
            <v xml:space="preserve">Rohr für Dilatometer, Kupfer </v>
          </cell>
          <cell r="C460" t="str">
            <v>Copper tube for dilatometer</v>
          </cell>
          <cell r="D460" t="str">
            <v>Tube en cuivre pour dilatomètre</v>
          </cell>
          <cell r="E460" t="str">
            <v>TUBO COBRE PARA DILATOMETER</v>
          </cell>
          <cell r="F460" t="str">
            <v xml:space="preserve">Rurka do dylatometru, miedziana     </v>
          </cell>
          <cell r="G460" t="str">
            <v xml:space="preserve">Медная трубка для  дилатометра    </v>
          </cell>
          <cell r="H460">
            <v>54</v>
          </cell>
        </row>
        <row r="461">
          <cell r="A461" t="str">
            <v>04231-06</v>
          </cell>
          <cell r="B461" t="str">
            <v xml:space="preserve">Rohr für Dilatometer, Aluminium </v>
          </cell>
          <cell r="C461" t="str">
            <v>Aluminium tube for dilatometer</v>
          </cell>
          <cell r="D461" t="str">
            <v>Tube en aluminium pour dilatomètre</v>
          </cell>
          <cell r="E461" t="str">
            <v>TUBO ALUM.PARA  DILATOMETER</v>
          </cell>
          <cell r="F461" t="str">
            <v xml:space="preserve">Rurka do dylatometru, aluminiowa     </v>
          </cell>
          <cell r="G461" t="str">
            <v xml:space="preserve">Алюминиевая трубка для  дилатометра    </v>
          </cell>
          <cell r="H461">
            <v>54</v>
          </cell>
        </row>
        <row r="462">
          <cell r="A462" t="str">
            <v>04231-07</v>
          </cell>
          <cell r="B462" t="str">
            <v xml:space="preserve">Rohr für Dilatometer, Quarzglas </v>
          </cell>
          <cell r="C462" t="str">
            <v>Tube, quartz for dilatometer</v>
          </cell>
          <cell r="D462" t="str">
            <v xml:space="preserve">Tube en quartz pour dilatomètre </v>
          </cell>
          <cell r="E462" t="str">
            <v>TUBO, VASO DE CUARZO P.DILATOMET.</v>
          </cell>
          <cell r="F462" t="str">
            <v xml:space="preserve">Rurka do dylatometru, szkło kwarcowe     </v>
          </cell>
          <cell r="G462" t="str">
            <v xml:space="preserve">Кварцевая трубка для  дилатометра    </v>
          </cell>
          <cell r="H462">
            <v>79.5</v>
          </cell>
        </row>
        <row r="463">
          <cell r="A463" t="str">
            <v>04231-55</v>
          </cell>
          <cell r="B463" t="str">
            <v xml:space="preserve">Auflagebuchse für Längenausdehnung </v>
          </cell>
          <cell r="C463" t="str">
            <v>Collar for linear expansion</v>
          </cell>
          <cell r="D463" t="str">
            <v>Noix de pression</v>
          </cell>
          <cell r="E463" t="str">
            <v>NUEZ PARA EXPANSION LINEAL</v>
          </cell>
          <cell r="F463" t="str">
            <v xml:space="preserve">Złączka do dylatometru     </v>
          </cell>
          <cell r="G463" t="str">
            <v xml:space="preserve">Ниппель дилатометра  </v>
          </cell>
          <cell r="H463">
            <v>16</v>
          </cell>
        </row>
        <row r="464">
          <cell r="A464" t="str">
            <v>04233-10</v>
          </cell>
          <cell r="B464" t="str">
            <v xml:space="preserve">Dilatometer mit Messuhr </v>
          </cell>
          <cell r="C464" t="str">
            <v>Dilatometer with clock gauge</v>
          </cell>
          <cell r="D464" t="str">
            <v>Dilatomètre avec indication à cadran</v>
          </cell>
          <cell r="E464" t="str">
            <v>Dilatómetro con reloj de medición</v>
          </cell>
          <cell r="F464" t="str">
            <v xml:space="preserve">Dylatometr ze wskaźnikiem zegarowym     </v>
          </cell>
          <cell r="G464" t="str">
            <v xml:space="preserve">Дилатометр с индикатором часового типа    </v>
          </cell>
          <cell r="H464">
            <v>149.5</v>
          </cell>
        </row>
        <row r="465">
          <cell r="A465" t="str">
            <v>04234-03</v>
          </cell>
          <cell r="B465" t="str">
            <v>Aluminiumrohr, d = 8 mm , l = 580 mm</v>
          </cell>
          <cell r="C465" t="str">
            <v>Aluminium tube</v>
          </cell>
          <cell r="D465" t="str">
            <v xml:space="preserve">Tube d'aluminium </v>
          </cell>
          <cell r="E465" t="str">
            <v>TUBO DE ALUMINIO</v>
          </cell>
          <cell r="F465" t="str">
            <v xml:space="preserve">Rurka aluminiowa, d = 8 mm, l = 580 mm     </v>
          </cell>
          <cell r="G465" t="str">
            <v xml:space="preserve">Алюминиевая трубка, d = 8 mm , l = 580 mm     </v>
          </cell>
          <cell r="H465">
            <v>9.9</v>
          </cell>
        </row>
        <row r="466">
          <cell r="A466" t="str">
            <v>04234-11</v>
          </cell>
          <cell r="B466" t="str">
            <v>Messingrohr, d = 8 mm , l = 430 mm</v>
          </cell>
          <cell r="C466" t="str">
            <v>Brass tube</v>
          </cell>
          <cell r="D466" t="str">
            <v>Tube de laiton</v>
          </cell>
          <cell r="E466" t="str">
            <v>TUBO DE LATON</v>
          </cell>
          <cell r="F466" t="str">
            <v xml:space="preserve">Rurka mosiężna, d = 8 mm, l = 430 mm     </v>
          </cell>
          <cell r="G466" t="str">
            <v xml:space="preserve">Латунная трубка, d = 8 mm , l = 430 mm      </v>
          </cell>
          <cell r="H466">
            <v>14</v>
          </cell>
        </row>
        <row r="467">
          <cell r="A467" t="str">
            <v>04234-12</v>
          </cell>
          <cell r="B467" t="str">
            <v>Eisenrohr, d = 8 mm , l = 430 mm</v>
          </cell>
          <cell r="C467" t="str">
            <v>Iron tube</v>
          </cell>
          <cell r="D467" t="str">
            <v>Tube de fer</v>
          </cell>
          <cell r="E467" t="str">
            <v>TUBO DE HIERRO</v>
          </cell>
          <cell r="F467" t="str">
            <v xml:space="preserve">Rurka stalowa, d = 8 mm, l = 430 mm     </v>
          </cell>
          <cell r="G467" t="str">
            <v xml:space="preserve">Железная трубка, d = 8 mm , l = 430 mm       </v>
          </cell>
          <cell r="H467">
            <v>18</v>
          </cell>
        </row>
        <row r="468">
          <cell r="A468" t="str">
            <v>04234-13</v>
          </cell>
          <cell r="B468" t="str">
            <v>Aluminiumrohr, d = 8 mm , l = 430 mm</v>
          </cell>
          <cell r="C468" t="str">
            <v>Aluminium tube</v>
          </cell>
          <cell r="D468" t="str">
            <v xml:space="preserve">Tube d'aluminium </v>
          </cell>
          <cell r="E468" t="str">
            <v>TUBO DE ALUMINIO</v>
          </cell>
          <cell r="F468" t="str">
            <v xml:space="preserve">Rurka aluminiowa, d = 8 mm, l = 430 mm     </v>
          </cell>
          <cell r="G468" t="str">
            <v xml:space="preserve">Алюминиевая трубка, d = 8 mm , l = 430 mm      </v>
          </cell>
          <cell r="H468">
            <v>10</v>
          </cell>
        </row>
        <row r="469">
          <cell r="A469" t="str">
            <v>04236-00</v>
          </cell>
          <cell r="B469" t="str">
            <v>Rollachse mit Zeiger, Achsdurchmesser 4 mm</v>
          </cell>
          <cell r="C469" t="str">
            <v>Rotating shaft with pointer</v>
          </cell>
          <cell r="D469" t="str">
            <v>Aiguille sur axe de rotation</v>
          </cell>
          <cell r="E469" t="str">
            <v>EJE MOVIL CON AGUJA DE INDICACION</v>
          </cell>
          <cell r="F469" t="str">
            <v xml:space="preserve">Oś obrotowa ze wskaźnikiem 4 mm     </v>
          </cell>
          <cell r="G469" t="str">
            <v xml:space="preserve">Вращающийся вал со стрелкой,  диаметр 4 мм   </v>
          </cell>
          <cell r="H469">
            <v>17.5</v>
          </cell>
        </row>
        <row r="470">
          <cell r="A470" t="str">
            <v>04236-01</v>
          </cell>
          <cell r="B470" t="str">
            <v>Rollachse mit Zeiger, Achsdurchmesser 3 mm</v>
          </cell>
          <cell r="C470" t="str">
            <v>Rotating shaft with pointer</v>
          </cell>
          <cell r="D470" t="str">
            <v>Aiguille sur axe de rotation</v>
          </cell>
          <cell r="E470" t="str">
            <v>EJE MOVIL CON AGUJA DE INDICACION</v>
          </cell>
          <cell r="F470" t="str">
            <v xml:space="preserve">Oś obrotowa ze wskaźnikiem 3 mm     </v>
          </cell>
          <cell r="G470" t="str">
            <v xml:space="preserve">Вращающийся вал со стрелкой, диаметр 3 мм     </v>
          </cell>
          <cell r="H470">
            <v>19</v>
          </cell>
        </row>
        <row r="471">
          <cell r="A471" t="str">
            <v>04256-00</v>
          </cell>
          <cell r="B471" t="str">
            <v xml:space="preserve">Laborthermometer, l=230 mm, ungraduiert </v>
          </cell>
          <cell r="C471" t="str">
            <v>Thermometer, non-graduated</v>
          </cell>
          <cell r="D471" t="str">
            <v>Thermomètre non gradué</v>
          </cell>
          <cell r="E471" t="str">
            <v>Termometro sin graduaciones</v>
          </cell>
          <cell r="F471" t="str">
            <v xml:space="preserve">Termometr, niestopniowany     </v>
          </cell>
          <cell r="G471" t="str">
            <v xml:space="preserve">Термометр, неградуированный    </v>
          </cell>
          <cell r="H471">
            <v>11.5</v>
          </cell>
        </row>
        <row r="472">
          <cell r="A472" t="str">
            <v>04260-00</v>
          </cell>
          <cell r="B472" t="str">
            <v>Temperatur-Indikatorstreifen</v>
          </cell>
          <cell r="C472" t="str">
            <v>Heat sensitive paper</v>
          </cell>
          <cell r="D472" t="str">
            <v>Papier indicateur de température</v>
          </cell>
          <cell r="E472" t="str">
            <v>PAPEL TERMOCROMICO</v>
          </cell>
          <cell r="F472" t="str">
            <v xml:space="preserve">Paski indykacyjne temperatury     </v>
          </cell>
          <cell r="G472" t="str">
            <v xml:space="preserve">Индикаторы температуры, полоски  </v>
          </cell>
          <cell r="H472">
            <v>13</v>
          </cell>
        </row>
        <row r="473">
          <cell r="A473" t="str">
            <v>04361-00</v>
          </cell>
          <cell r="B473" t="str">
            <v xml:space="preserve">Joule-Thomson-Apparatur </v>
          </cell>
          <cell r="C473" t="str">
            <v>Joule-Thomson apparatus</v>
          </cell>
          <cell r="D473" t="str">
            <v>Appareil de Joule-Thomson</v>
          </cell>
          <cell r="E473" t="str">
            <v>APARATO JOULE-THOMSON</v>
          </cell>
          <cell r="F473" t="str">
            <v xml:space="preserve">Aparat Joule - Thomsona     </v>
          </cell>
          <cell r="G473" t="str">
            <v xml:space="preserve">Аппарат Джоуля-Томсона     </v>
          </cell>
          <cell r="H473">
            <v>1068</v>
          </cell>
        </row>
        <row r="474">
          <cell r="A474" t="str">
            <v>04364-11</v>
          </cell>
          <cell r="B474" t="str">
            <v xml:space="preserve">Messkapillare für Gerät zum kritischen Punkt </v>
          </cell>
          <cell r="C474" t="str">
            <v>Meas. capillary f.crit.point app.</v>
          </cell>
          <cell r="D474" t="str">
            <v>Capillaire de mesure pour appareil à point critique</v>
          </cell>
          <cell r="E474" t="str">
            <v>CAPIL.D.MED.P.APART.D.PUNTO CRIT.</v>
          </cell>
          <cell r="F474" t="str">
            <v xml:space="preserve">Kapilary pomiarowe przyrządu do ustalenia punktu krytycznego    </v>
          </cell>
          <cell r="G474" t="str">
            <v xml:space="preserve">Измер. капилляр для аппарата , демонстрации критич. точки    </v>
          </cell>
          <cell r="H474">
            <v>324</v>
          </cell>
        </row>
        <row r="475">
          <cell r="A475" t="str">
            <v>04365-00</v>
          </cell>
          <cell r="B475" t="str">
            <v>Gerät zum kritischen Punkt</v>
          </cell>
          <cell r="C475" t="str">
            <v>Critical point apparatus</v>
          </cell>
          <cell r="D475" t="str">
            <v>Appareil au point critique</v>
          </cell>
          <cell r="E475" t="str">
            <v>APARATO PARA EL PUNTO CRITICO</v>
          </cell>
          <cell r="F475" t="str">
            <v xml:space="preserve">Przyrząd do punktu krytycznego     </v>
          </cell>
          <cell r="G475" t="str">
            <v xml:space="preserve">Аппарат для демонстрации критической точки    </v>
          </cell>
          <cell r="H475">
            <v>6300</v>
          </cell>
        </row>
        <row r="476">
          <cell r="A476" t="str">
            <v>04366-00</v>
          </cell>
          <cell r="B476" t="str">
            <v>Thermogenerator, mit 2 Wasserbehältern</v>
          </cell>
          <cell r="C476" t="str">
            <v>Thermogenerator with 2 water baths</v>
          </cell>
          <cell r="D476" t="str">
            <v xml:space="preserve">Thermo-générateur avec 2 bains d'eau </v>
          </cell>
          <cell r="E476" t="str">
            <v>Termogenerador con 2 baños de agua</v>
          </cell>
          <cell r="F476" t="str">
            <v xml:space="preserve">Termogenerator z dwoma zbiornikami wodnymi     </v>
          </cell>
          <cell r="G476" t="str">
            <v xml:space="preserve">Термогенератор с 2 баками для воды    </v>
          </cell>
          <cell r="H476">
            <v>832</v>
          </cell>
        </row>
        <row r="477">
          <cell r="A477" t="str">
            <v>04366-01</v>
          </cell>
          <cell r="B477" t="str">
            <v xml:space="preserve">Durchflusswärmetauscher </v>
          </cell>
          <cell r="C477" t="str">
            <v>Flow-through heat exchanger</v>
          </cell>
          <cell r="D477" t="str">
            <v>échangeur de chaleur de fluides</v>
          </cell>
          <cell r="E477" t="str">
            <v>CAMBIADOR TERMICO</v>
          </cell>
          <cell r="F477" t="str">
            <v xml:space="preserve">Przepływowy wymiennik ciepła     </v>
          </cell>
          <cell r="G477" t="str">
            <v xml:space="preserve">Проточный теплообменник    </v>
          </cell>
          <cell r="H477">
            <v>70</v>
          </cell>
        </row>
        <row r="478">
          <cell r="A478" t="str">
            <v>04366-02</v>
          </cell>
          <cell r="B478" t="str">
            <v xml:space="preserve">Kühlkörper </v>
          </cell>
          <cell r="C478" t="str">
            <v>Air cooler</v>
          </cell>
          <cell r="D478" t="str">
            <v>Radiateur</v>
          </cell>
          <cell r="E478" t="str">
            <v>CUERPO ENFRIADOR</v>
          </cell>
          <cell r="F478" t="str">
            <v xml:space="preserve">Chłodnica     </v>
          </cell>
          <cell r="G478" t="str">
            <v xml:space="preserve">Радиатор    </v>
          </cell>
          <cell r="H478">
            <v>68</v>
          </cell>
        </row>
        <row r="479">
          <cell r="A479" t="str">
            <v>04368-00</v>
          </cell>
          <cell r="B479" t="str">
            <v>Gasoszillator nach Flammersfeld</v>
          </cell>
          <cell r="C479" t="str">
            <v>Gas oscillator, Flammersfeld</v>
          </cell>
          <cell r="D479" t="str">
            <v>Oscillateur de gaz selon flammersfeld</v>
          </cell>
          <cell r="E479" t="str">
            <v>OSCILAD. D.GAS SEGUN FLAMMERSFELD</v>
          </cell>
          <cell r="F479" t="str">
            <v xml:space="preserve">Oscylator gazowy Flammersfelda     </v>
          </cell>
          <cell r="G479" t="str">
            <v xml:space="preserve">Газовый осциллятор по Фламмерсфельду    </v>
          </cell>
          <cell r="H479">
            <v>199</v>
          </cell>
        </row>
        <row r="480">
          <cell r="A480" t="str">
            <v>04372-00</v>
          </cell>
          <cell r="B480" t="str">
            <v xml:space="preserve">Stirlingmotor, transparent </v>
          </cell>
          <cell r="C480" t="str">
            <v>Stirling engine transparent</v>
          </cell>
          <cell r="D480" t="str">
            <v>Moteur Stirling, transparent</v>
          </cell>
          <cell r="E480" t="str">
            <v>MOTOR STIRLING, TRANSPARENTE</v>
          </cell>
          <cell r="F480" t="str">
            <v xml:space="preserve">Silnik Stirlinga, poglądowy     </v>
          </cell>
          <cell r="G480" t="str">
            <v xml:space="preserve">Двигатель Стирлинга, прозрачн.    </v>
          </cell>
          <cell r="H480">
            <v>830</v>
          </cell>
        </row>
        <row r="481">
          <cell r="A481" t="str">
            <v>04372-01</v>
          </cell>
          <cell r="B481" t="str">
            <v xml:space="preserve">Motor/Generator-Einheit </v>
          </cell>
          <cell r="C481" t="str">
            <v>Motor/ generator unit</v>
          </cell>
          <cell r="D481" t="str">
            <v>Unité moteur/générateur</v>
          </cell>
          <cell r="E481" t="str">
            <v>UNIDAD DE MOTOR/GENERADOR</v>
          </cell>
          <cell r="F481" t="str">
            <v xml:space="preserve">Zestaw silnik-prądnica     </v>
          </cell>
          <cell r="G481" t="str">
            <v xml:space="preserve">Блок двигатель/ генератор     </v>
          </cell>
          <cell r="H481">
            <v>160</v>
          </cell>
        </row>
        <row r="482">
          <cell r="A482" t="str">
            <v>04372-02</v>
          </cell>
          <cell r="B482" t="str">
            <v xml:space="preserve">Drehmomentmesser </v>
          </cell>
          <cell r="C482" t="str">
            <v>Torque meter</v>
          </cell>
          <cell r="D482" t="str">
            <v>Torsiomètre</v>
          </cell>
          <cell r="E482" t="str">
            <v>MEDIDOR DEL MOMENTO DE GIRO</v>
          </cell>
          <cell r="F482" t="str">
            <v xml:space="preserve">Miernik momentu obrotowego     </v>
          </cell>
          <cell r="G482" t="str">
            <v>Торсиометр</v>
          </cell>
          <cell r="H482">
            <v>503</v>
          </cell>
        </row>
        <row r="483">
          <cell r="A483" t="str">
            <v>04372-04</v>
          </cell>
          <cell r="B483" t="str">
            <v xml:space="preserve">Kamin für Stirlingmotor </v>
          </cell>
          <cell r="C483" t="str">
            <v>Chimney for stirling engine</v>
          </cell>
          <cell r="D483" t="str">
            <v>Cheminée pour moteur Stirling</v>
          </cell>
          <cell r="E483" t="str">
            <v>CHIMENEA PARA MOTOR STIRLING</v>
          </cell>
          <cell r="F483" t="str">
            <v xml:space="preserve">Komin do silnika Stirlinga     </v>
          </cell>
          <cell r="G483" t="str">
            <v xml:space="preserve">Камин для двигателя Стирлинга    </v>
          </cell>
          <cell r="H483">
            <v>27</v>
          </cell>
        </row>
        <row r="484">
          <cell r="A484" t="str">
            <v>04372-10</v>
          </cell>
          <cell r="B484" t="str">
            <v>Messwerterfassungsmodul für Stirlingmotor</v>
          </cell>
          <cell r="C484" t="str">
            <v>Stirling Engine Datalogging Module</v>
          </cell>
          <cell r="D484" t="str">
            <v>Module d'enregistrement des données du moteur Stirling</v>
          </cell>
          <cell r="E484" t="str">
            <v>Módulo de adquisición de datos para motor Stirling</v>
          </cell>
          <cell r="F484" t="str">
            <v/>
          </cell>
          <cell r="G484" t="str">
            <v xml:space="preserve">Дигитальный модуль для двигателя Стирлинга. </v>
          </cell>
          <cell r="H484">
            <v>1649</v>
          </cell>
        </row>
        <row r="485">
          <cell r="A485" t="str">
            <v>04373-93</v>
          </cell>
          <cell r="B485" t="str">
            <v>Wärmepumpe, Kompressorprinzip</v>
          </cell>
          <cell r="C485" t="str">
            <v>Heat pump, compressor principle</v>
          </cell>
          <cell r="D485" t="str">
            <v>Pompa cieplna, kompresorowa</v>
          </cell>
          <cell r="E485" t="str">
            <v>BOMBA D: CALOR; PRINCIP D: COMPRE</v>
          </cell>
          <cell r="F485" t="str">
            <v/>
          </cell>
          <cell r="G485" t="str">
            <v xml:space="preserve">Тепловой насос, принцип компрессора    </v>
          </cell>
          <cell r="H485">
            <v>3690</v>
          </cell>
        </row>
        <row r="486">
          <cell r="A486" t="str">
            <v>04374-00</v>
          </cell>
          <cell r="B486" t="str">
            <v>Thermogenerator 1 Peltierelement</v>
          </cell>
          <cell r="C486" t="str">
            <v>Thermogenerator, Peltier element</v>
          </cell>
          <cell r="D486" t="str">
            <v>Thermogénérateur, 1 élément Peltier</v>
          </cell>
          <cell r="E486" t="str">
            <v>Termogenerador, elemento Peltier</v>
          </cell>
          <cell r="F486" t="str">
            <v xml:space="preserve">Termogenerator 1, element Peltiera     </v>
          </cell>
          <cell r="G486" t="str">
            <v xml:space="preserve">Термогенератор, 1 элемент Пельтье    </v>
          </cell>
          <cell r="H486">
            <v>212</v>
          </cell>
        </row>
        <row r="487">
          <cell r="A487" t="str">
            <v>04375-00</v>
          </cell>
          <cell r="B487" t="str">
            <v>Wärmeisolierungsplatte, Filz, 100 x 135 mm</v>
          </cell>
          <cell r="C487" t="str">
            <v>Heat insulating sheet, felt, 100 mm x 135 mm</v>
          </cell>
          <cell r="D487" t="str">
            <v>Feuille isolante thermique, feutre, 100 mm x 135 mm</v>
          </cell>
          <cell r="E487" t="str">
            <v>Aislamiento térmico de fieltro, 100 mm x 135 mm</v>
          </cell>
          <cell r="F487" t="str">
            <v xml:space="preserve">Płyta izolacyjna, filcowa, 100 x 135 mm     </v>
          </cell>
          <cell r="G487" t="str">
            <v xml:space="preserve">Фетр, листовой, 100x100 мм    </v>
          </cell>
          <cell r="H487">
            <v>6</v>
          </cell>
        </row>
        <row r="488">
          <cell r="A488" t="str">
            <v>04376-00</v>
          </cell>
          <cell r="B488" t="str">
            <v>leXsolar-SmartGrid Ready-to-go</v>
          </cell>
          <cell r="C488" t="str">
            <v>leXsolar-SmartGrid  Ready-to-go 2.0</v>
          </cell>
          <cell r="D488" t="str">
            <v>leXsolar SmartGrid prêt à l'emploi</v>
          </cell>
          <cell r="E488" t="str">
            <v>leXsolar-SmartGrid  Ready-to-go 2.0</v>
          </cell>
          <cell r="F488" t="str">
            <v xml:space="preserve">Zestaw Inteligentne sieci elektryczne, leXsolar  </v>
          </cell>
          <cell r="G488" t="str">
            <v xml:space="preserve">leXsolar " Интелектуальнные энергосистемы"  </v>
          </cell>
          <cell r="H488">
            <v>2860</v>
          </cell>
        </row>
        <row r="489">
          <cell r="A489" t="str">
            <v>04401-00</v>
          </cell>
          <cell r="B489" t="str">
            <v xml:space="preserve">Kalorimeter 500 ml </v>
          </cell>
          <cell r="C489" t="str">
            <v>Calorimeter, 500 ml</v>
          </cell>
          <cell r="D489" t="str">
            <v>Calorimètre 500 ml</v>
          </cell>
          <cell r="E489" t="str">
            <v>CALORIMETRO 500 ML</v>
          </cell>
          <cell r="F489" t="str">
            <v xml:space="preserve">Kalorymetr 500 ml     </v>
          </cell>
          <cell r="G489" t="str">
            <v xml:space="preserve">Калориметр, 500 мл     </v>
          </cell>
          <cell r="H489">
            <v>115</v>
          </cell>
        </row>
        <row r="490">
          <cell r="A490" t="str">
            <v>04401-01</v>
          </cell>
          <cell r="B490" t="str">
            <v xml:space="preserve">Heizspule für Kalorimeter, 500 ml, 5 Stück </v>
          </cell>
          <cell r="C490" t="str">
            <v>Heating coil f.calorimeter, 5pcs.</v>
          </cell>
          <cell r="D490" t="str">
            <v>Résistance chauffante pour calorimètre, 5  pièces</v>
          </cell>
          <cell r="E490" t="str">
            <v>BOBINA CALEFACTORA PARA CALORÍMETRO, 5 UNID.</v>
          </cell>
          <cell r="F490" t="str">
            <v xml:space="preserve">Cewka grzewcza do kalorymetru, 5 sztuk     </v>
          </cell>
          <cell r="G490" t="str">
            <v xml:space="preserve">Нагреват. спираль для калориметра, 500 мл, 5 шт.    </v>
          </cell>
          <cell r="H490">
            <v>76</v>
          </cell>
        </row>
        <row r="491">
          <cell r="A491" t="str">
            <v>04401-10</v>
          </cell>
          <cell r="B491" t="str">
            <v xml:space="preserve">Kalorimetertopf, 500 ml </v>
          </cell>
          <cell r="C491" t="str">
            <v>Calorimeter vessel, 500 ml</v>
          </cell>
          <cell r="D491" t="str">
            <v>Pot pour calorimètre, 500 ml</v>
          </cell>
          <cell r="E491" t="str">
            <v>RECIPIENTE DE 500ML P.CALORIMETRO</v>
          </cell>
          <cell r="F491" t="str">
            <v xml:space="preserve">Kalorymetr 500 ml     </v>
          </cell>
          <cell r="G491" t="str">
            <v xml:space="preserve">Бак калориметра, 500 мл    </v>
          </cell>
          <cell r="H491">
            <v>54</v>
          </cell>
        </row>
        <row r="492">
          <cell r="A492" t="str">
            <v>04402-00</v>
          </cell>
          <cell r="B492" t="str">
            <v>Kalorimeter, durchsichtig, Inhalt ca. 1.200 ml</v>
          </cell>
          <cell r="C492" t="str">
            <v>Calorimeter, transparent, 1200 ml</v>
          </cell>
          <cell r="D492" t="str">
            <v>Calorimètre transparent, 1200 ml avec couvercle</v>
          </cell>
          <cell r="E492" t="str">
            <v>CALORIMETRO TRANSPARENTE</v>
          </cell>
          <cell r="F492" t="str">
            <v xml:space="preserve">Kalorymetr poglądowy, ca = 1,2 l     </v>
          </cell>
          <cell r="G492" t="str">
            <v xml:space="preserve">Калориметр, прозрачный, 1200 мл   </v>
          </cell>
          <cell r="H492">
            <v>438</v>
          </cell>
        </row>
        <row r="493">
          <cell r="A493" t="str">
            <v>04402-10</v>
          </cell>
          <cell r="B493" t="str">
            <v>Einlaufpipette, Duran, 50 ml</v>
          </cell>
          <cell r="C493" t="str">
            <v>Delivery pipette</v>
          </cell>
          <cell r="D493" t="str">
            <v>Pipette à deux traits 50ml</v>
          </cell>
          <cell r="E493" t="str">
            <v>PIPETA DE SUMINISTRO</v>
          </cell>
          <cell r="F493" t="str">
            <v xml:space="preserve">Pipeta wlewowa     </v>
          </cell>
          <cell r="G493" t="str">
            <v xml:space="preserve">Пипетка для калориметра, 50 мл  </v>
          </cell>
          <cell r="H493">
            <v>61</v>
          </cell>
        </row>
        <row r="494">
          <cell r="A494" t="str">
            <v>04403-00</v>
          </cell>
          <cell r="B494" t="str">
            <v xml:space="preserve">Kalorimeter-Bombe </v>
          </cell>
          <cell r="C494" t="str">
            <v>Calorimetric bomb</v>
          </cell>
          <cell r="D494" t="str">
            <v>Récipient calorimétrique, en acier</v>
          </cell>
          <cell r="E494" t="str">
            <v>BOMBA CALORIMETRICA</v>
          </cell>
          <cell r="F494" t="str">
            <v xml:space="preserve">Bomba kalorymetryczna     </v>
          </cell>
          <cell r="G494" t="str">
            <v xml:space="preserve">Калориметрическая бомба    </v>
          </cell>
          <cell r="H494">
            <v>1741</v>
          </cell>
        </row>
        <row r="495">
          <cell r="A495" t="str">
            <v>04403-03</v>
          </cell>
          <cell r="B495" t="str">
            <v xml:space="preserve">Probengefäße für Kalorimeterbombe, 10 Stück </v>
          </cell>
          <cell r="C495" t="str">
            <v>Test vessel f.calorim.bomb,10 pcs</v>
          </cell>
          <cell r="D495" t="str">
            <v>Récipient à essais pour bombe calorimétrique, 10 pièces</v>
          </cell>
          <cell r="E495" t="str">
            <v>RECIP.D.ENSAYOS P.BOMB. CALOR.,10</v>
          </cell>
          <cell r="F495" t="str">
            <v xml:space="preserve">Naczynia próbne do bomby kalorymetrycznej, 10 sztuk     </v>
          </cell>
          <cell r="G495" t="str">
            <v xml:space="preserve">Испытательные емкости для калорим. бомбы, 10 шт.    </v>
          </cell>
          <cell r="H495">
            <v>45</v>
          </cell>
        </row>
        <row r="496">
          <cell r="A496" t="str">
            <v>04403-04</v>
          </cell>
          <cell r="B496" t="str">
            <v xml:space="preserve">Pillenpresse für Kalorimeter </v>
          </cell>
          <cell r="C496" t="str">
            <v>Pellet press for calorimeter</v>
          </cell>
          <cell r="D496" t="str">
            <v>Presse-pilule pour calorimètre</v>
          </cell>
          <cell r="E496" t="str">
            <v>PRENSA D. TABLETAS P.CALORIMETRO</v>
          </cell>
          <cell r="F496" t="str">
            <v xml:space="preserve">Prasa do pigułek do kalorymetru     </v>
          </cell>
          <cell r="G496" t="str">
            <v xml:space="preserve">Пресс для таблеток для калориметра    </v>
          </cell>
          <cell r="H496">
            <v>63</v>
          </cell>
        </row>
        <row r="497">
          <cell r="A497" t="str">
            <v>04404-01</v>
          </cell>
          <cell r="B497" t="str">
            <v xml:space="preserve">Deckel für Schülerkalorimeter </v>
          </cell>
          <cell r="C497" t="str">
            <v>Lid for student calorimeter</v>
          </cell>
          <cell r="D497" t="str">
            <v>Couvercle pour calorimètre</v>
          </cell>
          <cell r="E497" t="str">
            <v>TAPA P. CALORIMETRO D.ALUMNO</v>
          </cell>
          <cell r="F497" t="str">
            <v xml:space="preserve">Pokrywka kalorymetru     </v>
          </cell>
          <cell r="G497" t="str">
            <v xml:space="preserve">Крышка для учебного калориметра    </v>
          </cell>
          <cell r="H497">
            <v>4.3</v>
          </cell>
        </row>
        <row r="498">
          <cell r="A498" t="str">
            <v>04404-10</v>
          </cell>
          <cell r="B498" t="str">
            <v xml:space="preserve">Rührstab </v>
          </cell>
          <cell r="C498" t="str">
            <v>Agitator rod</v>
          </cell>
          <cell r="D498" t="str">
            <v>Tige agitatrice</v>
          </cell>
          <cell r="E498" t="str">
            <v>AGITADOR</v>
          </cell>
          <cell r="F498" t="str">
            <v xml:space="preserve">Pręt mieszający     </v>
          </cell>
          <cell r="G498" t="str">
            <v xml:space="preserve">Стержень - мешалка    </v>
          </cell>
          <cell r="H498">
            <v>4.9000000000000004</v>
          </cell>
        </row>
        <row r="499">
          <cell r="A499" t="str">
            <v>04404-20</v>
          </cell>
          <cell r="B499" t="str">
            <v xml:space="preserve">Filzplatte, 100 x 100 mm </v>
          </cell>
          <cell r="C499" t="str">
            <v>Felt sheet, 100 x 100 mm</v>
          </cell>
          <cell r="D499" t="str">
            <v>Feuille de feutre, 100 x 100 mm</v>
          </cell>
          <cell r="E499" t="str">
            <v>LAMINA DE FIELTRO, 100 X 100 mm</v>
          </cell>
          <cell r="F499" t="str">
            <v xml:space="preserve">Płytka filcowa 100 x 100 mm     </v>
          </cell>
          <cell r="G499" t="str">
            <v xml:space="preserve">Фетр, листовой, 100x100 мм    </v>
          </cell>
          <cell r="H499">
            <v>2</v>
          </cell>
        </row>
        <row r="500">
          <cell r="A500" t="str">
            <v>04404-88</v>
          </cell>
          <cell r="B500" t="str">
            <v xml:space="preserve">Schülerkalorimeter </v>
          </cell>
          <cell r="C500" t="str">
            <v>Calorimeter, student type</v>
          </cell>
          <cell r="D500" t="str">
            <v>Calorimètre, pour TP</v>
          </cell>
          <cell r="E500" t="str">
            <v>CALORIMETRO ESCOLAR</v>
          </cell>
          <cell r="F500" t="str">
            <v xml:space="preserve">Kalorymetr uczniowski     </v>
          </cell>
          <cell r="G500" t="str">
            <v xml:space="preserve">Учебный калориметр    </v>
          </cell>
          <cell r="H500">
            <v>51.2</v>
          </cell>
        </row>
        <row r="501">
          <cell r="A501" t="str">
            <v>04405-00</v>
          </cell>
          <cell r="B501" t="str">
            <v>Verdampfungsgefäß für Kalorimeter, Borosilikat</v>
          </cell>
          <cell r="C501" t="str">
            <v>Evaporation vessel for calorim.</v>
          </cell>
          <cell r="D501" t="str">
            <v xml:space="preserve">Récipient d'évaporation pour calorimètre </v>
          </cell>
          <cell r="E501" t="str">
            <v>RECIPIENTE D.EVAPORACION P.CALOR.</v>
          </cell>
          <cell r="F501" t="str">
            <v xml:space="preserve">Parownica do kalorymetru     </v>
          </cell>
          <cell r="G501" t="str">
            <v xml:space="preserve">Испарительный резервуар для калориметра    </v>
          </cell>
          <cell r="H501">
            <v>267</v>
          </cell>
        </row>
        <row r="502">
          <cell r="A502" t="str">
            <v>04406-00</v>
          </cell>
          <cell r="B502" t="str">
            <v>Metallkörper, Satz von 3 Stück</v>
          </cell>
          <cell r="C502" t="str">
            <v>Metal bodies, set of 3</v>
          </cell>
          <cell r="D502" t="str">
            <v>Corps métalliques, lot de 3</v>
          </cell>
          <cell r="E502" t="str">
            <v>CUERPOS METALICOS, JGO.D.3 PZS.</v>
          </cell>
          <cell r="F502" t="str">
            <v xml:space="preserve">Ciała metalowe, zestaw 3 sztuki     </v>
          </cell>
          <cell r="G502" t="str">
            <v xml:space="preserve">Металлические тела , набор из 3 шт.    </v>
          </cell>
          <cell r="H502">
            <v>22</v>
          </cell>
        </row>
        <row r="503">
          <cell r="A503" t="str">
            <v>04408-10</v>
          </cell>
          <cell r="B503" t="str">
            <v xml:space="preserve">Beutel, Gaze </v>
          </cell>
          <cell r="C503" t="str">
            <v>Gauze bag</v>
          </cell>
          <cell r="D503" t="str">
            <v>Sachet de gaze</v>
          </cell>
          <cell r="E503" t="str">
            <v>MANGUITO AISLANTE</v>
          </cell>
          <cell r="F503" t="str">
            <v xml:space="preserve">Torba z gazy     </v>
          </cell>
          <cell r="G503" t="str">
            <v xml:space="preserve">Марлевый мешок    </v>
          </cell>
          <cell r="H503">
            <v>3</v>
          </cell>
        </row>
        <row r="504">
          <cell r="A504" t="str">
            <v>04410-00</v>
          </cell>
          <cell r="B504" t="str">
            <v>Isolierschaum für Schraubglas 40 ml</v>
          </cell>
          <cell r="C504" t="str">
            <v>Insulating foam for screw-top jar 40 ml</v>
          </cell>
          <cell r="D504" t="str">
            <v>Mousse isolante pour pot, 40 ml</v>
          </cell>
          <cell r="E504" t="str">
            <v xml:space="preserve">Goma aislante para tapón de jarro </v>
          </cell>
          <cell r="F504" t="str">
            <v xml:space="preserve">Pianka izolacyjna, do naczynia zakręcanego 40 ml     </v>
          </cell>
          <cell r="G504" t="str">
            <v xml:space="preserve">Изоляционные пена   </v>
          </cell>
          <cell r="H504">
            <v>5.9</v>
          </cell>
        </row>
        <row r="505">
          <cell r="A505" t="str">
            <v>04431-93</v>
          </cell>
          <cell r="B505" t="str">
            <v xml:space="preserve">Tisch-Autoklav mit Einsatz </v>
          </cell>
          <cell r="C505" t="str">
            <v>Autoclave with insert</v>
          </cell>
          <cell r="D505" t="str">
            <v>Autoclave de paillasse 12 litres avec panier</v>
          </cell>
          <cell r="E505" t="str">
            <v>AUTOCLAVE DE MESA, 12 LITROS</v>
          </cell>
          <cell r="F505" t="str">
            <v xml:space="preserve">Autoklaw stołowy z wkładem     </v>
          </cell>
          <cell r="G505" t="str">
            <v xml:space="preserve">Настольный автоклав с вкладышем    </v>
          </cell>
          <cell r="H505">
            <v>3599</v>
          </cell>
        </row>
        <row r="506">
          <cell r="A506" t="str">
            <v>04440-00</v>
          </cell>
          <cell r="B506" t="str">
            <v xml:space="preserve">Apparat zum mechanischen Wärmeäquivalent </v>
          </cell>
          <cell r="C506" t="str">
            <v>Mechanical equiv.of heat app.</v>
          </cell>
          <cell r="D506" t="str">
            <v xml:space="preserve">Appareil pour l'équivalent mécanique de la chaleur </v>
          </cell>
          <cell r="E506" t="str">
            <v>Aparato para Equivalente mecánico del calor</v>
          </cell>
          <cell r="F506" t="str">
            <v xml:space="preserve">Aparat do mechanicznego równoważnika ciepła     </v>
          </cell>
          <cell r="G506" t="str">
            <v xml:space="preserve">Аппарат для измерения теплового эквивалента    </v>
          </cell>
          <cell r="H506">
            <v>648</v>
          </cell>
        </row>
        <row r="507">
          <cell r="A507" t="str">
            <v>04441-01</v>
          </cell>
          <cell r="B507" t="str">
            <v xml:space="preserve">Reibungswalze CuZn,  m = 0,64 kg </v>
          </cell>
          <cell r="C507" t="str">
            <v>Friction cylinder CuZn, m 0.64 kg</v>
          </cell>
          <cell r="D507" t="str">
            <v>Cylindre de frottement CuZn, m = 0,64 kg</v>
          </cell>
          <cell r="E507" t="str">
            <v>CILINDRO DE FRICCION CUZN,0.64 KG</v>
          </cell>
          <cell r="F507" t="str">
            <v xml:space="preserve">Walec CuZn do pomiaru tarcia, m = 0,64 kg     </v>
          </cell>
          <cell r="G507" t="str">
            <v xml:space="preserve">Фрикционный  цилиндр CuZn, m=0,64 кг     </v>
          </cell>
          <cell r="H507">
            <v>54</v>
          </cell>
        </row>
        <row r="508">
          <cell r="A508" t="str">
            <v>04441-02</v>
          </cell>
          <cell r="B508" t="str">
            <v xml:space="preserve">Reibungswalze CuZn, m = 1,28 kg </v>
          </cell>
          <cell r="C508" t="str">
            <v>Friction cylinder CuZn, m 1.28 kg</v>
          </cell>
          <cell r="D508" t="str">
            <v>Cylindre de frottement CuZn, m = 1,28 kg</v>
          </cell>
          <cell r="E508" t="str">
            <v>Cilindro de fricción CuZn, 1,28 kg</v>
          </cell>
          <cell r="F508" t="str">
            <v xml:space="preserve">Walec CuZn do pomiaru tarcia, m = 1,28 kg     </v>
          </cell>
          <cell r="G508" t="str">
            <v xml:space="preserve">Фрикционный  цилиндр CuZn, m=1,28 кг     </v>
          </cell>
          <cell r="H508">
            <v>79</v>
          </cell>
        </row>
        <row r="509">
          <cell r="A509" t="str">
            <v>04441-03</v>
          </cell>
          <cell r="B509" t="str">
            <v xml:space="preserve">Reibungswalze Al, m = 0,39 kg </v>
          </cell>
          <cell r="C509" t="str">
            <v>Friction cylinder Al, m 0.39 kg</v>
          </cell>
          <cell r="D509" t="str">
            <v>Cylindre de frottement Al, m = 0,39 kg</v>
          </cell>
          <cell r="E509" t="str">
            <v>Cilindro de fricción Al, 0,39 kg</v>
          </cell>
          <cell r="F509" t="str">
            <v xml:space="preserve">Walec Al. do pomiaru tarcia, m = 0,39 kg     </v>
          </cell>
          <cell r="G509" t="str">
            <v xml:space="preserve">Фрикционный  цилиндр Al, m=0,39 кг    </v>
          </cell>
          <cell r="H509">
            <v>54</v>
          </cell>
        </row>
        <row r="510">
          <cell r="A510" t="str">
            <v>04441-04</v>
          </cell>
          <cell r="B510" t="str">
            <v xml:space="preserve">Kunststoffreibband </v>
          </cell>
          <cell r="C510" t="str">
            <v>Plastic friction tape</v>
          </cell>
          <cell r="D510" t="str">
            <v>Ruban de frottement en plastique</v>
          </cell>
          <cell r="E510" t="str">
            <v>CINTA DE FROTAMIENTO DE PLASTICO</v>
          </cell>
          <cell r="F510" t="str">
            <v xml:space="preserve">Taśma z tworzywa sztucznego do pomiaru tarcia     </v>
          </cell>
          <cell r="G510" t="str">
            <v xml:space="preserve">Фрикционная лента, пластик    </v>
          </cell>
          <cell r="H510">
            <v>51</v>
          </cell>
        </row>
        <row r="511">
          <cell r="A511" t="str">
            <v>04441-05</v>
          </cell>
          <cell r="B511" t="str">
            <v xml:space="preserve">Handkurbel </v>
          </cell>
          <cell r="C511" t="str">
            <v>Crank handle</v>
          </cell>
          <cell r="D511" t="str">
            <v>Manivelle</v>
          </cell>
          <cell r="E511" t="str">
            <v>MANIVELA</v>
          </cell>
          <cell r="F511" t="str">
            <v xml:space="preserve">Korba ręczna     </v>
          </cell>
          <cell r="G511" t="str">
            <v xml:space="preserve">Кривошипная рукоятка    </v>
          </cell>
          <cell r="H511">
            <v>60</v>
          </cell>
        </row>
        <row r="512">
          <cell r="A512" t="str">
            <v>04446-00</v>
          </cell>
          <cell r="B512" t="str">
            <v>Rohr, Kunststoff PMMA, d = 30 mm, l = 400 mm</v>
          </cell>
          <cell r="C512" t="str">
            <v>Tube, plastic, d. 30mm, l. 500mm</v>
          </cell>
          <cell r="D512" t="str">
            <v>Tube synthétique, d 30mm, l 500mm</v>
          </cell>
          <cell r="E512" t="str">
            <v>TUBO SINTETICO, D 30MM, L 500MM</v>
          </cell>
          <cell r="F512" t="str">
            <v xml:space="preserve">Rurka z tworzywa sztucznego (PMMA), d = 30 mm, l = 400 mm     </v>
          </cell>
          <cell r="G512" t="str">
            <v xml:space="preserve">Трубка, пластмасса, d=30 мм, l=500 мм    </v>
          </cell>
          <cell r="H512">
            <v>15</v>
          </cell>
        </row>
        <row r="513">
          <cell r="A513" t="str">
            <v>04450-00</v>
          </cell>
          <cell r="B513" t="str">
            <v>Heizspule mit Buchsen</v>
          </cell>
          <cell r="C513" t="str">
            <v>Heating coil with sockets</v>
          </cell>
          <cell r="D513" t="str">
            <v>Bobine de chauffage avec douilles</v>
          </cell>
          <cell r="E513" t="str">
            <v>BOBINA DE CALEFACC. CON CASQUILLO</v>
          </cell>
          <cell r="F513" t="str">
            <v xml:space="preserve">Cewka grzewcza z gniazdami wtykowymi     </v>
          </cell>
          <cell r="G513" t="str">
            <v xml:space="preserve">Нагревательная катушка с гнездами    </v>
          </cell>
          <cell r="H513">
            <v>34.9</v>
          </cell>
        </row>
        <row r="514">
          <cell r="A514" t="str">
            <v>04510-00</v>
          </cell>
          <cell r="B514" t="str">
            <v xml:space="preserve">Zirkulationsrohr, groß </v>
          </cell>
          <cell r="C514" t="str">
            <v>Convection of liquids tube</v>
          </cell>
          <cell r="D514" t="str">
            <v>Thermosiphon</v>
          </cell>
          <cell r="E514" t="str">
            <v>TUBO DE CIRCULACION</v>
          </cell>
          <cell r="F514" t="str">
            <v xml:space="preserve">Rurka cyrkulacyjna, duża     </v>
          </cell>
          <cell r="G514" t="str">
            <v xml:space="preserve">Трубка для демонстрации конвекции в жидкости, большая    </v>
          </cell>
          <cell r="H514">
            <v>135</v>
          </cell>
        </row>
        <row r="515">
          <cell r="A515" t="str">
            <v>04510-01</v>
          </cell>
          <cell r="B515" t="str">
            <v xml:space="preserve">Zirkulationsrohr, klein </v>
          </cell>
          <cell r="C515" t="str">
            <v>Convection of liquids tube, small</v>
          </cell>
          <cell r="D515" t="str">
            <v>Thermosiphon, petit modèle en verre DURAN, 100 x 140ml</v>
          </cell>
          <cell r="E515" t="str">
            <v>TUBO DE CIRCULACION, PEQUENO</v>
          </cell>
          <cell r="F515" t="str">
            <v xml:space="preserve">Rurka cyrkulacyjna, mała     </v>
          </cell>
          <cell r="G515" t="str">
            <v xml:space="preserve">Трубка для демонстрации конвекции в жидкости, малая    </v>
          </cell>
          <cell r="H515">
            <v>36.6</v>
          </cell>
        </row>
        <row r="516">
          <cell r="A516" t="str">
            <v>04515-00</v>
          </cell>
          <cell r="B516" t="str">
            <v xml:space="preserve">Wachs, 100 g </v>
          </cell>
          <cell r="C516" t="str">
            <v>Wax,100 g</v>
          </cell>
          <cell r="D516" t="str">
            <v>Cire, 100 g</v>
          </cell>
          <cell r="E516" t="str">
            <v>CERA,100 G</v>
          </cell>
          <cell r="F516" t="str">
            <v xml:space="preserve">Wosk, 100 g     </v>
          </cell>
          <cell r="G516" t="str">
            <v xml:space="preserve">Воск, 100 г     </v>
          </cell>
          <cell r="H516">
            <v>12</v>
          </cell>
        </row>
        <row r="517">
          <cell r="A517" t="str">
            <v>04516-10</v>
          </cell>
          <cell r="B517" t="str">
            <v xml:space="preserve">Wärmeleitungsgerät </v>
          </cell>
          <cell r="C517" t="str">
            <v>Conductometer</v>
          </cell>
          <cell r="D517" t="str">
            <v>Appareil de conductibilité thermique</v>
          </cell>
          <cell r="E517" t="str">
            <v>Conductímetro, aparato para medir la conducción térmica.</v>
          </cell>
          <cell r="F517" t="str">
            <v xml:space="preserve">Przyrząd do przewodności ciepła     </v>
          </cell>
          <cell r="G517" t="str">
            <v xml:space="preserve">Устройство для демонстрации теплопроводности металлов   </v>
          </cell>
          <cell r="H517">
            <v>52.9</v>
          </cell>
        </row>
        <row r="518">
          <cell r="A518" t="str">
            <v>04518-10</v>
          </cell>
          <cell r="B518" t="str">
            <v xml:space="preserve">Kalorimetertopf mit Wärmeleitanschluss </v>
          </cell>
          <cell r="C518" t="str">
            <v>Calor.vessel w.heat conduct.conn.</v>
          </cell>
          <cell r="D518" t="str">
            <v>Récipient de calorimètre avec raccord pour transfert de chaleur</v>
          </cell>
          <cell r="E518" t="str">
            <v>RECIPIENTE CALORIM.,C.CONEX.CALOR</v>
          </cell>
          <cell r="F518" t="str">
            <v xml:space="preserve">Naczynie kalorymetru z przyłączem do nagrzewnicy    </v>
          </cell>
          <cell r="G518" t="str">
            <v xml:space="preserve">Калориметр с подключением к нагревателю  </v>
          </cell>
          <cell r="H518">
            <v>86</v>
          </cell>
        </row>
        <row r="519">
          <cell r="A519" t="str">
            <v>04518-11</v>
          </cell>
          <cell r="B519" t="str">
            <v xml:space="preserve">Wärmeleitstab, Cu </v>
          </cell>
          <cell r="C519" t="str">
            <v>Heat conductivity rod, Cu</v>
          </cell>
          <cell r="D519" t="str">
            <v>Tube de transfert de chaleur, Cu</v>
          </cell>
          <cell r="E519" t="str">
            <v>VARILLA CONDUCTORA DE CALOR CU</v>
          </cell>
          <cell r="F519" t="str">
            <v xml:space="preserve">Pręt przewodzący ciepło, miedź     </v>
          </cell>
          <cell r="G519" t="str">
            <v xml:space="preserve">Теплопроводящий стержень, Cu    </v>
          </cell>
          <cell r="H519">
            <v>146</v>
          </cell>
        </row>
        <row r="520">
          <cell r="A520" t="str">
            <v>04518-12</v>
          </cell>
          <cell r="B520" t="str">
            <v xml:space="preserve">Wärmeleitstab, Al </v>
          </cell>
          <cell r="C520" t="str">
            <v>Heat conductivity rod, Al</v>
          </cell>
          <cell r="D520" t="str">
            <v>Tube de transfert de chaleur, Al</v>
          </cell>
          <cell r="E520" t="str">
            <v>VARILLA CONDUCTORA DE CALOR AL</v>
          </cell>
          <cell r="F520" t="str">
            <v xml:space="preserve">Pręt przewodzący ciepło, aluminium    </v>
          </cell>
          <cell r="G520" t="str">
            <v xml:space="preserve">Теплопроводящий стержень, Al    </v>
          </cell>
          <cell r="H520">
            <v>102</v>
          </cell>
        </row>
        <row r="521">
          <cell r="A521" t="str">
            <v>04555-01</v>
          </cell>
          <cell r="B521" t="str">
            <v xml:space="preserve">Rührer zum Strahlungswürfel nach Leslie </v>
          </cell>
          <cell r="C521" t="str">
            <v>Stirrer for leslie cube</v>
          </cell>
          <cell r="D521" t="str">
            <v>Agitateur pour cube de Leslie</v>
          </cell>
          <cell r="E521" t="str">
            <v>AGITADOR P.CUBO DE RAD.DE LESLIE</v>
          </cell>
          <cell r="F521" t="str">
            <v xml:space="preserve">Mieszadło do sześcianu Lesliego     </v>
          </cell>
          <cell r="G521" t="str">
            <v xml:space="preserve">Мешалка для  куба Лесли    </v>
          </cell>
          <cell r="H521">
            <v>199</v>
          </cell>
        </row>
        <row r="522">
          <cell r="A522" t="str">
            <v>04556-00</v>
          </cell>
          <cell r="B522" t="str">
            <v xml:space="preserve">Strahlungswürfel nach Leslie </v>
          </cell>
          <cell r="C522" t="str">
            <v>Leslie radiation cube</v>
          </cell>
          <cell r="D522" t="str">
            <v>Cube de Leslie</v>
          </cell>
          <cell r="E522" t="str">
            <v>Cubo de radiación según Leslie</v>
          </cell>
          <cell r="F522" t="str">
            <v xml:space="preserve">Sześcian Lesliego     </v>
          </cell>
          <cell r="G522" t="str">
            <v xml:space="preserve">Куб Лесли    </v>
          </cell>
          <cell r="H522">
            <v>255</v>
          </cell>
        </row>
        <row r="523">
          <cell r="A523" t="str">
            <v>04652-00</v>
          </cell>
          <cell r="B523" t="str">
            <v>Stirlingmotor, transparentes Funktionsmodell</v>
          </cell>
          <cell r="C523" t="str">
            <v>Stirling engine, transparent functional model</v>
          </cell>
          <cell r="D523" t="str">
            <v>Modèle fonctionnel de moteur Stirling, transparent</v>
          </cell>
          <cell r="E523" t="str">
            <v>Motor stirling, modelo funcional transparente</v>
          </cell>
          <cell r="F523" t="str">
            <v xml:space="preserve">Silnik Stirlinga, model projekcyjny     </v>
          </cell>
          <cell r="G523" t="str">
            <v xml:space="preserve">Двигатель Стирлинга, прозрачный, рабочая модель    </v>
          </cell>
          <cell r="H523">
            <v>54.9</v>
          </cell>
        </row>
        <row r="524">
          <cell r="A524" t="str">
            <v>04850-00</v>
          </cell>
          <cell r="B524" t="str">
            <v xml:space="preserve">Wetterstation </v>
          </cell>
          <cell r="C524" t="str">
            <v>Weather station</v>
          </cell>
          <cell r="D524" t="str">
            <v>Station météorologique</v>
          </cell>
          <cell r="E524" t="str">
            <v>ESTACION METEOROLOGICA</v>
          </cell>
          <cell r="F524" t="str">
            <v xml:space="preserve">Stacja meteorologiczna     </v>
          </cell>
          <cell r="G524" t="str">
            <v xml:space="preserve">Метеостанция    </v>
          </cell>
          <cell r="H524">
            <v>58</v>
          </cell>
        </row>
        <row r="525">
          <cell r="A525" t="str">
            <v>04856-00</v>
          </cell>
          <cell r="B525" t="str">
            <v xml:space="preserve">Wetterstation mit Wind- und Regenmesser mit Funkübertragung </v>
          </cell>
          <cell r="C525" t="str">
            <v>Weather station, wireless</v>
          </cell>
          <cell r="D525" t="str">
            <v>Station météo avec transmission radio</v>
          </cell>
          <cell r="E525" t="str">
            <v>ESTACION METEOROLOGICA, INALAMBRICA</v>
          </cell>
          <cell r="F525" t="str">
            <v xml:space="preserve">Stacja meteorologiczna, z komunikacją radiową     </v>
          </cell>
          <cell r="G525" t="str">
            <v xml:space="preserve">Метеостанция, беспроводная    </v>
          </cell>
          <cell r="H525">
            <v>132</v>
          </cell>
        </row>
        <row r="526">
          <cell r="A526" t="str">
            <v>04864-93</v>
          </cell>
          <cell r="B526" t="str">
            <v>Tellurium, beleuchtet</v>
          </cell>
          <cell r="C526" t="str">
            <v xml:space="preserve">Tellurium, illuminated  </v>
          </cell>
          <cell r="D526" t="str">
            <v xml:space="preserve">Tellurium, éclairé  </v>
          </cell>
          <cell r="E526" t="str">
            <v xml:space="preserve">Telurio, iluminado  </v>
          </cell>
          <cell r="F526" t="str">
            <v/>
          </cell>
          <cell r="G526" t="str">
            <v xml:space="preserve">Теллур, освещенный  </v>
          </cell>
          <cell r="H526">
            <v>459</v>
          </cell>
        </row>
        <row r="527">
          <cell r="A527" t="str">
            <v>05000-01</v>
          </cell>
          <cell r="B527" t="str">
            <v xml:space="preserve">Gebinde Schülerversuche Physik, Basis, 10fach </v>
          </cell>
          <cell r="C527" t="str">
            <v>Containers,exp.phy.,basic set, 10</v>
          </cell>
          <cell r="D527" t="str">
            <v>Conteneurs, TP physique, équipement de base, 10x</v>
          </cell>
          <cell r="E527" t="str">
            <v>ENVASE EXP.FISICA, JGO.BASICO,10X</v>
          </cell>
          <cell r="F527" t="str">
            <v xml:space="preserve">Zestaw uczniowski Fizyka, Materiały pomocnicze, dla 10 grup     </v>
          </cell>
          <cell r="G527" t="str">
            <v xml:space="preserve">Контейнеры, уч. эксп. по физике, базовый набор, 10    </v>
          </cell>
          <cell r="H527">
            <v>304.5</v>
          </cell>
        </row>
        <row r="528">
          <cell r="A528" t="str">
            <v>05005-01</v>
          </cell>
          <cell r="B528" t="str">
            <v xml:space="preserve">Gebinde Schülerversuche Physik, Ergänzung, 10fach </v>
          </cell>
          <cell r="C528" t="str">
            <v>Containers,exp.phy.,suppl.set, 10</v>
          </cell>
          <cell r="D528" t="str">
            <v>Conteneurs, TP physique, équipement supplémentaire, 10x</v>
          </cell>
          <cell r="E528" t="str">
            <v>ENVASE EXP.FISICA,SUPLEM. JGO. 10</v>
          </cell>
          <cell r="F528" t="str">
            <v xml:space="preserve">Zestaw uczniowski uzupełniający Fizyka, Materiały pomocnicze, dla 10 grup     </v>
          </cell>
          <cell r="G528" t="str">
            <v xml:space="preserve">Контейнеры, уч. эксп. физ., дополнительный набор, 10    </v>
          </cell>
          <cell r="H528">
            <v>142.80000000000001</v>
          </cell>
        </row>
        <row r="529">
          <cell r="A529" t="str">
            <v>05005-02</v>
          </cell>
          <cell r="B529" t="str">
            <v xml:space="preserve">Verbrauchsmaterial Schülerversuche Physik, Ergänzung, 10fach </v>
          </cell>
          <cell r="C529" t="str">
            <v>Consumables,exp.phy.,suppl.set,10</v>
          </cell>
          <cell r="D529" t="str">
            <v>Consommables pour TP physique, équipement supplémentaire 10x</v>
          </cell>
          <cell r="E529" t="str">
            <v>MAT.DE CONS.,EXP.FIS.SUPL. MAX 10</v>
          </cell>
          <cell r="F529" t="str">
            <v xml:space="preserve">Zestaw uczniowski uzupełniający Fizyka, Materiały zużywalne, dla 10 grup     </v>
          </cell>
          <cell r="G529" t="str">
            <v xml:space="preserve">Расходуемые материалы, уч. эксп. физ., дополнительный набор, 10   </v>
          </cell>
          <cell r="H529">
            <v>249.3</v>
          </cell>
        </row>
        <row r="530">
          <cell r="A530" t="str">
            <v>05010-01</v>
          </cell>
          <cell r="B530" t="str">
            <v xml:space="preserve">Gebinde Schülerversuche Physik gesamt, max. 10fach </v>
          </cell>
          <cell r="C530" t="str">
            <v>Containers,exp.phy.,compl.set,10x</v>
          </cell>
          <cell r="D530" t="str">
            <v>Conteneurs, TP physique, équipement complémentaire, 10x</v>
          </cell>
          <cell r="E530" t="str">
            <v>ENVASE EXP.FIFICA, JGO.COMPL.,10X</v>
          </cell>
          <cell r="F530" t="str">
            <v xml:space="preserve">Zestaw uczniowski kompletny Fizyka, Materiały pomocnicze, dla 10 grup     </v>
          </cell>
          <cell r="G530" t="str">
            <v xml:space="preserve">Контейнеры, уч. эксп. физ., полный набор , 10    </v>
          </cell>
          <cell r="H530">
            <v>447.3</v>
          </cell>
        </row>
        <row r="531">
          <cell r="A531" t="str">
            <v>05600-00</v>
          </cell>
          <cell r="B531" t="str">
            <v>Gehäuse SB, Bausatz Schülerbaustein</v>
          </cell>
          <cell r="C531" t="str">
            <v>Case SB, kit</v>
          </cell>
          <cell r="D531" t="str">
            <v>Boitier module bloc SB, à monter</v>
          </cell>
          <cell r="E531" t="str">
            <v>Caja module SB, p. montar</v>
          </cell>
          <cell r="F531" t="str">
            <v>#N/A</v>
          </cell>
          <cell r="G531" t="str">
            <v>Корпус SB</v>
          </cell>
          <cell r="H531">
            <v>13</v>
          </cell>
        </row>
        <row r="532">
          <cell r="A532" t="str">
            <v>05601-01</v>
          </cell>
          <cell r="B532" t="str">
            <v xml:space="preserve">Leitungs-Baustein, gerade, SB </v>
          </cell>
          <cell r="C532" t="str">
            <v>Straight connector module, SB</v>
          </cell>
          <cell r="D532" t="str">
            <v>Connecteur, droit, module bloc de construction</v>
          </cell>
          <cell r="E532" t="str">
            <v>Módulo de conector directo, SB</v>
          </cell>
          <cell r="F532" t="str">
            <v xml:space="preserve">Panel Przewód prosty, SB     </v>
          </cell>
          <cell r="G532" t="str">
            <v xml:space="preserve">Соединитель , прямой, модуль SB    </v>
          </cell>
          <cell r="H532">
            <v>18.899999999999999</v>
          </cell>
        </row>
        <row r="533">
          <cell r="A533" t="str">
            <v>05601-02</v>
          </cell>
          <cell r="B533" t="str">
            <v>Leitungs-Baustein, winklig, SB</v>
          </cell>
          <cell r="C533" t="str">
            <v>Angled connector module, SB</v>
          </cell>
          <cell r="D533" t="str">
            <v>Connecteur, à angle droit, module bloc de construction</v>
          </cell>
          <cell r="E533" t="str">
            <v>Módulo de conector angulado, SB</v>
          </cell>
          <cell r="F533" t="str">
            <v xml:space="preserve">Panel Przewód kątowy, SB     </v>
          </cell>
          <cell r="G533" t="str">
            <v xml:space="preserve">Соединитель, угловой, модуль SB    </v>
          </cell>
          <cell r="H533">
            <v>18.899999999999999</v>
          </cell>
        </row>
        <row r="534">
          <cell r="A534" t="str">
            <v>05601-03</v>
          </cell>
          <cell r="B534" t="str">
            <v xml:space="preserve">Leitungs-Baustein, T-förmig, SB </v>
          </cell>
          <cell r="C534" t="str">
            <v>T-shaped connector module, SB</v>
          </cell>
          <cell r="D534" t="str">
            <v>Connecteur, forme-t, module bloc de construction</v>
          </cell>
          <cell r="E534" t="str">
            <v>Connector,T-shaped,module SB</v>
          </cell>
          <cell r="F534" t="str">
            <v xml:space="preserve">Panel Przewód, kształt T, SB     </v>
          </cell>
          <cell r="G534" t="str">
            <v xml:space="preserve">Соединитель, Т-образный, модуль SB    </v>
          </cell>
          <cell r="H534">
            <v>18.899999999999999</v>
          </cell>
        </row>
        <row r="535">
          <cell r="A535" t="str">
            <v>05601-04</v>
          </cell>
          <cell r="B535" t="str">
            <v xml:space="preserve">Leitungs-Baustein, unterbrochen mit Buchsen, SB </v>
          </cell>
          <cell r="C535" t="str">
            <v>Interrupted connector module with sockets, SB</v>
          </cell>
          <cell r="D535" t="str">
            <v>Connecteur, interrompu, module bloc de construction</v>
          </cell>
          <cell r="E535" t="str">
            <v>Módulo de conector interrumpido, SB</v>
          </cell>
          <cell r="F535" t="str">
            <v xml:space="preserve">Panel Przewód z przerwą, SB     </v>
          </cell>
          <cell r="G535" t="str">
            <v xml:space="preserve">Соединительный, разомкнутый, модуль SB    </v>
          </cell>
          <cell r="H535">
            <v>24.9</v>
          </cell>
        </row>
        <row r="536">
          <cell r="A536" t="str">
            <v>05601-10</v>
          </cell>
          <cell r="B536" t="str">
            <v xml:space="preserve">Leitungs-Baustein, Anschlussbaustein, SB </v>
          </cell>
          <cell r="C536" t="str">
            <v>Junction module, SB</v>
          </cell>
          <cell r="D536" t="str">
            <v>Jonction, module bloc de construction</v>
          </cell>
          <cell r="E536" t="str">
            <v>Adaptador, módulo SB</v>
          </cell>
          <cell r="F536" t="str">
            <v xml:space="preserve">Panel Przewód z przyłączem, SB     </v>
          </cell>
          <cell r="G536" t="str">
            <v xml:space="preserve">Соединительный  модуль SB    </v>
          </cell>
          <cell r="H536">
            <v>24.9</v>
          </cell>
        </row>
        <row r="537">
          <cell r="A537" t="str">
            <v>05601-11</v>
          </cell>
          <cell r="B537" t="str">
            <v xml:space="preserve">Leitungs-Baustein, gerade mit Buchse, SB </v>
          </cell>
          <cell r="C537" t="str">
            <v>Straight connector module with socket, SB</v>
          </cell>
          <cell r="D537" t="str">
            <v>Connecteur, droit avec prise, module bloc de construction</v>
          </cell>
          <cell r="E537" t="str">
            <v>Connector, recto con zócalo, mod. SB</v>
          </cell>
          <cell r="F537" t="str">
            <v xml:space="preserve">Panel Przewód prosty z gniazdem, SB     </v>
          </cell>
          <cell r="G537" t="str">
            <v xml:space="preserve">Соединитель, прямой с разъемом, модуль SB    </v>
          </cell>
          <cell r="H537">
            <v>24.9</v>
          </cell>
        </row>
        <row r="538">
          <cell r="A538" t="str">
            <v>05601-12</v>
          </cell>
          <cell r="B538" t="str">
            <v xml:space="preserve">Leitungs-Baustein, winklig mit Buchse, SB </v>
          </cell>
          <cell r="C538" t="str">
            <v>Angled connector module with socket, SB</v>
          </cell>
          <cell r="D538" t="str">
            <v>Connecteur à angle droit avec prise, module bloc de construction</v>
          </cell>
          <cell r="E538" t="str">
            <v>Connector en ángulo con zócalo, módulo SB</v>
          </cell>
          <cell r="F538" t="str">
            <v xml:space="preserve">Panel Przewód kątowy z gniazdem, SB     </v>
          </cell>
          <cell r="G538" t="str">
            <v xml:space="preserve">Соединитель, угловой с разъемом, модуль SB    </v>
          </cell>
          <cell r="H538">
            <v>24.9</v>
          </cell>
        </row>
        <row r="539">
          <cell r="A539" t="str">
            <v>05602-01</v>
          </cell>
          <cell r="B539" t="str">
            <v xml:space="preserve">Ausschalter, SB </v>
          </cell>
          <cell r="C539" t="str">
            <v>On-off switch module, SB</v>
          </cell>
          <cell r="D539" t="str">
            <v>Interrupteur on / off, module bloc de construction</v>
          </cell>
          <cell r="E539" t="str">
            <v>Interruptor, módulo SB</v>
          </cell>
          <cell r="F539" t="str">
            <v xml:space="preserve">Panel Wyłącznik, SB     </v>
          </cell>
          <cell r="G539" t="str">
            <v xml:space="preserve">Выключатель вкл./выкл., модуль SB    </v>
          </cell>
          <cell r="H539">
            <v>34.9</v>
          </cell>
        </row>
        <row r="540">
          <cell r="A540" t="str">
            <v>05602-02</v>
          </cell>
          <cell r="B540" t="str">
            <v xml:space="preserve">Umschalter, SB </v>
          </cell>
          <cell r="C540" t="str">
            <v>Change-over switch module, SB</v>
          </cell>
          <cell r="D540" t="str">
            <v>Interrupteur, inverseur, module bloc de construction</v>
          </cell>
          <cell r="E540" t="str">
            <v>Switch,change-over,module SB</v>
          </cell>
          <cell r="F540" t="str">
            <v xml:space="preserve">Panel Przełącznik, SB     </v>
          </cell>
          <cell r="G540" t="str">
            <v xml:space="preserve">Переключатель, модуль SB    </v>
          </cell>
          <cell r="H540">
            <v>34.9</v>
          </cell>
        </row>
        <row r="541">
          <cell r="A541" t="str">
            <v>05603-00</v>
          </cell>
          <cell r="B541" t="str">
            <v xml:space="preserve">Universalhalter, SB </v>
          </cell>
          <cell r="C541" t="str">
            <v>Universal holder module, SB</v>
          </cell>
          <cell r="D541" t="str">
            <v>Support universel, module bloc de construction</v>
          </cell>
          <cell r="E541" t="str">
            <v>Universal holder, module SB</v>
          </cell>
          <cell r="F541" t="str">
            <v xml:space="preserve">Panel Uchwyt uniwersalny, SB     </v>
          </cell>
          <cell r="G541" t="str">
            <v xml:space="preserve">Универсальный держатель, модуль SB    </v>
          </cell>
          <cell r="H541">
            <v>34.9</v>
          </cell>
        </row>
        <row r="542">
          <cell r="A542" t="str">
            <v>05604-00</v>
          </cell>
          <cell r="B542" t="str">
            <v xml:space="preserve">Lampenfassung E10, SB </v>
          </cell>
          <cell r="C542" t="str">
            <v>Socket module for incandescent lamp E10, SB</v>
          </cell>
          <cell r="D542" t="str">
            <v>Socle pour ampoule E10, module bloc de construction</v>
          </cell>
          <cell r="E542" t="str">
            <v>Enchufe para lámpara incandescente, E10</v>
          </cell>
          <cell r="F542" t="str">
            <v xml:space="preserve">Panel Oprawa żarówki E10, SB     </v>
          </cell>
          <cell r="G542" t="str">
            <v xml:space="preserve">Патрон для лампы накаливания Е 10, модуль SB    </v>
          </cell>
          <cell r="H542">
            <v>28.9</v>
          </cell>
        </row>
        <row r="543">
          <cell r="A543" t="str">
            <v>05605-00</v>
          </cell>
          <cell r="B543" t="str">
            <v>Batteriehalter (Typ C), SB</v>
          </cell>
          <cell r="C543" t="str">
            <v>Battery holder module (C type), SB</v>
          </cell>
          <cell r="D543" t="str">
            <v>Support pour pile 1,5 V (C)</v>
          </cell>
          <cell r="E543" t="str">
            <v>Battery box,module SB</v>
          </cell>
          <cell r="F543" t="str">
            <v xml:space="preserve">Panel Uchwyt do baterii     </v>
          </cell>
          <cell r="G543" t="str">
            <v xml:space="preserve">Держатель для батареек (тип С), модуль SB    </v>
          </cell>
          <cell r="H543">
            <v>28.9</v>
          </cell>
        </row>
        <row r="544">
          <cell r="A544" t="str">
            <v>05606-00</v>
          </cell>
          <cell r="B544" t="str">
            <v>Batteriehalter (Typ AA), SB</v>
          </cell>
          <cell r="C544" t="str">
            <v>Battery holder module (AA type), SB</v>
          </cell>
          <cell r="D544" t="str">
            <v>Support pour pile 1,5 V (AA)</v>
          </cell>
          <cell r="E544" t="str">
            <v>Pilas tipo AA, SB</v>
          </cell>
          <cell r="F544" t="str">
            <v xml:space="preserve">Panel Uchwyt baterii (Typ AA), SB     </v>
          </cell>
          <cell r="G544" t="str">
            <v xml:space="preserve">Держатель для батарейки (тип АА), модуль SB    </v>
          </cell>
          <cell r="H544">
            <v>28.9</v>
          </cell>
        </row>
        <row r="545">
          <cell r="A545" t="str">
            <v>05612-10</v>
          </cell>
          <cell r="B545" t="str">
            <v xml:space="preserve">Widerstand 10 Ohm, SB </v>
          </cell>
          <cell r="C545" t="str">
            <v>Resistor module 10 Ohm, SB</v>
          </cell>
          <cell r="D545" t="str">
            <v>Résistance 10 ohm, module bloc de construction</v>
          </cell>
          <cell r="E545" t="str">
            <v>Resistor 10 Ohm,module SB</v>
          </cell>
          <cell r="F545" t="str">
            <v>Rezystor 10 Ohm, SB</v>
          </cell>
          <cell r="G545" t="str">
            <v>Сопротивление 10 Ом, модуль SB</v>
          </cell>
          <cell r="H545">
            <v>22.9</v>
          </cell>
        </row>
        <row r="546">
          <cell r="A546" t="str">
            <v>05612-50</v>
          </cell>
          <cell r="B546" t="str">
            <v xml:space="preserve">Widerstand 50 Ohm, SB </v>
          </cell>
          <cell r="C546" t="str">
            <v>Resistor module 50 Ohm, SB</v>
          </cell>
          <cell r="D546" t="str">
            <v xml:space="preserve">Résistance 50 Ohm, module bloc de construction, avec contactes plaqués d'or </v>
          </cell>
          <cell r="E546" t="str">
            <v>Resistor 50 Ohm,module SB</v>
          </cell>
          <cell r="F546" t="str">
            <v xml:space="preserve">Panel Rezystor 50 W, SB     </v>
          </cell>
          <cell r="G546" t="str">
            <v xml:space="preserve">Сопротивление 50 Ом, модуль SB    </v>
          </cell>
          <cell r="H546">
            <v>22.9</v>
          </cell>
        </row>
        <row r="547">
          <cell r="A547" t="str">
            <v>05613-10</v>
          </cell>
          <cell r="B547" t="str">
            <v xml:space="preserve">Widerstand 100 Ohm, SB </v>
          </cell>
          <cell r="C547" t="str">
            <v>Resistor module 100 Ohm, SB</v>
          </cell>
          <cell r="D547" t="str">
            <v xml:space="preserve">Résistance 100 Ohm, module bloc de construction, avec contactes plaqués d'or </v>
          </cell>
          <cell r="E547" t="str">
            <v>Resistor 100 Ohm,module SB</v>
          </cell>
          <cell r="F547" t="str">
            <v xml:space="preserve">Panel Rezystor 100 W, SB     </v>
          </cell>
          <cell r="G547" t="str">
            <v xml:space="preserve">Сопротивление 100 Ом, модуль SB    </v>
          </cell>
          <cell r="H547">
            <v>22.9</v>
          </cell>
        </row>
        <row r="548">
          <cell r="A548" t="str">
            <v>05613-50</v>
          </cell>
          <cell r="B548" t="str">
            <v xml:space="preserve">Widerstand 500 Ohm, SB </v>
          </cell>
          <cell r="C548" t="str">
            <v>Resistor module 500 Ohm, SB</v>
          </cell>
          <cell r="D548" t="str">
            <v xml:space="preserve">Résistance 500 Ohm, module bloc de construction, avec contactes plaqués d'or </v>
          </cell>
          <cell r="E548" t="str">
            <v>Resistencia de 50 Ohm, módulo SB</v>
          </cell>
          <cell r="F548" t="str">
            <v xml:space="preserve">Panel Rezystor 500 W, SB     </v>
          </cell>
          <cell r="G548" t="str">
            <v xml:space="preserve">Сопротивление 500 Ом, модуль SB    </v>
          </cell>
          <cell r="H548">
            <v>22.9</v>
          </cell>
        </row>
        <row r="549">
          <cell r="A549" t="str">
            <v>05614-10</v>
          </cell>
          <cell r="B549" t="str">
            <v xml:space="preserve">Widerstand 1 kOhm, SB </v>
          </cell>
          <cell r="C549" t="str">
            <v>Resistor module 1 kOhm, SB</v>
          </cell>
          <cell r="D549" t="str">
            <v>Résistance 1 kohm, module bloc de construction</v>
          </cell>
          <cell r="E549" t="str">
            <v>Resistor módulo 1 KOhm, SB</v>
          </cell>
          <cell r="F549" t="str">
            <v xml:space="preserve">Panel Rezystor 1 kW, SB     </v>
          </cell>
          <cell r="G549" t="str">
            <v xml:space="preserve">Сопротивление 1 кОм, модуль SB    </v>
          </cell>
          <cell r="H549">
            <v>22.9</v>
          </cell>
        </row>
        <row r="550">
          <cell r="A550" t="str">
            <v>05615-10</v>
          </cell>
          <cell r="B550" t="str">
            <v xml:space="preserve">Widerstand 10 kOhm, SB </v>
          </cell>
          <cell r="C550" t="str">
            <v>Resistor module 10 kOhm, SB</v>
          </cell>
          <cell r="D550" t="str">
            <v>Résistance 10 kohm, module bloc de construction</v>
          </cell>
          <cell r="E550" t="str">
            <v>Resistor 10 kOhm,module SB</v>
          </cell>
          <cell r="F550" t="str">
            <v xml:space="preserve">Panel Rezystor 10 kW, SB     </v>
          </cell>
          <cell r="G550" t="str">
            <v xml:space="preserve">Сопротивление 10 кОм, модуль SB    </v>
          </cell>
          <cell r="H550">
            <v>22.9</v>
          </cell>
        </row>
        <row r="551">
          <cell r="A551" t="str">
            <v>05615-47</v>
          </cell>
          <cell r="B551" t="str">
            <v xml:space="preserve">Widerstand 47 kOhm, SB </v>
          </cell>
          <cell r="C551" t="str">
            <v>Resistor module 47 kOhm, SB</v>
          </cell>
          <cell r="D551" t="str">
            <v>Résistance 47 kohm, module bloc de construction</v>
          </cell>
          <cell r="E551" t="str">
            <v>Resistencia 47 kOhm,module de estudiante, SB</v>
          </cell>
          <cell r="F551" t="str">
            <v xml:space="preserve">Panel Rezystor 47 kW, SB     </v>
          </cell>
          <cell r="G551" t="str">
            <v xml:space="preserve">Сопротивление 47 кОм, модуль SB    </v>
          </cell>
          <cell r="H551">
            <v>22.9</v>
          </cell>
        </row>
        <row r="552">
          <cell r="A552" t="str">
            <v>05623-25</v>
          </cell>
          <cell r="B552" t="str">
            <v xml:space="preserve">Potentiometer 250 Ohm, SB </v>
          </cell>
          <cell r="C552" t="str">
            <v>Potentiometer module 250 Ohm, SB</v>
          </cell>
          <cell r="D552" t="str">
            <v>Potentiomètre 250 ohm, module bloc de construction</v>
          </cell>
          <cell r="E552" t="str">
            <v>Potenciómetro 250 Ohm,módule de estudiante</v>
          </cell>
          <cell r="F552" t="str">
            <v xml:space="preserve">Panel Potencjometr 250 W, moduł SB     </v>
          </cell>
          <cell r="G552" t="str">
            <v xml:space="preserve">Потенциометр 250 Ом, модуль SB    </v>
          </cell>
          <cell r="H552">
            <v>51.9</v>
          </cell>
        </row>
        <row r="553">
          <cell r="A553" t="str">
            <v>05625-10</v>
          </cell>
          <cell r="B553" t="str">
            <v xml:space="preserve">Potentiometer 10 kOhm, SB </v>
          </cell>
          <cell r="C553" t="str">
            <v>Potentiometer module 10 kOhm, SB</v>
          </cell>
          <cell r="D553" t="str">
            <v>Potentiomètre 10 kohm, module bloc de construction</v>
          </cell>
          <cell r="E553" t="str">
            <v>Potentiometer 10 kOhm,module SB</v>
          </cell>
          <cell r="F553" t="str">
            <v xml:space="preserve">Panel Potencjometr 10 kW, moduł SB     </v>
          </cell>
          <cell r="G553" t="str">
            <v xml:space="preserve">Потенциометр 10 кОм, модуль SB    </v>
          </cell>
          <cell r="H553">
            <v>51.9</v>
          </cell>
        </row>
        <row r="554">
          <cell r="A554" t="str">
            <v>05630-01</v>
          </cell>
          <cell r="B554" t="str">
            <v>NTC-Widerstand, 1kOhm, SB</v>
          </cell>
          <cell r="C554" t="str">
            <v>NTC-resistor module, SB</v>
          </cell>
          <cell r="D554" t="str">
            <v>Résistance NTC, module bloc de construction</v>
          </cell>
          <cell r="E554" t="str">
            <v>Resistencia NTC (coeficiente de temperatura negativo), módulo de estudiante</v>
          </cell>
          <cell r="F554" t="str">
            <v xml:space="preserve">Panel Termistor NTC, moduł SB     </v>
          </cell>
          <cell r="G554" t="str">
            <v xml:space="preserve">Резистор с отрицательным температурным коэффициентом, 1кOм, модуль    </v>
          </cell>
          <cell r="H554">
            <v>21.6</v>
          </cell>
        </row>
        <row r="555">
          <cell r="A555" t="str">
            <v>05631-00</v>
          </cell>
          <cell r="B555" t="str">
            <v xml:space="preserve">PTC-Widerstand, SB </v>
          </cell>
          <cell r="C555" t="str">
            <v>PTC-resistor module, SB</v>
          </cell>
          <cell r="D555" t="str">
            <v>Résistance PTC, module bloc de construction</v>
          </cell>
          <cell r="E555" t="str">
            <v>Resistencia PTC (Coeficiente de temperatura positivo),módulo de estudiante</v>
          </cell>
          <cell r="F555" t="str">
            <v xml:space="preserve">Panel Termistor PTC, moduł SB     </v>
          </cell>
          <cell r="G555" t="str">
            <v xml:space="preserve">Резистор с положительным температурным коэффициентом, модуль SB   </v>
          </cell>
          <cell r="H555">
            <v>21.6</v>
          </cell>
        </row>
        <row r="556">
          <cell r="A556" t="str">
            <v>05642-47</v>
          </cell>
          <cell r="B556" t="str">
            <v xml:space="preserve">Kondensator 47 nF, SB </v>
          </cell>
          <cell r="C556" t="str">
            <v>Capacitor module 47 nF, SB</v>
          </cell>
          <cell r="D556" t="str">
            <v>Condensateur 47 nf, module bloc de construction</v>
          </cell>
          <cell r="E556" t="str">
            <v xml:space="preserve">Condensador 47 nF ,módulo SB  </v>
          </cell>
          <cell r="F556" t="str">
            <v xml:space="preserve">Panel Kondensator 47 nF, SB     </v>
          </cell>
          <cell r="G556" t="str">
            <v xml:space="preserve">Конденсатор 47 нФ, модуль SB    </v>
          </cell>
          <cell r="H556">
            <v>21.6</v>
          </cell>
        </row>
        <row r="557">
          <cell r="A557" t="str">
            <v>05645-47</v>
          </cell>
          <cell r="B557" t="str">
            <v xml:space="preserve">Kondensator (ELKO) 47 µF, SB </v>
          </cell>
          <cell r="C557" t="str">
            <v>Capacitor module 47 µF non-polar electrolytic, SB</v>
          </cell>
          <cell r="D557" t="str">
            <v>Condensateur (elko), 0.047 µF, module bloc de construction</v>
          </cell>
          <cell r="E557" t="str">
            <v xml:space="preserve">Condensador (ELKO),0.047 mF,mod. SB  </v>
          </cell>
          <cell r="F557" t="str">
            <v xml:space="preserve">Panel Kondensator (ELKO) 0,047 mF, SB     </v>
          </cell>
          <cell r="G557" t="str">
            <v xml:space="preserve">Конденсатор (ELKO) 47 мкФ, модуль SB    </v>
          </cell>
          <cell r="H557">
            <v>21.6</v>
          </cell>
        </row>
        <row r="558">
          <cell r="A558" t="str">
            <v>05646-10</v>
          </cell>
          <cell r="B558" t="str">
            <v xml:space="preserve">Kondensator (ELKO) 100 µF, SB </v>
          </cell>
          <cell r="C558" t="str">
            <v>Capacitor module 100 µF non-polar electrolytic, SB</v>
          </cell>
          <cell r="D558" t="str">
            <v>Condensateur, 100 µF, module bloc de construction</v>
          </cell>
          <cell r="E558" t="str">
            <v xml:space="preserve">Condensador, 100 mikroF,module SB  </v>
          </cell>
          <cell r="F558" t="str">
            <v xml:space="preserve">Panel Kondensator (ELKO) 0,100 mF, SB     </v>
          </cell>
          <cell r="G558" t="str">
            <v xml:space="preserve">Конденсатор (ELKO) 100 мкФ, модуль SB    </v>
          </cell>
          <cell r="H558">
            <v>21.6</v>
          </cell>
        </row>
        <row r="559">
          <cell r="A559" t="str">
            <v>05646-47</v>
          </cell>
          <cell r="B559" t="str">
            <v xml:space="preserve">Kondensator (ELKO) 470 µF, SB </v>
          </cell>
          <cell r="C559" t="str">
            <v>Capacitor module 470 µF non-polar electrolytic, SB</v>
          </cell>
          <cell r="D559" t="str">
            <v>Condensateur(elko),0.47 µF module bloc de construction</v>
          </cell>
          <cell r="E559" t="str">
            <v xml:space="preserve">Condensador (ELKO),0.47 mF,module SB  </v>
          </cell>
          <cell r="F559" t="str">
            <v xml:space="preserve">Panel Kondensator (ELKO) 0,470 mF, SB     </v>
          </cell>
          <cell r="G559" t="str">
            <v xml:space="preserve">Конденсатор (ELKO) 470 мкФ, модуль SB    </v>
          </cell>
          <cell r="H559">
            <v>21.6</v>
          </cell>
        </row>
        <row r="560">
          <cell r="A560" t="str">
            <v>05650-10</v>
          </cell>
          <cell r="B560" t="str">
            <v>Kondensator (Gold Cap), 1F, SB</v>
          </cell>
          <cell r="C560" t="str">
            <v>Capacitor (gold cap), 1F, SB</v>
          </cell>
          <cell r="D560" t="str">
            <v>Condensateur (gold cap), 1f, module bloc de construction</v>
          </cell>
          <cell r="E560" t="str">
            <v>Condensador (gold cap), 1F, SB</v>
          </cell>
          <cell r="F560" t="str">
            <v xml:space="preserve">Panel Kondensator 1F, złocone styki, 1F, SB     </v>
          </cell>
          <cell r="G560" t="str">
            <v xml:space="preserve">Конденсатор  1Ф, модуль SB    </v>
          </cell>
          <cell r="H560">
            <v>34.700000000000003</v>
          </cell>
        </row>
        <row r="561">
          <cell r="A561" t="str">
            <v>05651-00</v>
          </cell>
          <cell r="B561" t="str">
            <v xml:space="preserve">Siliziumdiode 1N4007, SB </v>
          </cell>
          <cell r="C561" t="str">
            <v>Silicon-diode module 1N4007, SB</v>
          </cell>
          <cell r="D561" t="str">
            <v>Diode-silicium, 1N4007, module bloc de construction</v>
          </cell>
          <cell r="E561" t="str">
            <v>Silicon-diode,1N4007,module SB</v>
          </cell>
          <cell r="F561" t="str">
            <v xml:space="preserve">Panel Dioda krzemowa 1 N4007, SB     </v>
          </cell>
          <cell r="G561" t="str">
            <v xml:space="preserve">Кремниевый диод 1N4007, модуль SB    </v>
          </cell>
          <cell r="H561">
            <v>22.9</v>
          </cell>
        </row>
        <row r="562">
          <cell r="A562" t="str">
            <v>05652-00</v>
          </cell>
          <cell r="B562" t="str">
            <v xml:space="preserve">Z-Diode ZF4,7, SB </v>
          </cell>
          <cell r="C562" t="str">
            <v>Z-diode module ZF4.7, SB</v>
          </cell>
          <cell r="D562" t="str">
            <v>Diode Zener, ZF 4,7, module SB</v>
          </cell>
          <cell r="E562" t="str">
            <v>Z-diode,ZF4.7,module SB</v>
          </cell>
          <cell r="F562" t="str">
            <v xml:space="preserve">Panel Dioda Zenera ZF 4,7, SB     </v>
          </cell>
          <cell r="G562" t="str">
            <v xml:space="preserve">Z-Диод , модуль SB    </v>
          </cell>
          <cell r="H562">
            <v>22.9</v>
          </cell>
        </row>
        <row r="563">
          <cell r="A563" t="str">
            <v>05653-00</v>
          </cell>
          <cell r="B563" t="str">
            <v xml:space="preserve">Fotodiode, SB </v>
          </cell>
          <cell r="C563" t="str">
            <v>Photodiode module, SB</v>
          </cell>
          <cell r="D563" t="str">
            <v>Photodiode, module bloc de construction</v>
          </cell>
          <cell r="E563" t="str">
            <v>Photo-diode,module SB</v>
          </cell>
          <cell r="F563" t="str">
            <v xml:space="preserve">Panel Fotodioda, moduł SB     </v>
          </cell>
          <cell r="G563" t="str">
            <v xml:space="preserve">Фотодиод, модуль SB    </v>
          </cell>
          <cell r="H563">
            <v>22.9</v>
          </cell>
        </row>
        <row r="564">
          <cell r="A564" t="str">
            <v>05654-00</v>
          </cell>
          <cell r="B564" t="str">
            <v xml:space="preserve">Leuchtdiode, rot, SB </v>
          </cell>
          <cell r="C564" t="str">
            <v>Light emitting diode module red , SB</v>
          </cell>
          <cell r="D564" t="str">
            <v>Diode émission de lumière rouge, module bloc de construction</v>
          </cell>
          <cell r="E564" t="str">
            <v>Light emitt.diode,red,module SB</v>
          </cell>
          <cell r="F564" t="str">
            <v xml:space="preserve">Panel LED, czerwona, SB     </v>
          </cell>
          <cell r="G564" t="str">
            <v xml:space="preserve">Светодиод, красный, модуль SB    </v>
          </cell>
          <cell r="H564">
            <v>22.9</v>
          </cell>
        </row>
        <row r="565">
          <cell r="A565" t="str">
            <v>05655-00</v>
          </cell>
          <cell r="B565" t="str">
            <v xml:space="preserve">Brückengleichrichter, SB </v>
          </cell>
          <cell r="C565" t="str">
            <v>Bridge rectifier module, SB</v>
          </cell>
          <cell r="D565" t="str">
            <v>Redresseur à pont, module bloc de construction</v>
          </cell>
          <cell r="E565" t="str">
            <v>Bridge rectifier,module SB</v>
          </cell>
          <cell r="F565" t="str">
            <v xml:space="preserve">Panel Prostownik mostkowy, SB     </v>
          </cell>
          <cell r="G565" t="str">
            <v xml:space="preserve">Выпрямитель, модуль SB    </v>
          </cell>
          <cell r="H565">
            <v>28.7</v>
          </cell>
        </row>
        <row r="566">
          <cell r="A566" t="str">
            <v>05656-00</v>
          </cell>
          <cell r="B566" t="str">
            <v xml:space="preserve">Transistor NPN (BC337), SB </v>
          </cell>
          <cell r="C566" t="str">
            <v>NPN transistor module BC337, SB</v>
          </cell>
          <cell r="D566" t="str">
            <v>Transistor bc337, module bloc de construction</v>
          </cell>
          <cell r="E566" t="str">
            <v>Transistor BC337,module SB</v>
          </cell>
          <cell r="F566" t="str">
            <v xml:space="preserve">Panel Tranzystor BC337, SB     </v>
          </cell>
          <cell r="G566" t="str">
            <v xml:space="preserve">Транзистор NPN (BC337), модуль SB    </v>
          </cell>
          <cell r="H566">
            <v>22.9</v>
          </cell>
        </row>
        <row r="567">
          <cell r="A567" t="str">
            <v>05660-00</v>
          </cell>
          <cell r="B567" t="str">
            <v>Motor 5V, SB</v>
          </cell>
          <cell r="C567" t="str">
            <v>Motor with indicating disc, SB</v>
          </cell>
          <cell r="D567" t="str">
            <v>Moteur avec disque, module de bloc de construction</v>
          </cell>
          <cell r="E567" t="str">
            <v>Motor con indicador de disco, SB</v>
          </cell>
          <cell r="F567" t="str">
            <v xml:space="preserve">Panel Silnik 5 V, SB     </v>
          </cell>
          <cell r="G567" t="str">
            <v xml:space="preserve">Мотор, 5 В, модуль SB     </v>
          </cell>
          <cell r="H567">
            <v>49.5</v>
          </cell>
        </row>
        <row r="568">
          <cell r="A568" t="str">
            <v>05664-00</v>
          </cell>
          <cell r="B568" t="str">
            <v>PEM Brennstoffzelle mit Luftoption, SB</v>
          </cell>
          <cell r="C568" t="str">
            <v>PEM fuel cell for hydrogen/oxygen and hydrogen/air operation, SB</v>
          </cell>
          <cell r="D568" t="str">
            <v>Pile à combustible PEM pour opérations hydrogène/oxygène ethydrogène/air, bloc de construction</v>
          </cell>
          <cell r="E568" t="str">
            <v>Célula de combustible PEM para hidrógeno/oxígeno e hidrógeno/aire, SB</v>
          </cell>
          <cell r="F568" t="str">
            <v xml:space="preserve">Panel Ogniwo paliwowe z opcją powietrzną, SB   </v>
          </cell>
          <cell r="G568" t="str">
            <v xml:space="preserve">PEM - двойной топливный элемент, SB     </v>
          </cell>
          <cell r="H568">
            <v>81</v>
          </cell>
        </row>
        <row r="569">
          <cell r="A569" t="str">
            <v>05665-00</v>
          </cell>
          <cell r="B569" t="str">
            <v>PEM Elektrolyseur, SB</v>
          </cell>
          <cell r="C569" t="str">
            <v>PEM electrolyser, SB</v>
          </cell>
          <cell r="D569" t="str">
            <v>Electrolyseur PEM, module de bloc de construction</v>
          </cell>
          <cell r="E569" t="str">
            <v>Electrolizador PEM, SB</v>
          </cell>
          <cell r="F569" t="str">
            <v xml:space="preserve">Panel Elektrolizer PEM, SB   </v>
          </cell>
          <cell r="G569" t="str">
            <v xml:space="preserve">PEM электролизер с мембраной протонного обмена (МПО), SB     </v>
          </cell>
          <cell r="H569">
            <v>99</v>
          </cell>
        </row>
        <row r="570">
          <cell r="A570" t="str">
            <v>05666-00</v>
          </cell>
          <cell r="B570" t="str">
            <v>Gasspeicher, SB</v>
          </cell>
          <cell r="C570" t="str">
            <v>Gas storage, SB</v>
          </cell>
          <cell r="D570" t="str">
            <v>Module de stockage de gaz, bloc de construction</v>
          </cell>
          <cell r="E570" t="str">
            <v>Almacenaje de gas, SB</v>
          </cell>
          <cell r="F570" t="str">
            <v xml:space="preserve">Panel Zbiornik gazu, SB   </v>
          </cell>
          <cell r="G570" t="str">
            <v xml:space="preserve">Система для хранения газа, SB     </v>
          </cell>
          <cell r="H570">
            <v>28.9</v>
          </cell>
        </row>
        <row r="571">
          <cell r="A571" t="str">
            <v>05672-00</v>
          </cell>
          <cell r="B571" t="str">
            <v xml:space="preserve">Spulenhalter, SB </v>
          </cell>
          <cell r="C571" t="str">
            <v>Coil holder module, SB</v>
          </cell>
          <cell r="D571" t="str">
            <v>Support à bobine, module bloc de construction</v>
          </cell>
          <cell r="E571" t="str">
            <v>Coil holder, module SB</v>
          </cell>
          <cell r="F571" t="str">
            <v xml:space="preserve">Panel Uchwyt cewki, SB     </v>
          </cell>
          <cell r="G571" t="str">
            <v xml:space="preserve">Держатель для катушки, модуль SB    </v>
          </cell>
          <cell r="H571">
            <v>22.9</v>
          </cell>
        </row>
        <row r="572">
          <cell r="A572" t="str">
            <v>05673-00</v>
          </cell>
          <cell r="B572" t="str">
            <v>Kontaktfeder mit Anker</v>
          </cell>
          <cell r="C572" t="str">
            <v>Contact spring with armature</v>
          </cell>
          <cell r="D572" t="str">
            <v>Ressort à contact avec armature, module de bloc deconstruction</v>
          </cell>
          <cell r="E572" t="str">
            <v>Contact spring w. armature,mod.SB</v>
          </cell>
          <cell r="F572" t="str">
            <v xml:space="preserve">Panel Sprężyna stykowa z kotwą, SB     </v>
          </cell>
          <cell r="G572" t="str">
            <v xml:space="preserve">Контактная пружина с якорем, модуль SB    </v>
          </cell>
          <cell r="H572">
            <v>35.9</v>
          </cell>
        </row>
        <row r="573">
          <cell r="A573" t="str">
            <v>05673-01</v>
          </cell>
          <cell r="B573" t="str">
            <v>Kontaktbauteil</v>
          </cell>
          <cell r="C573" t="str">
            <v>Contact element on 4-mm-plug</v>
          </cell>
          <cell r="D573" t="str">
            <v>Elément à contact sur fiche 4 mm, module SB</v>
          </cell>
          <cell r="E573" t="str">
            <v>Contact element,module SB</v>
          </cell>
          <cell r="F573" t="str">
            <v xml:space="preserve">Panel Zestyk     </v>
          </cell>
          <cell r="G573" t="str">
            <v xml:space="preserve">Контактный элемент, модуль SB    </v>
          </cell>
          <cell r="H573">
            <v>24</v>
          </cell>
        </row>
        <row r="574">
          <cell r="A574" t="str">
            <v>05673-02</v>
          </cell>
          <cell r="B574" t="str">
            <v xml:space="preserve">Klingelschale </v>
          </cell>
          <cell r="C574" t="str">
            <v>Bell gong on 4-mm-plug</v>
          </cell>
          <cell r="D574" t="str">
            <v>Sonnette avec borne 4mm</v>
          </cell>
          <cell r="E574" t="str">
            <v>Timbre gong, conexión de 4 mm</v>
          </cell>
          <cell r="F574" t="str">
            <v xml:space="preserve">Panel Czasza dzwonka     </v>
          </cell>
          <cell r="G574" t="str">
            <v xml:space="preserve">Чашка звонка, модуль SB    </v>
          </cell>
          <cell r="H574">
            <v>22</v>
          </cell>
        </row>
        <row r="575">
          <cell r="A575" t="str">
            <v>05674-00</v>
          </cell>
          <cell r="B575" t="str">
            <v xml:space="preserve">Relais 6 V, SB </v>
          </cell>
          <cell r="C575" t="str">
            <v>Relais module 6 V, SB</v>
          </cell>
          <cell r="D575" t="str">
            <v>Relais 6 v, module bloc de construction</v>
          </cell>
          <cell r="E575" t="str">
            <v>Relais 6 V, module SB</v>
          </cell>
          <cell r="F575" t="str">
            <v xml:space="preserve">Panel Przekaźnik 6 V, SB     </v>
          </cell>
          <cell r="G575" t="str">
            <v xml:space="preserve">Реле, 6В, модуль SB    </v>
          </cell>
          <cell r="H575">
            <v>82</v>
          </cell>
        </row>
        <row r="576">
          <cell r="A576" t="str">
            <v>05680-00</v>
          </cell>
          <cell r="B576" t="str">
            <v>Modellmensch zur elektrischen Sicherheit</v>
          </cell>
          <cell r="C576" t="str">
            <v>Model person for electrical safety</v>
          </cell>
          <cell r="D576" t="str">
            <v>Modèle humain pour sécurité électrique, bloc de construction</v>
          </cell>
          <cell r="E576" t="str">
            <v>Modelo en forma de figura humana para seguridad eléctrica,modelo para studiantes</v>
          </cell>
          <cell r="F576" t="str">
            <v xml:space="preserve">Model człowieka do zagrożeń elektrycznych, SB     </v>
          </cell>
          <cell r="G576" t="str">
            <v xml:space="preserve">Модель человека для изучения электробезопасности, SB    </v>
          </cell>
          <cell r="H576">
            <v>69.900000000000006</v>
          </cell>
        </row>
        <row r="577">
          <cell r="A577" t="str">
            <v>05680-01</v>
          </cell>
          <cell r="B577" t="str">
            <v>Modellmensch zur elektrischen Sicherheit</v>
          </cell>
          <cell r="C577" t="str">
            <v>Model person for electrical safety</v>
          </cell>
          <cell r="D577" t="str">
            <v>Modèle humain pour sécurité électrique, bloc de construction</v>
          </cell>
          <cell r="E577" t="str">
            <v>Modelo en forma de figura humana para seguridad eléctrica,modelo para studiantes</v>
          </cell>
          <cell r="F577" t="str">
            <v xml:space="preserve">Model człowieka do zagrożeń elektrycznych, SB     </v>
          </cell>
          <cell r="G577" t="str">
            <v xml:space="preserve">Модель человека для изучения электробезопасности, SB    </v>
          </cell>
          <cell r="H577">
            <v>82</v>
          </cell>
        </row>
        <row r="578">
          <cell r="A578" t="str">
            <v>05750-00</v>
          </cell>
          <cell r="B578" t="str">
            <v>Gebläse, 12 V</v>
          </cell>
          <cell r="C578" t="str">
            <v>Blower, 12V</v>
          </cell>
          <cell r="D578" t="str">
            <v>Soufflerie, 12V</v>
          </cell>
          <cell r="E578" t="str">
            <v>Ventilador, 12 V</v>
          </cell>
          <cell r="F578" t="str">
            <v xml:space="preserve">Panel Dmuchawa 12 V     </v>
          </cell>
          <cell r="G578" t="str">
            <v xml:space="preserve">Воздуходувка, 12 В    </v>
          </cell>
          <cell r="H578">
            <v>82</v>
          </cell>
        </row>
        <row r="579">
          <cell r="A579" t="str">
            <v>05751-01</v>
          </cell>
          <cell r="B579" t="str">
            <v>Generator mit M3-Gewindeachse und Rändelmutter</v>
          </cell>
          <cell r="C579" t="str">
            <v>Generator with metrical thread axis and nut</v>
          </cell>
          <cell r="D579" t="str">
            <v>Générateur avec axes</v>
          </cell>
          <cell r="E579" t="str">
            <v>Generador con eje de rosca métrica y tuerca</v>
          </cell>
          <cell r="F579" t="str">
            <v xml:space="preserve">Panel Generator z osią, z gwintem M3     </v>
          </cell>
          <cell r="G579" t="str">
            <v xml:space="preserve">Генератор с осью резьбы и гайками для крепления  </v>
          </cell>
          <cell r="H579">
            <v>69</v>
          </cell>
        </row>
        <row r="580">
          <cell r="A580" t="str">
            <v>05752-01</v>
          </cell>
          <cell r="B580" t="str">
            <v>Rotor, 2 Stück</v>
          </cell>
          <cell r="C580" t="str">
            <v>Rotor, 2 pieces</v>
          </cell>
          <cell r="D580" t="str">
            <v>Rotor, 2 pièces</v>
          </cell>
          <cell r="E580" t="str">
            <v>Rotor, 2 piezas</v>
          </cell>
          <cell r="F580" t="str">
            <v>Wirnik, 2 szt.</v>
          </cell>
          <cell r="G580" t="str">
            <v>Ротор, 2 шт.</v>
          </cell>
          <cell r="H580">
            <v>11.1</v>
          </cell>
        </row>
        <row r="581">
          <cell r="A581" t="str">
            <v>05753-00</v>
          </cell>
          <cell r="B581" t="str">
            <v>Wasserpumpe / Generator</v>
          </cell>
          <cell r="C581" t="str">
            <v>Water pump/ water turbine/ generator</v>
          </cell>
          <cell r="D581" t="str">
            <v>Pompe à eau / turbine à eau / générateur</v>
          </cell>
          <cell r="E581" t="str">
            <v>Bomba de agua, turbina de agua, generador</v>
          </cell>
          <cell r="F581" t="str">
            <v xml:space="preserve">Pompa wodna / Generator     </v>
          </cell>
          <cell r="G581" t="str">
            <v xml:space="preserve">Водяной насос/водяная турбина/ генератор    </v>
          </cell>
          <cell r="H581">
            <v>115</v>
          </cell>
        </row>
        <row r="582">
          <cell r="A582" t="str">
            <v>05754-00</v>
          </cell>
          <cell r="B582" t="str">
            <v>leXsolar-Wind Ready-to-go 2.0</v>
          </cell>
          <cell r="C582" t="str">
            <v>leXsolar-Wind  Ready-to-go 2.0</v>
          </cell>
          <cell r="D582" t="str">
            <v>Coffret énergie éolienne</v>
          </cell>
          <cell r="E582" t="str">
            <v>Set energía eólica, Lexsolar</v>
          </cell>
          <cell r="F582" t="str">
            <v xml:space="preserve">Zestaw eksperymentalny Energia z wiatru, leXsolar  </v>
          </cell>
          <cell r="G582" t="str">
            <v xml:space="preserve">Ветренная Энергия, leXsolar  </v>
          </cell>
          <cell r="H582">
            <v>1649</v>
          </cell>
        </row>
        <row r="583">
          <cell r="A583" t="str">
            <v>05755-00</v>
          </cell>
          <cell r="B583" t="str">
            <v>leXsolar-Hydropower Ready-to-go</v>
          </cell>
          <cell r="C583" t="str">
            <v>leXsolar Hydropower Ready-to-go</v>
          </cell>
          <cell r="D583" t="str">
            <v>Coffret énergie hydraulique</v>
          </cell>
          <cell r="E583" t="str">
            <v>Kit de energía hidráulica</v>
          </cell>
          <cell r="F583" t="str">
            <v xml:space="preserve">Zestaw eksperymentalny Energia z wodoru, leXolar  </v>
          </cell>
          <cell r="G583" t="str">
            <v xml:space="preserve">Гидроэнергия, leXsolar  </v>
          </cell>
          <cell r="H583">
            <v>2145</v>
          </cell>
        </row>
        <row r="584">
          <cell r="A584" t="str">
            <v>05760-00</v>
          </cell>
          <cell r="B584" t="str">
            <v>Sonnenkollektor für Schülerversuche</v>
          </cell>
          <cell r="C584" t="str">
            <v>Solar collector for student experiments</v>
          </cell>
          <cell r="D584" t="str">
            <v>Collecteur solaire pour expériences étudiants</v>
          </cell>
          <cell r="E584" t="str">
            <v>Colector solar para experimentos de estudiantes</v>
          </cell>
          <cell r="F584" t="str">
            <v xml:space="preserve">Kolektor słoneczny do eksperymentów uczniowskich     </v>
          </cell>
          <cell r="G584" t="str">
            <v xml:space="preserve">Солнечный коллектор для ученических экспериментов    </v>
          </cell>
          <cell r="H584">
            <v>81</v>
          </cell>
        </row>
        <row r="585">
          <cell r="A585" t="str">
            <v>05764-00</v>
          </cell>
          <cell r="B585" t="str">
            <v>Klemmhalter, d=16mm, mit Stiel</v>
          </cell>
          <cell r="C585" t="str">
            <v>clamp, d = 16 mm, with mounting rod</v>
          </cell>
          <cell r="D585" t="str">
            <v>Pince, d=16mm, avec tige de support</v>
          </cell>
          <cell r="E585" t="str">
            <v>Abrazadera con varilla de montaje, d = 16 mm</v>
          </cell>
          <cell r="F585" t="str">
            <v xml:space="preserve">Klema zaciskowa na wsporniku, d = 16 mm,     </v>
          </cell>
          <cell r="G585" t="str">
            <v xml:space="preserve">Держатель, D = 16 мм, с ручкой    </v>
          </cell>
          <cell r="H585">
            <v>18</v>
          </cell>
        </row>
        <row r="586">
          <cell r="A586" t="str">
            <v>05765-00</v>
          </cell>
          <cell r="B586" t="str">
            <v>Parabolrinnen-Einheit</v>
          </cell>
          <cell r="C586" t="str">
            <v>Concentrated solar power unit</v>
          </cell>
          <cell r="D586" t="str">
            <v>Alimentation solaire concentrée</v>
          </cell>
          <cell r="E586" t="str">
            <v>Unidad de energía solar concentrada</v>
          </cell>
          <cell r="F586" t="str">
            <v xml:space="preserve">Rynienka paraboliczna     </v>
          </cell>
          <cell r="G586" t="str">
            <v xml:space="preserve">Модель солнечного генератора    </v>
          </cell>
          <cell r="H586">
            <v>73</v>
          </cell>
        </row>
        <row r="587">
          <cell r="A587" t="str">
            <v>05770-00</v>
          </cell>
          <cell r="B587" t="str">
            <v>Thermogenerator für Schülerversuche</v>
          </cell>
          <cell r="C587" t="str">
            <v>Thermal generator for student experiments</v>
          </cell>
          <cell r="D587" t="str">
            <v>Générateur thermique pour expériences élèves</v>
          </cell>
          <cell r="E587" t="str">
            <v>Generador térmico para experimentos de estudiantes</v>
          </cell>
          <cell r="F587" t="str">
            <v xml:space="preserve">Termogenerator do doświadczeń uczniowskich     </v>
          </cell>
          <cell r="G587" t="str">
            <v xml:space="preserve">Теплогенератор для ученических экспериментов    </v>
          </cell>
          <cell r="H587">
            <v>119</v>
          </cell>
        </row>
        <row r="588">
          <cell r="A588" t="str">
            <v>05780-00</v>
          </cell>
          <cell r="B588" t="str">
            <v>Halogenlampe mit Reflektor, 12 V / 20 W</v>
          </cell>
          <cell r="C588" t="str">
            <v>Halogen lamp with reflector, 12V / 20W</v>
          </cell>
          <cell r="D588" t="str">
            <v>Lampe halogène avec réflecteur, 12V / 20w</v>
          </cell>
          <cell r="E588" t="str">
            <v>Lámpara de halógeno con reflector, 12 V / 20 W</v>
          </cell>
          <cell r="F588" t="str">
            <v xml:space="preserve">Żarówka halogenowa z reflektorem, 12V / 20 W     </v>
          </cell>
          <cell r="G588" t="str">
            <v xml:space="preserve">Галогенная лампа с рефлектором, 12 В / 20 Вт    </v>
          </cell>
          <cell r="H588">
            <v>4.3</v>
          </cell>
        </row>
        <row r="589">
          <cell r="A589" t="str">
            <v>05781-00</v>
          </cell>
          <cell r="B589" t="str">
            <v>Halter für Halogenlampe mit Reflektor</v>
          </cell>
          <cell r="C589" t="str">
            <v>Mount for halogen lamp with reflector</v>
          </cell>
          <cell r="D589" t="str">
            <v>Support pour lampe halogène avec réflecteur</v>
          </cell>
          <cell r="E589" t="str">
            <v>Soporte para lámpara de halógeno con reflector</v>
          </cell>
          <cell r="F589" t="str">
            <v xml:space="preserve">Uchwyt żarówki z reflektorem     </v>
          </cell>
          <cell r="G589" t="str">
            <v xml:space="preserve">Держатель для галогенных ламп  с рефлектором    </v>
          </cell>
          <cell r="H589">
            <v>69</v>
          </cell>
        </row>
        <row r="590">
          <cell r="A590" t="str">
            <v>05903-01</v>
          </cell>
          <cell r="B590" t="str">
            <v xml:space="preserve">Becher, blank </v>
          </cell>
          <cell r="C590" t="str">
            <v>Beaker, aluminum, polished</v>
          </cell>
          <cell r="D590" t="str">
            <v>Becher brillant</v>
          </cell>
          <cell r="E590" t="str">
            <v>COPA, BRILLANTE</v>
          </cell>
          <cell r="F590" t="str">
            <v xml:space="preserve">Pojemnik, błyszczący     </v>
          </cell>
          <cell r="G590" t="str">
            <v xml:space="preserve">Лабораторный химический стакан, светлый, алюминий    </v>
          </cell>
          <cell r="H590">
            <v>2.9</v>
          </cell>
        </row>
        <row r="591">
          <cell r="A591" t="str">
            <v>05904-00</v>
          </cell>
          <cell r="B591" t="str">
            <v xml:space="preserve">Becher, schwarz </v>
          </cell>
          <cell r="C591" t="str">
            <v>Beaker, black</v>
          </cell>
          <cell r="D591" t="str">
            <v>Becher noir</v>
          </cell>
          <cell r="E591" t="str">
            <v>COPA, NEGRA</v>
          </cell>
          <cell r="F591" t="str">
            <v xml:space="preserve">Pojemnik, czarny     </v>
          </cell>
          <cell r="G591" t="str">
            <v xml:space="preserve">Лабораторный химический стакан, темный    </v>
          </cell>
          <cell r="H591">
            <v>7.3</v>
          </cell>
        </row>
        <row r="592">
          <cell r="A592" t="str">
            <v>05904-01</v>
          </cell>
          <cell r="B592" t="str">
            <v xml:space="preserve">Becher, schwarz </v>
          </cell>
          <cell r="C592" t="str">
            <v>Beaker, black</v>
          </cell>
          <cell r="D592" t="str">
            <v>Becher noir</v>
          </cell>
          <cell r="E592" t="str">
            <v>COPA, NEGRA</v>
          </cell>
          <cell r="F592" t="str">
            <v xml:space="preserve">Pojemnik, czarny     </v>
          </cell>
          <cell r="G592" t="str">
            <v xml:space="preserve">Лабораторный химический стакан, темный    </v>
          </cell>
          <cell r="H592">
            <v>7.6</v>
          </cell>
        </row>
        <row r="593">
          <cell r="A593" t="str">
            <v>05910-00</v>
          </cell>
          <cell r="B593" t="str">
            <v xml:space="preserve">Aluminiumstab, U-Form, d = 5 mm, b = 175 mm </v>
          </cell>
          <cell r="C593" t="str">
            <v>Aluminium rod,U-shaped</v>
          </cell>
          <cell r="D593" t="str">
            <v xml:space="preserve">Tige d'aluminium en U, d = 5 mm, b = 175 mm </v>
          </cell>
          <cell r="E593" t="str">
            <v>VARILLA DE ALUMINIO EN U</v>
          </cell>
          <cell r="F593" t="str">
            <v xml:space="preserve">Pręt aluminiowy, kształt U, d = 5 mm, b = 175 mm     </v>
          </cell>
          <cell r="G593" t="str">
            <v xml:space="preserve">Алюминиевый стержень, U-образный    </v>
          </cell>
          <cell r="H593">
            <v>10</v>
          </cell>
        </row>
        <row r="594">
          <cell r="A594" t="str">
            <v>05910-01</v>
          </cell>
          <cell r="B594" t="str">
            <v xml:space="preserve">Kupferstab, U-Form, d = 5 mm, b = 175 mm </v>
          </cell>
          <cell r="C594" t="str">
            <v>Copper rod, U-shaped</v>
          </cell>
          <cell r="D594" t="str">
            <v>Tige de cuivre en U</v>
          </cell>
          <cell r="E594" t="str">
            <v>VARILLA DE COBRE EN U</v>
          </cell>
          <cell r="F594" t="str">
            <v xml:space="preserve">Pręt miedziany, kształt 5 mm, b = 175 mm     </v>
          </cell>
          <cell r="G594" t="str">
            <v xml:space="preserve">Медный стержень, U-образный    </v>
          </cell>
          <cell r="H594">
            <v>10</v>
          </cell>
        </row>
        <row r="595">
          <cell r="A595" t="str">
            <v>05910-02</v>
          </cell>
          <cell r="B595" t="str">
            <v xml:space="preserve">Messingstab, U-Form, d = 5 mm, b = 175 mm </v>
          </cell>
          <cell r="C595" t="str">
            <v>Brass rod, U-shaped</v>
          </cell>
          <cell r="D595" t="str">
            <v>Tige de laiton en U</v>
          </cell>
          <cell r="E595" t="str">
            <v>VARILLA DE LATON EN U</v>
          </cell>
          <cell r="F595" t="str">
            <v xml:space="preserve">Pręt mosiężny, kształt 5 mm, b = 175 mm     </v>
          </cell>
          <cell r="G595" t="str">
            <v xml:space="preserve">Латунный стержень, U-образный    </v>
          </cell>
          <cell r="H595">
            <v>16</v>
          </cell>
        </row>
        <row r="596">
          <cell r="A596" t="str">
            <v>05910-03</v>
          </cell>
          <cell r="B596" t="str">
            <v xml:space="preserve">Kupferstab, U-Form, d = 3 mm, b = 175 mm </v>
          </cell>
          <cell r="C596" t="str">
            <v>Copper rod, U-shape,d 3mm,w.175mm</v>
          </cell>
          <cell r="D596" t="str">
            <v>Tige cuivre en U, d 3mm, l 175mm</v>
          </cell>
          <cell r="E596" t="str">
            <v>VARILLA DE COBRE EN U,D3MM,L175MM</v>
          </cell>
          <cell r="F596" t="str">
            <v xml:space="preserve">Pręt miedziany, kształt 3 mm, b = 175 mm     </v>
          </cell>
          <cell r="G596" t="str">
            <v xml:space="preserve">Медный стержень, U-образный, d=3 мм, w=175мм    </v>
          </cell>
          <cell r="H596">
            <v>10</v>
          </cell>
        </row>
        <row r="597">
          <cell r="A597" t="str">
            <v>05910-04</v>
          </cell>
          <cell r="B597" t="str">
            <v xml:space="preserve">Kupferstab, U-Form, d = 5 mm, b = 120 mm </v>
          </cell>
          <cell r="C597" t="str">
            <v>Copper rod, U-shape,d.5mm,w.120mm</v>
          </cell>
          <cell r="D597" t="str">
            <v>Tige de cuivre en U, d 5mm, l 120mm</v>
          </cell>
          <cell r="E597" t="str">
            <v>VARILLA D.COBRE EN U,D5MM, L120MM</v>
          </cell>
          <cell r="F597" t="str">
            <v xml:space="preserve">Pręt miedziany, kształt 5 mm, b = 120 mm     </v>
          </cell>
          <cell r="G597" t="str">
            <v xml:space="preserve">Медный стержень, U-образный, d=5мм, w=120мм    </v>
          </cell>
          <cell r="H597">
            <v>10</v>
          </cell>
        </row>
        <row r="598">
          <cell r="A598" t="str">
            <v>05911-00</v>
          </cell>
          <cell r="B598" t="str">
            <v xml:space="preserve">Glasstab, U-Form, d = 5 mm, b = 175 mm </v>
          </cell>
          <cell r="C598" t="str">
            <v>Glass rod,U-shaped</v>
          </cell>
          <cell r="D598" t="str">
            <v>Tige de verre en U</v>
          </cell>
          <cell r="E598" t="str">
            <v>VARILLA DE VIDRIO EN U</v>
          </cell>
          <cell r="F598" t="str">
            <v xml:space="preserve">Drążek szklany, kształt U     </v>
          </cell>
          <cell r="G598" t="str">
            <v xml:space="preserve">Стеклянный стержень, U-образный    </v>
          </cell>
          <cell r="H598">
            <v>7.2</v>
          </cell>
        </row>
        <row r="599">
          <cell r="A599" t="str">
            <v>05913-00</v>
          </cell>
          <cell r="B599" t="str">
            <v xml:space="preserve">Bimetallstreifen </v>
          </cell>
          <cell r="C599" t="str">
            <v>Bimetal strip</v>
          </cell>
          <cell r="D599" t="str">
            <v>Bilame</v>
          </cell>
          <cell r="E599" t="str">
            <v>TIRA BIMETALICA</v>
          </cell>
          <cell r="F599" t="str">
            <v xml:space="preserve">Pasek bimetaliczny     </v>
          </cell>
          <cell r="G599" t="str">
            <v xml:space="preserve">Биметаллическая лента    </v>
          </cell>
          <cell r="H599">
            <v>6</v>
          </cell>
        </row>
        <row r="600">
          <cell r="A600" t="str">
            <v>05917-00</v>
          </cell>
          <cell r="B600" t="str">
            <v xml:space="preserve">Gummiball mit Ventilen </v>
          </cell>
          <cell r="C600" t="str">
            <v>Rubber ball with valve</v>
          </cell>
          <cell r="D600" t="str">
            <v>Poire de caoutchouc à soupape</v>
          </cell>
          <cell r="E600" t="str">
            <v>PERA DE GOMA CON VALVULA</v>
          </cell>
          <cell r="F600" t="str">
            <v xml:space="preserve">Gruszka gumowa z zaworem     </v>
          </cell>
          <cell r="G600" t="str">
            <v xml:space="preserve">Шар с клапаном, резина    </v>
          </cell>
          <cell r="H600">
            <v>9.9</v>
          </cell>
        </row>
        <row r="601">
          <cell r="A601" t="str">
            <v>05932-00</v>
          </cell>
          <cell r="B601" t="str">
            <v xml:space="preserve">Kochgefäß für Schülerübungen  aus Edelstahl </v>
          </cell>
          <cell r="C601" t="str">
            <v>Steel pot,</v>
          </cell>
          <cell r="D601" t="str">
            <v/>
          </cell>
          <cell r="E601" t="str">
            <v/>
          </cell>
          <cell r="F601" t="str">
            <v/>
          </cell>
          <cell r="G601" t="str">
            <v/>
          </cell>
          <cell r="H601">
            <v>22.9</v>
          </cell>
        </row>
        <row r="602">
          <cell r="A602" t="str">
            <v>05934-00</v>
          </cell>
          <cell r="B602" t="str">
            <v>Edelstahltopf 2,7 l</v>
          </cell>
          <cell r="C602" t="str">
            <v>Stainless Steel pot 2,7 l</v>
          </cell>
          <cell r="D602" t="str">
            <v>Pot en acier inox 2,7 l</v>
          </cell>
          <cell r="E602" t="str">
            <v>OLLA DE ACERO INOXIDABLE, 2,7 L</v>
          </cell>
          <cell r="F602" t="str">
            <v xml:space="preserve">Naczynie 2 l, stal szlachetna     </v>
          </cell>
          <cell r="G602" t="str">
            <v xml:space="preserve">Сосуд из нержавеющей стали, 2,7 л    </v>
          </cell>
          <cell r="H602">
            <v>35.9</v>
          </cell>
        </row>
        <row r="603">
          <cell r="A603" t="str">
            <v>05938-00</v>
          </cell>
          <cell r="B603" t="str">
            <v xml:space="preserve">Holzsäule </v>
          </cell>
          <cell r="C603" t="str">
            <v>Wood column</v>
          </cell>
          <cell r="D603" t="str">
            <v>Barreau en bois</v>
          </cell>
          <cell r="E603" t="str">
            <v>COLUMNA DE MADERA</v>
          </cell>
          <cell r="F603" t="str">
            <v>Kolumna drewniana</v>
          </cell>
          <cell r="G603" t="str">
            <v xml:space="preserve">Деревянный брусок  </v>
          </cell>
          <cell r="H603">
            <v>2.9</v>
          </cell>
        </row>
        <row r="604">
          <cell r="A604" t="str">
            <v>05939-00</v>
          </cell>
          <cell r="B604" t="str">
            <v xml:space="preserve"> Kapillarröhrchen, gerade, di = 1,7 mm, l = 450 mm </v>
          </cell>
          <cell r="C604" t="str">
            <v>Capillary tube,i.d. 1.5mm,l 450mm</v>
          </cell>
          <cell r="D604" t="str">
            <v>Tube capillaire, d 1,7mm, l 450mm</v>
          </cell>
          <cell r="E604" t="str">
            <v>TUBO CAPILAR, D.1,7 MM, 450 MM</v>
          </cell>
          <cell r="F604" t="str">
            <v xml:space="preserve">Kapilara, di = 1,7 mm, l = 450 mm, prosta, szkło laboratoryjne     </v>
          </cell>
          <cell r="G604" t="str">
            <v xml:space="preserve">Капилляр. трубка, внутр. d=1,5 мм, l=450 мм    </v>
          </cell>
          <cell r="H604">
            <v>8</v>
          </cell>
        </row>
        <row r="605">
          <cell r="A605" t="str">
            <v>05947-93</v>
          </cell>
          <cell r="B605" t="str">
            <v xml:space="preserve">Tauchsieder, 300 W, 220...250 V </v>
          </cell>
          <cell r="C605" t="str">
            <v>Immers.heater,300W,220-250VDC/AC</v>
          </cell>
          <cell r="D605" t="str">
            <v>Thermoplongeur 300w,220-250V DC/ CA</v>
          </cell>
          <cell r="E605" t="str">
            <v>HERVIDOR DE INMERSION, 220...250V</v>
          </cell>
          <cell r="F605" t="str">
            <v xml:space="preserve">Grzałka zanurzana 300 W, 220..250 V     </v>
          </cell>
          <cell r="G605" t="str">
            <v xml:space="preserve">Погружной электронагреватель, 300 Вт, 220-250 В пост./перем. ток   </v>
          </cell>
          <cell r="H605">
            <v>12.5</v>
          </cell>
        </row>
        <row r="606">
          <cell r="A606" t="str">
            <v>05961-00</v>
          </cell>
          <cell r="B606" t="str">
            <v xml:space="preserve">Glasrohrhalter mit Maßbandklemme </v>
          </cell>
          <cell r="C606" t="str">
            <v>Glass tube holder with tape measure clamp</v>
          </cell>
          <cell r="D606" t="str">
            <v>Support tube en verre avec pince</v>
          </cell>
          <cell r="E606" t="str">
            <v>Soporte para tubos de vidrio</v>
          </cell>
          <cell r="F606" t="str">
            <v xml:space="preserve">Uchwyt rurek szklanych     </v>
          </cell>
          <cell r="G606" t="str">
            <v xml:space="preserve">Держатель для стеклянной трубки    </v>
          </cell>
          <cell r="H606">
            <v>4.3</v>
          </cell>
        </row>
        <row r="607">
          <cell r="A607" t="str">
            <v>06000-00</v>
          </cell>
          <cell r="B607" t="str">
            <v xml:space="preserve">Schaltkasten </v>
          </cell>
          <cell r="C607" t="str">
            <v>Connection box</v>
          </cell>
          <cell r="D607" t="str">
            <v>Boîte de Connexion</v>
          </cell>
          <cell r="E607" t="str">
            <v>CAJA DE CONEXION</v>
          </cell>
          <cell r="F607" t="str">
            <v xml:space="preserve">Przełącznica     </v>
          </cell>
          <cell r="G607" t="str">
            <v xml:space="preserve">Коммуникационная коробка    </v>
          </cell>
          <cell r="H607">
            <v>53</v>
          </cell>
        </row>
        <row r="608">
          <cell r="A608" t="str">
            <v>06001-00</v>
          </cell>
          <cell r="B608" t="str">
            <v xml:space="preserve">Batteriekasten </v>
          </cell>
          <cell r="C608" t="str">
            <v>Battery box</v>
          </cell>
          <cell r="D608" t="str">
            <v>Boitier de pile</v>
          </cell>
          <cell r="E608" t="str">
            <v>Caja para bateria</v>
          </cell>
          <cell r="F608" t="str">
            <v xml:space="preserve">Pojemnik na baterię     </v>
          </cell>
          <cell r="G608" t="str">
            <v xml:space="preserve">Держатель для  батареек    </v>
          </cell>
          <cell r="H608">
            <v>53</v>
          </cell>
        </row>
        <row r="609">
          <cell r="A609" t="str">
            <v>06002-00</v>
          </cell>
          <cell r="B609" t="str">
            <v>Lampenfassung E 10 im Schaltkastengehäuse</v>
          </cell>
          <cell r="C609" t="str">
            <v>Lamp holder E10, on base plate</v>
          </cell>
          <cell r="D609" t="str">
            <v>Douille E10, sur socle</v>
          </cell>
          <cell r="E609" t="str">
            <v>PORTALAMPARAS ED 10, SOBRE PLACA</v>
          </cell>
          <cell r="F609" t="str">
            <v xml:space="preserve">Oprawa żarówki E10     </v>
          </cell>
          <cell r="G609" t="str">
            <v xml:space="preserve">Ламповый патрон E10 на опорной плите    </v>
          </cell>
          <cell r="H609">
            <v>41.1</v>
          </cell>
        </row>
        <row r="610">
          <cell r="A610" t="str">
            <v>06003-00</v>
          </cell>
          <cell r="B610" t="str">
            <v xml:space="preserve">Tastschalter, Schließer </v>
          </cell>
          <cell r="C610" t="str">
            <v>Push-button switch</v>
          </cell>
          <cell r="D610" t="str">
            <v>Bouton-poussoir</v>
          </cell>
          <cell r="E610" t="str">
            <v>BOTON DE TIMBRE</v>
          </cell>
          <cell r="F610" t="str">
            <v xml:space="preserve">Włącznik klawiszowy, zwierny     </v>
          </cell>
          <cell r="G610" t="str">
            <v xml:space="preserve">Кнопочный выключатель, замыкающий    </v>
          </cell>
          <cell r="H610">
            <v>53</v>
          </cell>
        </row>
        <row r="611">
          <cell r="A611" t="str">
            <v>06004-00</v>
          </cell>
          <cell r="B611" t="str">
            <v xml:space="preserve">Ausschalter </v>
          </cell>
          <cell r="C611" t="str">
            <v>On/off switch</v>
          </cell>
          <cell r="D611" t="str">
            <v>Interrupteur</v>
          </cell>
          <cell r="E611" t="str">
            <v>INTERRUPTOR</v>
          </cell>
          <cell r="F611" t="str">
            <v xml:space="preserve">Wyłącznik     </v>
          </cell>
          <cell r="G611" t="str">
            <v xml:space="preserve">2-х позиционный выключатель    </v>
          </cell>
          <cell r="H611">
            <v>53</v>
          </cell>
        </row>
        <row r="612">
          <cell r="A612" t="str">
            <v>06005-00</v>
          </cell>
          <cell r="B612" t="str">
            <v xml:space="preserve">Wechselschalter, einpolig </v>
          </cell>
          <cell r="C612" t="str">
            <v>Two-way switch, single pole</v>
          </cell>
          <cell r="D612" t="str">
            <v>Interrupteur unipolaire</v>
          </cell>
          <cell r="E612" t="str">
            <v>INTERRUPTOR A PALANQUITA,UNIPOLAR</v>
          </cell>
          <cell r="F612" t="str">
            <v xml:space="preserve">Przełącznik, jednostykowy     </v>
          </cell>
          <cell r="G612" t="str">
            <v xml:space="preserve">Переключатель для 2-х цепей, однополюсный    </v>
          </cell>
          <cell r="H612">
            <v>53</v>
          </cell>
        </row>
        <row r="613">
          <cell r="A613" t="str">
            <v>06006-00</v>
          </cell>
          <cell r="B613" t="str">
            <v xml:space="preserve">Kreuzschalter </v>
          </cell>
          <cell r="C613" t="str">
            <v>Commutator switch</v>
          </cell>
          <cell r="D613" t="str">
            <v>Commutateur en croix</v>
          </cell>
          <cell r="E613" t="str">
            <v>CONMUTADOR EN CRUZ</v>
          </cell>
          <cell r="F613" t="str">
            <v xml:space="preserve">Włącznik krzyżowy     </v>
          </cell>
          <cell r="G613" t="str">
            <v xml:space="preserve">Переключатель-коммутатор  </v>
          </cell>
          <cell r="H613">
            <v>103</v>
          </cell>
        </row>
        <row r="614">
          <cell r="A614" t="str">
            <v>06007-00</v>
          </cell>
          <cell r="B614" t="str">
            <v>MP-Kondensator 2 x 30 µF</v>
          </cell>
          <cell r="C614" t="str">
            <v>Capacitor, 2 x 30 µF</v>
          </cell>
          <cell r="D614" t="str">
            <v>Condensateur mp 2x30 mic-f</v>
          </cell>
          <cell r="E614" t="str">
            <v>CONDENSADOR MP,2X30MF</v>
          </cell>
          <cell r="F614" t="str">
            <v xml:space="preserve">Kondensator MP 2 x 30 µF     </v>
          </cell>
          <cell r="G614" t="str">
            <v xml:space="preserve">Конденсатор, 2 x 30 мкФ    </v>
          </cell>
          <cell r="H614">
            <v>226</v>
          </cell>
        </row>
        <row r="615">
          <cell r="A615" t="str">
            <v>06020-00</v>
          </cell>
          <cell r="B615" t="str">
            <v xml:space="preserve">Isolierstütze </v>
          </cell>
          <cell r="C615" t="str">
            <v>Insulating support</v>
          </cell>
          <cell r="D615" t="str">
            <v>Support isolant</v>
          </cell>
          <cell r="E615" t="str">
            <v>BORNE CON AISLADOR</v>
          </cell>
          <cell r="F615" t="str">
            <v xml:space="preserve">Podstawka izolacyjna     </v>
          </cell>
          <cell r="G615" t="str">
            <v xml:space="preserve">Штыри с изоляцией    </v>
          </cell>
          <cell r="H615">
            <v>57</v>
          </cell>
        </row>
        <row r="616">
          <cell r="A616" t="str">
            <v>06021-00</v>
          </cell>
          <cell r="B616" t="str">
            <v xml:space="preserve">Isolierstiel </v>
          </cell>
          <cell r="C616" t="str">
            <v>Insulating stem</v>
          </cell>
          <cell r="D616" t="str">
            <v>Tige isolante</v>
          </cell>
          <cell r="E616" t="str">
            <v>VARILLA AISLADA</v>
          </cell>
          <cell r="F616" t="str">
            <v xml:space="preserve">Wspornik izolacyjny     </v>
          </cell>
          <cell r="G616" t="str">
            <v xml:space="preserve">Держатель с изоляцией    </v>
          </cell>
          <cell r="H616">
            <v>57</v>
          </cell>
        </row>
        <row r="617">
          <cell r="A617" t="str">
            <v>06024-00</v>
          </cell>
          <cell r="B617" t="str">
            <v xml:space="preserve">Verteiler </v>
          </cell>
          <cell r="C617" t="str">
            <v>Distributor</v>
          </cell>
          <cell r="D617" t="str">
            <v>Distributeur</v>
          </cell>
          <cell r="E617" t="str">
            <v>DISTRIBUIDOR</v>
          </cell>
          <cell r="F617" t="str">
            <v xml:space="preserve">Rozdzielacz     </v>
          </cell>
          <cell r="G617" t="str">
            <v xml:space="preserve">Распределительное приспособление    </v>
          </cell>
          <cell r="H617">
            <v>57</v>
          </cell>
        </row>
        <row r="618">
          <cell r="A618" t="str">
            <v>06027-07</v>
          </cell>
          <cell r="B618" t="str">
            <v>Kurzschlussstecker, grau</v>
          </cell>
          <cell r="C618" t="str">
            <v>brigde plug</v>
          </cell>
          <cell r="D618" t="str">
            <v>fiche de brick</v>
          </cell>
          <cell r="E618" t="str">
            <v>enchufe de brigada</v>
          </cell>
          <cell r="F618" t="str">
            <v/>
          </cell>
          <cell r="G618" t="str">
            <v>Штепсельная вилка</v>
          </cell>
          <cell r="H618">
            <v>6.6</v>
          </cell>
        </row>
        <row r="619">
          <cell r="A619" t="str">
            <v>06031-11</v>
          </cell>
          <cell r="B619" t="str">
            <v>Brückengleichrichter 250 V~/5 A-</v>
          </cell>
          <cell r="C619" t="str">
            <v>Bridge rectifier 250 VAC/5 A</v>
          </cell>
          <cell r="D619" t="str">
            <v>Redresseur en pont, 250 V AC / 5 A</v>
          </cell>
          <cell r="E619" t="str">
            <v>RECTIFICADOR EN PUENTE 250VCA/5A</v>
          </cell>
          <cell r="F619" t="str">
            <v xml:space="preserve">Prostownik mostkowy 250 VAC/5 A     </v>
          </cell>
          <cell r="G619" t="str">
            <v xml:space="preserve">Выпрямитель по мостовой схеме, 250 В перем. ток/ 5 А пост. ток   </v>
          </cell>
          <cell r="H619">
            <v>161</v>
          </cell>
        </row>
        <row r="620">
          <cell r="A620" t="str">
            <v>06033-00</v>
          </cell>
          <cell r="B620" t="str">
            <v xml:space="preserve">Steckplatte mit 4-mm-Buchsen </v>
          </cell>
          <cell r="C620" t="str">
            <v>Plug-in board, for 4 mm plugs</v>
          </cell>
          <cell r="D620" t="str">
            <v>Plaque enfichable avec bornes 4 mm</v>
          </cell>
          <cell r="E620" t="str">
            <v>PANEL CON CLAVIJAS DE 4 MM</v>
          </cell>
          <cell r="F620" t="str">
            <v xml:space="preserve">Płyta wtykowa z gniazdami 4 mm     </v>
          </cell>
          <cell r="G620" t="str">
            <v xml:space="preserve">Коммутационная панель, 4 мм гнезда    </v>
          </cell>
          <cell r="H620">
            <v>81</v>
          </cell>
        </row>
        <row r="621">
          <cell r="A621" t="str">
            <v>06049-09</v>
          </cell>
          <cell r="B621" t="str">
            <v xml:space="preserve">Elektrolyt-Kondensator, 1000 µF, in Gehäuse G1 </v>
          </cell>
          <cell r="C621" t="str">
            <v>Capacitor,electr.1mF/35V,G1</v>
          </cell>
          <cell r="D621" t="str">
            <v>Condensateur électrolytique 1000 µF / 35V, boîtier G1</v>
          </cell>
          <cell r="E621" t="str">
            <v>CON.ELEKTROL. 1000 MICROF/35V, G1</v>
          </cell>
          <cell r="F621" t="str">
            <v xml:space="preserve">Kondensator Elektroda 1000 µF / 35 V, obudowa G1     </v>
          </cell>
          <cell r="G621" t="str">
            <v xml:space="preserve">Конденсатор, электр., 1 мФ/ 35 В, G1    </v>
          </cell>
          <cell r="H621">
            <v>35</v>
          </cell>
        </row>
        <row r="622">
          <cell r="A622" t="str">
            <v>06055-10</v>
          </cell>
          <cell r="B622" t="str">
            <v>Widerstand 1 Ohm 2%, 2 W, G1</v>
          </cell>
          <cell r="C622" t="str">
            <v>Resistor 1 Ohm 2%, 2W, G1</v>
          </cell>
          <cell r="D622" t="str">
            <v>Résistance 1 Ohm (2%), 2 W, boîtier G1</v>
          </cell>
          <cell r="E622" t="str">
            <v>RESISTENCIA 1 OHM 2%, 2W, G1</v>
          </cell>
          <cell r="F622" t="str">
            <v xml:space="preserve">Rezystor 1 W 2 %, 2W, g1     </v>
          </cell>
          <cell r="G622" t="str">
            <v xml:space="preserve">Резистор 1 Ом 2%, 2Вт, G1    </v>
          </cell>
          <cell r="H622">
            <v>24</v>
          </cell>
        </row>
        <row r="623">
          <cell r="A623" t="str">
            <v>06055-20</v>
          </cell>
          <cell r="B623" t="str">
            <v>Widerstand 2 Ohm 5%, 2 W, G1</v>
          </cell>
          <cell r="C623" t="str">
            <v>Resistor 2 Ohm 5%, 2W, G1</v>
          </cell>
          <cell r="D623" t="str">
            <v>Résistance 2 ohm 5%, 2w, G1</v>
          </cell>
          <cell r="E623" t="str">
            <v>RESISTENCIA 2 OHM 5%, 2W, G1</v>
          </cell>
          <cell r="F623" t="str">
            <v xml:space="preserve">Rezystor 2 W 2 %, 2W, g1     </v>
          </cell>
          <cell r="G623" t="str">
            <v xml:space="preserve">Резистор 2 Ом 5%, 2Вт, G1    </v>
          </cell>
          <cell r="H623">
            <v>24</v>
          </cell>
        </row>
        <row r="624">
          <cell r="A624" t="str">
            <v>06055-50</v>
          </cell>
          <cell r="B624" t="str">
            <v>Widerstand 5 Ohm 5%, 2 W, G1</v>
          </cell>
          <cell r="C624" t="str">
            <v>Resistor 5 Ohm 5%, 2W, G1</v>
          </cell>
          <cell r="D624" t="str">
            <v>Résistance 5 ohm 5%, 2w, G1</v>
          </cell>
          <cell r="E624" t="str">
            <v>RESISTENCIA 5 OHM 5%, 2W, G1</v>
          </cell>
          <cell r="F624" t="str">
            <v xml:space="preserve">Rezystor 5 W 5%, 2W, g1     </v>
          </cell>
          <cell r="G624" t="str">
            <v xml:space="preserve">Резистор 5 Ом 5%, 2Вт, G1    </v>
          </cell>
          <cell r="H624">
            <v>24</v>
          </cell>
        </row>
        <row r="625">
          <cell r="A625" t="str">
            <v>06056-10</v>
          </cell>
          <cell r="B625" t="str">
            <v>Widerstand 10 Ohm 2%, 2 W, G1</v>
          </cell>
          <cell r="C625" t="str">
            <v>Resistor 10 Ohm 2%, 2W, G1</v>
          </cell>
          <cell r="D625" t="str">
            <v>Résistance 10 Ohm 2%, 2W, G1</v>
          </cell>
          <cell r="E625" t="str">
            <v>RESISTENCIA 10 OHM 2%, 2W, G1</v>
          </cell>
          <cell r="F625" t="str">
            <v xml:space="preserve">Rezystor 10 W 2 %, 2W, g1     </v>
          </cell>
          <cell r="G625" t="str">
            <v xml:space="preserve">Резистор 10 Ом 2%, 2Вт, G1    </v>
          </cell>
          <cell r="H625">
            <v>24</v>
          </cell>
        </row>
        <row r="626">
          <cell r="A626" t="str">
            <v>06057-10</v>
          </cell>
          <cell r="B626" t="str">
            <v>Widerstand 100 Ohm 2%, 1 W, G1</v>
          </cell>
          <cell r="C626" t="str">
            <v>Resistor 100 Ohm 2%, 1W, G1</v>
          </cell>
          <cell r="D626" t="str">
            <v>Résistance 100 ohm 2%, 1w, G1</v>
          </cell>
          <cell r="E626" t="str">
            <v>RESISTENCIA 100 OHM 2%, 1W, G1</v>
          </cell>
          <cell r="F626" t="str">
            <v xml:space="preserve">Rezystor 100 W 2 %,1 W, g1     </v>
          </cell>
          <cell r="G626" t="str">
            <v xml:space="preserve">Резистор 100 Ом 2%, 1Вт, G1    </v>
          </cell>
          <cell r="H626">
            <v>24</v>
          </cell>
        </row>
        <row r="627">
          <cell r="A627" t="str">
            <v>06090-00</v>
          </cell>
          <cell r="B627" t="str">
            <v xml:space="preserve">Nickeldraht, d = 0,3 mm, l = 100 m </v>
          </cell>
          <cell r="C627" t="str">
            <v>Nickel wire, d = 0.3 mm, l = 100 m</v>
          </cell>
          <cell r="D627" t="str">
            <v>Fil de nickel, d 0,3 mm, l 100 m</v>
          </cell>
          <cell r="E627" t="str">
            <v>ALAMBRE DE NIQUEL,DIAM.0,3MM,100M</v>
          </cell>
          <cell r="F627" t="str">
            <v xml:space="preserve">Drut niklowy, d = 0,3 mm, I = 100 m     </v>
          </cell>
          <cell r="G627" t="str">
            <v xml:space="preserve">Никелевая проволока, d=0,3 мм, l=100 м     </v>
          </cell>
          <cell r="H627">
            <v>20</v>
          </cell>
        </row>
        <row r="628">
          <cell r="A628" t="str">
            <v>06092-00</v>
          </cell>
          <cell r="B628" t="str">
            <v xml:space="preserve">Kanthaldraht, 19,1 Ohm/m, d = 0,3 mm, l = 100 m </v>
          </cell>
          <cell r="C628" t="str">
            <v>Kanthal wire, 19.1 Ohm/m, d = 0.3 mm, l = 100 m</v>
          </cell>
          <cell r="D628" t="str">
            <v>Fil kanthal, d 0,3 mm, l 100 m</v>
          </cell>
          <cell r="E628" t="str">
            <v>ALAMBRE DE CANTAL,DIAM.0,3MM,100M</v>
          </cell>
          <cell r="F628" t="str">
            <v xml:space="preserve">Drut kantalowy, d = 0,3 mm, l = 100 m     </v>
          </cell>
          <cell r="G628" t="str">
            <v xml:space="preserve">Канталовая проволока, d=0,3 мм, l=100 м    </v>
          </cell>
          <cell r="H628">
            <v>19</v>
          </cell>
        </row>
        <row r="629">
          <cell r="A629" t="str">
            <v>06094-00</v>
          </cell>
          <cell r="B629" t="str">
            <v xml:space="preserve">Metallband, gewebt, b = 6 mm, l = 2 m </v>
          </cell>
          <cell r="C629" t="str">
            <v>Metal band, woven, l = 2 m, w = 6 mm</v>
          </cell>
          <cell r="D629" t="str">
            <v>Bande en métal, tissée, 2000x6 mm</v>
          </cell>
          <cell r="E629" t="str">
            <v>CINTA MET.TEJIDO AN.6 LARG.2000MM</v>
          </cell>
          <cell r="F629" t="str">
            <v xml:space="preserve">Taśma metalowa, tkana, b = 6 mm, l = 2000 mm    </v>
          </cell>
          <cell r="G629" t="str">
            <v xml:space="preserve">Метал. лента, плетенная, l=2000 мм, ширина 6 мм    </v>
          </cell>
          <cell r="H629">
            <v>9.9</v>
          </cell>
        </row>
        <row r="630">
          <cell r="A630" t="str">
            <v>06100-00</v>
          </cell>
          <cell r="B630" t="str">
            <v xml:space="preserve">Konstantandraht, 15,6 Ohm/m, d = 0,2 mm, l = 100 m </v>
          </cell>
          <cell r="C630" t="str">
            <v>Constantan wire, 15.6 Ohm/m, d = 0.2 mm, l = 100 m</v>
          </cell>
          <cell r="D630" t="str">
            <v>Fil de constantan, d = 0,2 mm, l = 100 m</v>
          </cell>
          <cell r="E630" t="str">
            <v>Alambre de constantan, d = 0,2 mm, l = 100 m</v>
          </cell>
          <cell r="F630" t="str">
            <v xml:space="preserve">Drut konstantanowy, d = 0,2 mm, l = 100 m     </v>
          </cell>
          <cell r="G630" t="str">
            <v xml:space="preserve">Константановая проволока 15,6 Oм/м, d=0,2 мм, l=100 м    </v>
          </cell>
          <cell r="H630">
            <v>10</v>
          </cell>
        </row>
        <row r="631">
          <cell r="A631" t="str">
            <v>06101-00</v>
          </cell>
          <cell r="B631" t="str">
            <v xml:space="preserve">Konstantandraht, 6,9 Ohm/m, d = 0,3 mm, l = 100 m </v>
          </cell>
          <cell r="C631" t="str">
            <v>Constantan wire, 6.9 Ohm/m, d = 0.3 mm, l = 100 m</v>
          </cell>
          <cell r="D631" t="str">
            <v>Fil de constantan, d = 0,3 mm, l = 100 m</v>
          </cell>
          <cell r="E631" t="str">
            <v>ALAMBRE CONSTANTAN,D.0,3 MM,100 M</v>
          </cell>
          <cell r="F631" t="str">
            <v xml:space="preserve">Drut konstantanowy, d = 0,3 mm, l = 100 m     </v>
          </cell>
          <cell r="G631" t="str">
            <v xml:space="preserve">Константановая проволока 6,9 Oм/м, d=0,3 мм, l=100 м    </v>
          </cell>
          <cell r="H631">
            <v>14</v>
          </cell>
        </row>
        <row r="632">
          <cell r="A632" t="str">
            <v>06102-00</v>
          </cell>
          <cell r="B632" t="str">
            <v>Konstantandraht, 4 Ohm/m, d = 0,4 mm, l = 50 m</v>
          </cell>
          <cell r="C632" t="str">
            <v>Constantan wire, 4 Ohm/m, d = 0.4 mm, l = 50 m</v>
          </cell>
          <cell r="D632" t="str">
            <v>Fil de constantan, d = 0,4 mm, l = 50 m</v>
          </cell>
          <cell r="E632" t="str">
            <v>Alambre de constantan, d = 0,4 mm, l = 50 m</v>
          </cell>
          <cell r="F632" t="str">
            <v xml:space="preserve">Drut konstantanowy, d = 0,4 mm, l = 50 m     </v>
          </cell>
          <cell r="G632" t="str">
            <v>Константановая проволока</v>
          </cell>
          <cell r="H632">
            <v>11</v>
          </cell>
        </row>
        <row r="633">
          <cell r="A633" t="str">
            <v>06102-01</v>
          </cell>
          <cell r="B633" t="str">
            <v>Konstantandraht, 4 Ohm/m, d = 0,4 mm, l = 50 m</v>
          </cell>
          <cell r="C633" t="str">
            <v>Constantan wire, 4 Ohm/m, d = 0.4 mm, l = 50 m</v>
          </cell>
          <cell r="D633" t="str">
            <v>Fil de constantan, d = 0,4 mm, l = 50 m</v>
          </cell>
          <cell r="E633" t="str">
            <v>Alambre de constantan, d = 0,4 mm, l = 50 m</v>
          </cell>
          <cell r="F633" t="str">
            <v xml:space="preserve">Drut konstantanowy, d = 0,4 mm, l = 50 m     </v>
          </cell>
          <cell r="G633" t="str">
            <v>Константановая проволока</v>
          </cell>
          <cell r="H633">
            <v>11.9</v>
          </cell>
        </row>
        <row r="634">
          <cell r="A634" t="str">
            <v>06104-00</v>
          </cell>
          <cell r="B634" t="str">
            <v xml:space="preserve">Eisendraht, d = 0,2 mm, l = 100 m </v>
          </cell>
          <cell r="C634" t="str">
            <v>Iron wire, d = 0.2 mm, l = 100 m</v>
          </cell>
          <cell r="D634" t="str">
            <v>Fil de fer, d = 0,2 mm, l = 100 m</v>
          </cell>
          <cell r="E634" t="str">
            <v>Alambre de hierro, d =  0,2 mm, l = 100 m</v>
          </cell>
          <cell r="F634" t="str">
            <v xml:space="preserve">Drut stalowy, d = 0,2 mm, I = 100 m     </v>
          </cell>
          <cell r="G634" t="str">
            <v xml:space="preserve">Железная проволока  d=0,2 мм, l=100 м    </v>
          </cell>
          <cell r="H634">
            <v>9</v>
          </cell>
        </row>
        <row r="635">
          <cell r="A635" t="str">
            <v>06104-01</v>
          </cell>
          <cell r="B635" t="str">
            <v xml:space="preserve">Eisendraht, d = 1,0 mm, l = 10 m </v>
          </cell>
          <cell r="C635" t="str">
            <v>Iron wire, d = 1.0 mm, l = 10 m</v>
          </cell>
          <cell r="D635" t="str">
            <v>Fil de fer, d = 1,0 mm, l = 10 m</v>
          </cell>
          <cell r="E635" t="str">
            <v>Alambre de hierro, d= 1,0 mm, l= 10 m</v>
          </cell>
          <cell r="F635" t="str">
            <v xml:space="preserve">Drut stalowy, d = 1,0 mm, I = 10 m     </v>
          </cell>
          <cell r="G635" t="str">
            <v xml:space="preserve">Железная проволока, d=1,0 мм, l=10 м    </v>
          </cell>
          <cell r="H635">
            <v>19</v>
          </cell>
        </row>
        <row r="636">
          <cell r="A636" t="str">
            <v>06105-00</v>
          </cell>
          <cell r="B636" t="str">
            <v>Eisendraht, d = 0,5 mm, l = 50 m</v>
          </cell>
          <cell r="C636" t="str">
            <v>Iron wire, d = 0.5 mm, l = 50 m</v>
          </cell>
          <cell r="D636" t="str">
            <v>Fil de fer, d = 0,5 mm, l = 50 m</v>
          </cell>
          <cell r="E636" t="str">
            <v>Alambre de hierrro d = 0,5mm,  50 m</v>
          </cell>
          <cell r="F636" t="str">
            <v xml:space="preserve">Drut stalowy, d = 0,5 mm, I = 50 m     </v>
          </cell>
          <cell r="G636" t="str">
            <v xml:space="preserve">Железная проволока, d=0,5 мм, 50 м    </v>
          </cell>
          <cell r="H636">
            <v>14</v>
          </cell>
        </row>
        <row r="637">
          <cell r="A637" t="str">
            <v>06105-01</v>
          </cell>
          <cell r="B637" t="str">
            <v>Eisendraht, d = 0,5 mm, l = 50 m</v>
          </cell>
          <cell r="C637" t="str">
            <v>Iron wire, d = 0.5 mm, l = 50 m</v>
          </cell>
          <cell r="D637" t="str">
            <v>Fil de fer, d = 0,5 mm, l = 50 m</v>
          </cell>
          <cell r="E637" t="str">
            <v>Alambre de hierrro d = 0,5mm,  50 m</v>
          </cell>
          <cell r="F637" t="str">
            <v xml:space="preserve">Drut stalowy, d = 0,5 mm, I = 50 m     </v>
          </cell>
          <cell r="G637" t="str">
            <v xml:space="preserve">Железная проволока, d=0,5 мм, 50 м    </v>
          </cell>
          <cell r="H637">
            <v>9.9</v>
          </cell>
        </row>
        <row r="638">
          <cell r="A638" t="str">
            <v>06106-00</v>
          </cell>
          <cell r="B638" t="str">
            <v xml:space="preserve">Kupferdraht, d = 0,2 mm, l = 100 m </v>
          </cell>
          <cell r="C638" t="str">
            <v>Copper wire, d = 0.2 mm, l = 100 m</v>
          </cell>
          <cell r="D638" t="str">
            <v>Fil de cuivre, d = 0,2 mm, l = 100 m</v>
          </cell>
          <cell r="E638" t="str">
            <v>Alambre de cobre d = 0,2 mm , l = 100 m</v>
          </cell>
          <cell r="F638" t="str">
            <v xml:space="preserve">Drut miedziany, d = 0,2 mm, I = 100 m     </v>
          </cell>
          <cell r="G638" t="str">
            <v xml:space="preserve">Медная проволока, d=0,2 мм, 100 м     </v>
          </cell>
          <cell r="H638">
            <v>8</v>
          </cell>
        </row>
        <row r="639">
          <cell r="A639" t="str">
            <v>06106-02</v>
          </cell>
          <cell r="B639" t="str">
            <v xml:space="preserve">Kupferdraht, d = 0,4 mm, l = 50 m </v>
          </cell>
          <cell r="C639" t="str">
            <v>Copper wire, d = 0.4 mm, l = 50 m</v>
          </cell>
          <cell r="D639" t="str">
            <v>Fil de cuivre, d = 0,4 mm, l = 50 m</v>
          </cell>
          <cell r="E639" t="str">
            <v>ALAMBRE DE COBRE DIAM.0,4 mm,50 m</v>
          </cell>
          <cell r="F639" t="str">
            <v xml:space="preserve">Drut miedziany, d = 0,4 mm, I = 50 m     </v>
          </cell>
          <cell r="G639" t="str">
            <v xml:space="preserve">Медная проволока, d=0,4 мм, 50 м    </v>
          </cell>
          <cell r="H639">
            <v>9</v>
          </cell>
        </row>
        <row r="640">
          <cell r="A640" t="str">
            <v>06106-03</v>
          </cell>
          <cell r="B640" t="str">
            <v xml:space="preserve">Kupferdraht, d = 0,5 mm, l = 50 m </v>
          </cell>
          <cell r="C640" t="str">
            <v>Copper wire, d = 0.5 mm, l = 50 m</v>
          </cell>
          <cell r="D640" t="str">
            <v>Fil de cuivre, d = 0,5 mm, l = 50 m</v>
          </cell>
          <cell r="E640" t="str">
            <v>ALAMBRE DE COBRE DIAM.0,5 mm,50 m</v>
          </cell>
          <cell r="F640" t="str">
            <v xml:space="preserve">Drut miedziany, d = 0,5 mm, I = 50 m     </v>
          </cell>
          <cell r="G640" t="str">
            <v xml:space="preserve">Медная проволока, d=0,5 мм, 50 м    </v>
          </cell>
          <cell r="H640">
            <v>14</v>
          </cell>
        </row>
        <row r="641">
          <cell r="A641" t="str">
            <v>06107-01</v>
          </cell>
          <cell r="B641" t="str">
            <v xml:space="preserve">Leiter und Nichtleiter, l = 50 mm </v>
          </cell>
          <cell r="C641" t="str">
            <v>Conductors/non-conductors,l-50 mm</v>
          </cell>
          <cell r="D641" t="str">
            <v>Jeu de conducteurs et isolants, 6 pcs., l = 50 mm</v>
          </cell>
          <cell r="E641" t="str">
            <v>CONDUCTOR Y AISLANTE, L-50MM</v>
          </cell>
          <cell r="F641" t="str">
            <v xml:space="preserve">Przewodnik/Izolator, l = 50 mm     </v>
          </cell>
          <cell r="G641" t="str">
            <v xml:space="preserve">Проводники/непроводники, l=50 мм    </v>
          </cell>
          <cell r="H641">
            <v>11</v>
          </cell>
        </row>
        <row r="642">
          <cell r="A642" t="str">
            <v>06107-15</v>
          </cell>
          <cell r="B642" t="str">
            <v xml:space="preserve">Leiter und Nichtleiter, l = 150 mm </v>
          </cell>
          <cell r="C642" t="str">
            <v>Conductors/non-conductors, l = 150 mm</v>
          </cell>
          <cell r="D642" t="str">
            <v>Conducteurs / non-conducteurs, l = 150mm</v>
          </cell>
          <cell r="E642" t="str">
            <v>Conductores y aislantes, l=150 mm</v>
          </cell>
          <cell r="F642" t="str">
            <v xml:space="preserve">Przewodnik/Izolator, l = 150 mm     </v>
          </cell>
          <cell r="G642" t="str">
            <v xml:space="preserve">Проводники/непроводники, l=150 мм    </v>
          </cell>
          <cell r="H642">
            <v>23.9</v>
          </cell>
        </row>
        <row r="643">
          <cell r="A643" t="str">
            <v>06108-00</v>
          </cell>
          <cell r="B643" t="str">
            <v>Widerstandsdrähte auf Metallleiste</v>
          </cell>
          <cell r="C643" t="str">
            <v>Resistance board, metal</v>
          </cell>
          <cell r="D643" t="str">
            <v>Fils de résistance sur plaque métallique</v>
          </cell>
          <cell r="E643" t="str">
            <v>ALAMBR.D.RESIST.SOBR.LISTO.METAL.</v>
          </cell>
          <cell r="F643" t="str">
            <v xml:space="preserve">Drut oporowy na listwie metalowej     </v>
          </cell>
          <cell r="G643" t="str">
            <v xml:space="preserve">Реохорд - панель с проводниками-сопротивлениями, металл.   </v>
          </cell>
          <cell r="H643">
            <v>200</v>
          </cell>
        </row>
        <row r="644">
          <cell r="A644" t="str">
            <v>06109-00</v>
          </cell>
          <cell r="B644" t="str">
            <v xml:space="preserve">Chrom-Nickel-Draht, d = 0,1 mm, l = 100 m </v>
          </cell>
          <cell r="C644" t="str">
            <v>Chrome-nickel wire, d.0,1mm,100m</v>
          </cell>
          <cell r="D644" t="str">
            <v>Fil en nickel-chrome, d = 0,1 mm, l = 100 m</v>
          </cell>
          <cell r="E644" t="str">
            <v>ALAMBRE NIQUEL-CROMO,D.0,1MM-100M</v>
          </cell>
          <cell r="F644" t="str">
            <v xml:space="preserve">Drut niklowo-chromowy, d = 0,1 mm, I = 100 m     </v>
          </cell>
          <cell r="G644" t="str">
            <v xml:space="preserve">Хромоникелевая проволока, d=0,1 мм, 100 м    </v>
          </cell>
          <cell r="H644">
            <v>11</v>
          </cell>
        </row>
        <row r="645">
          <cell r="A645" t="str">
            <v>06110-02</v>
          </cell>
          <cell r="B645" t="str">
            <v>Schiebewiderstand 10 Ohm, 5,7 A</v>
          </cell>
          <cell r="C645" t="str">
            <v>Rheostat, 10 Ohm , 5.7A</v>
          </cell>
          <cell r="D645" t="str">
            <v>Rhéostat à curseur, 10 Ohms, 5,7 A</v>
          </cell>
          <cell r="E645" t="str">
            <v>REOSTATO, 10 Ohm / 5,7 A</v>
          </cell>
          <cell r="F645" t="str">
            <v xml:space="preserve">Reostat 10 W 5,7 A     </v>
          </cell>
          <cell r="G645" t="str">
            <v xml:space="preserve">Реостат, 10 Ом , 5,7 A     </v>
          </cell>
          <cell r="H645">
            <v>220</v>
          </cell>
        </row>
        <row r="646">
          <cell r="A646" t="str">
            <v>06110-03</v>
          </cell>
          <cell r="B646" t="str">
            <v>Schiebewiderstand 10 Ohm, 160 W</v>
          </cell>
          <cell r="C646" t="str">
            <v>Rheostat 10 Ohm, 160 W</v>
          </cell>
          <cell r="D646" t="str">
            <v>Résistance à glissière 10 ohms, 160 W</v>
          </cell>
          <cell r="E646" t="str">
            <v>Resistencia deslizante 10 Ohm, 160 W</v>
          </cell>
          <cell r="F646" t="str">
            <v/>
          </cell>
          <cell r="G646" t="str">
            <v>Реостат 10 Ом, 160 Вт</v>
          </cell>
          <cell r="H646">
            <v>220</v>
          </cell>
        </row>
        <row r="647">
          <cell r="A647" t="str">
            <v>06112-03</v>
          </cell>
          <cell r="B647" t="str">
            <v>Schiebewiderstand 33 Ohm,  160 W</v>
          </cell>
          <cell r="C647" t="str">
            <v>Rheostat 33 Ohm, 160 W</v>
          </cell>
          <cell r="D647" t="str">
            <v>Résistance à glissière 33 ohms, 160 W</v>
          </cell>
          <cell r="E647" t="str">
            <v>Resistencia deslizante 33 Ohm, 160 W</v>
          </cell>
          <cell r="F647" t="str">
            <v/>
          </cell>
          <cell r="G647" t="str">
            <v>Реостат 33 Ом, 160 Вт</v>
          </cell>
          <cell r="H647">
            <v>220</v>
          </cell>
        </row>
        <row r="648">
          <cell r="A648" t="str">
            <v>06114-03</v>
          </cell>
          <cell r="B648" t="str">
            <v>Schiebewiderstand 100 Ohm, 160 W</v>
          </cell>
          <cell r="C648" t="str">
            <v>Rheostat 100 Ohm, 160 W</v>
          </cell>
          <cell r="D648" t="str">
            <v>Résistance à glissière 100 ohms, 160 W</v>
          </cell>
          <cell r="E648" t="str">
            <v>Resistencia deslizante 100 Ohm, 160 W</v>
          </cell>
          <cell r="F648" t="str">
            <v/>
          </cell>
          <cell r="G648" t="str">
            <v>Реостат 100 Ом, 160 Вт</v>
          </cell>
          <cell r="H648">
            <v>220</v>
          </cell>
        </row>
        <row r="649">
          <cell r="A649" t="str">
            <v>06116-03</v>
          </cell>
          <cell r="B649" t="str">
            <v xml:space="preserve">Schiebewiderstand 330 Ohm, 160 W </v>
          </cell>
          <cell r="C649" t="str">
            <v>Rheostat, 330 Ohm , 160 W</v>
          </cell>
          <cell r="D649" t="str">
            <v>Rhéostat à curseur, 330 Ohms, 160 W</v>
          </cell>
          <cell r="E649" t="str">
            <v>REOSTATO, 330 OHMS, 160 W</v>
          </cell>
          <cell r="F649" t="str">
            <v/>
          </cell>
          <cell r="G649" t="str">
            <v>Реостат, 330 Ом , 160 W</v>
          </cell>
          <cell r="H649">
            <v>220</v>
          </cell>
        </row>
        <row r="650">
          <cell r="A650" t="str">
            <v>06118-02</v>
          </cell>
          <cell r="B650" t="str">
            <v xml:space="preserve">Schiebewiderstand 1 kOhm,  0,57 A </v>
          </cell>
          <cell r="C650" t="str">
            <v>Rheostat, 1000 Ohm , 0,57A</v>
          </cell>
          <cell r="D650" t="str">
            <v>Rhéostat à curseur, 1000 Ohms, 0,57 A</v>
          </cell>
          <cell r="E650" t="str">
            <v>REOSTATO, 1000 OHMS, 0,57A</v>
          </cell>
          <cell r="F650" t="str">
            <v xml:space="preserve">Reostat 1 kW, 0,57 A     </v>
          </cell>
          <cell r="G650" t="str">
            <v xml:space="preserve">Реостат, 1000 Ом , 0,57 A    </v>
          </cell>
          <cell r="H650">
            <v>200</v>
          </cell>
        </row>
        <row r="651">
          <cell r="A651" t="str">
            <v>06118-03</v>
          </cell>
          <cell r="B651" t="str">
            <v>Schiebewiderstand 1000 Ohm,  160 W</v>
          </cell>
          <cell r="C651" t="str">
            <v>Rheostat 1 kOhm, 160 W</v>
          </cell>
          <cell r="D651" t="str">
            <v>Résistance à glissière 1 kOhm, 160 W</v>
          </cell>
          <cell r="E651" t="str">
            <v>Resistencia deslizante 1 kOhm, 160 W</v>
          </cell>
          <cell r="F651" t="str">
            <v/>
          </cell>
          <cell r="G651" t="str">
            <v>Реостат 1 кОм, 160 W</v>
          </cell>
          <cell r="H651">
            <v>220</v>
          </cell>
        </row>
        <row r="652">
          <cell r="A652" t="str">
            <v>06150-03</v>
          </cell>
          <cell r="B652" t="str">
            <v>Glühlampen 1,5 V/0,15 A/0,22 W, Sockel E10 Set mit 10 Stück</v>
          </cell>
          <cell r="C652" t="str">
            <v>Filament lamps  1.5V/0.15A,E10,10 pieces</v>
          </cell>
          <cell r="D652" t="str">
            <v>Ampoule 1,5V / 0,15A, E10, 10 pièces</v>
          </cell>
          <cell r="E652" t="str">
            <v>BOMBILLA 1,5V/0,15A,ED 10,10 PZS.</v>
          </cell>
          <cell r="F652" t="str">
            <v xml:space="preserve">Żarówka 1,5 V/0,15 A, E10, 10 sztuk     </v>
          </cell>
          <cell r="G652" t="str">
            <v xml:space="preserve">Лампы накаливания, 1.5 В/ 0,15 A, E10, 10 шт.    </v>
          </cell>
          <cell r="H652">
            <v>7.4</v>
          </cell>
        </row>
        <row r="653">
          <cell r="A653" t="str">
            <v>06152-03</v>
          </cell>
          <cell r="B653" t="str">
            <v>Glühlampen 3,5 V/0,2 A/0,7 W, Sockel E 10  Set mit 10 Stück</v>
          </cell>
          <cell r="C653" t="str">
            <v>Filament lamps  3.5V/0.2A,E10, 10</v>
          </cell>
          <cell r="D653" t="str">
            <v>Lampe à incandescence 3,5V / 0,2A, E10, 10 pièces</v>
          </cell>
          <cell r="E653" t="str">
            <v>BOMBILLA 3,5V/0,2A, ED 10,10 PZS.</v>
          </cell>
          <cell r="F653" t="str">
            <v xml:space="preserve">Żarówka 3,5 V/0,2 A, E10, 10 sztuk     </v>
          </cell>
          <cell r="G653" t="str">
            <v xml:space="preserve">Лампы накаливания 3,5 В/ 0,2 A, E10, 10 шт.    </v>
          </cell>
          <cell r="H653">
            <v>8.1</v>
          </cell>
        </row>
        <row r="654">
          <cell r="A654" t="str">
            <v>06153-00</v>
          </cell>
          <cell r="B654" t="str">
            <v>LED-Lampe E10 Weiß 24 V/DC, 24 V/AC 1 Stück</v>
          </cell>
          <cell r="C654" t="str">
            <v>Lamp 24 V/0.1 A, E10</v>
          </cell>
          <cell r="D654" t="str">
            <v>Lampe 24 V/0,1 A, E10</v>
          </cell>
          <cell r="E654" t="str">
            <v>Bombilla 24 V/0.1 A, E10</v>
          </cell>
          <cell r="F654" t="str">
            <v xml:space="preserve">Żarówka 24V/0,1A, E10  </v>
          </cell>
          <cell r="G654" t="str">
            <v xml:space="preserve">Лампа накаливания 24 В/0.1 A, E10 </v>
          </cell>
          <cell r="H654">
            <v>5.4</v>
          </cell>
        </row>
        <row r="655">
          <cell r="A655" t="str">
            <v>06154-00</v>
          </cell>
          <cell r="B655" t="str">
            <v>Glühlampe 4 V/0,04 A/0,16 W, Sockel E10 1 Stück</v>
          </cell>
          <cell r="C655" t="str">
            <v>Lamp 4 V/0,04 A,E 10 socket</v>
          </cell>
          <cell r="D655" t="str">
            <v>Ampoule 4 V / 0,04 A, ED 10</v>
          </cell>
          <cell r="E655" t="str">
            <v xml:space="preserve">Bombilla 4 voltios /0,04 A, zócalo E10   </v>
          </cell>
          <cell r="F655" t="str">
            <v xml:space="preserve">Żarówka 4 V/0,04 A, E10     </v>
          </cell>
          <cell r="G655" t="str">
            <v xml:space="preserve">Лампа накаливания  4 В/ 0,04 A, E 10    </v>
          </cell>
          <cell r="H655">
            <v>1.9</v>
          </cell>
        </row>
        <row r="656">
          <cell r="A656" t="str">
            <v>06154-03</v>
          </cell>
          <cell r="B656" t="str">
            <v>Glühlampen 4 V/0,04 A/0,16 W, Sockel E10 Set mit 10 Stück</v>
          </cell>
          <cell r="C656" t="str">
            <v>Filament lamps  4V/0.04A, E10, 10</v>
          </cell>
          <cell r="D656" t="str">
            <v>Ampoule 4V / 0,04A, E10, 10 pièces</v>
          </cell>
          <cell r="E656" t="str">
            <v>Bombilla, 4V/0,04A, E 10,10 pzs.</v>
          </cell>
          <cell r="F656" t="str">
            <v xml:space="preserve">Żarówka 4 V/0,04 A, E10, 10 sztuk     </v>
          </cell>
          <cell r="G656" t="str">
            <v xml:space="preserve">Лампы накаливания  4 В/ 0,04 A, E10, 10 шт.    </v>
          </cell>
          <cell r="H656">
            <v>12</v>
          </cell>
        </row>
        <row r="657">
          <cell r="A657" t="str">
            <v>06158-00</v>
          </cell>
          <cell r="B657" t="str">
            <v>Glühlampe 6 V/5 A/ 30 W, Sockel E14 1 Stück</v>
          </cell>
          <cell r="C657" t="str">
            <v>Filament lamp   6V/5A, E14</v>
          </cell>
          <cell r="D657" t="str">
            <v>Lampe à incandescence 6V / 5A, E14</v>
          </cell>
          <cell r="E657" t="str">
            <v>LAMPARA 6 V/5 A, ED 14</v>
          </cell>
          <cell r="F657" t="str">
            <v xml:space="preserve">Żarówka 6 V/5 A, E14     </v>
          </cell>
          <cell r="G657" t="str">
            <v xml:space="preserve">Лампа накаливания 6 В/ 5 A, E14     </v>
          </cell>
          <cell r="H657">
            <v>8.4</v>
          </cell>
        </row>
        <row r="658">
          <cell r="A658" t="str">
            <v>06159-00</v>
          </cell>
          <cell r="B658" t="str">
            <v>Glühlampe 6 V/0,83 A/5 W , Sockel E14 1 Stück</v>
          </cell>
          <cell r="C658" t="str">
            <v>Filament lamp   6V/5W, E14</v>
          </cell>
          <cell r="D658" t="str">
            <v>Lampe à incandescence 6V / 5W, E14</v>
          </cell>
          <cell r="E658" t="str">
            <v>LAMPARA 6 V/5 W, ED 14</v>
          </cell>
          <cell r="F658" t="str">
            <v xml:space="preserve">Żarówka 6 V/5 W, E14     </v>
          </cell>
          <cell r="G658" t="str">
            <v xml:space="preserve">Лампа накаливания 6 В/ 5 Вт, E14     </v>
          </cell>
          <cell r="H658">
            <v>6.9</v>
          </cell>
        </row>
        <row r="659">
          <cell r="A659" t="str">
            <v>06160-03</v>
          </cell>
          <cell r="B659" t="str">
            <v>Glühlampen 6 V/0,1 A/ 0,6 W, Sockel E10 Set mit 10 Stück</v>
          </cell>
          <cell r="C659" t="str">
            <v>Bulb 6V/0,1A,E 10, 10 pcs</v>
          </cell>
          <cell r="D659" t="str">
            <v>Ampoule 6V / 0,1A, E10, jeu de 10</v>
          </cell>
          <cell r="E659" t="str">
            <v>BOMBILLA 6V/0,1A, E10, 10 PZS.</v>
          </cell>
          <cell r="F659" t="str">
            <v xml:space="preserve">Żarówka 6 V/0,1 A, E10, 10 sztuk     </v>
          </cell>
          <cell r="G659" t="str">
            <v xml:space="preserve">Лампы накаливания 6 В/ 0,1 A, E10, 10 шт.    </v>
          </cell>
          <cell r="H659">
            <v>6.9</v>
          </cell>
        </row>
        <row r="660">
          <cell r="A660" t="str">
            <v>06175-00</v>
          </cell>
          <cell r="B660" t="str">
            <v xml:space="preserve">Lampenfassung E 14, auf Stiel </v>
          </cell>
          <cell r="C660" t="str">
            <v>Lamp holder E 14,on stem</v>
          </cell>
          <cell r="D660" t="str">
            <v>Douille, E14, sur tige</v>
          </cell>
          <cell r="E660" t="str">
            <v>PORTALAMPARAS ED 14, CON VARILLA</v>
          </cell>
          <cell r="F660" t="str">
            <v xml:space="preserve">Oprawa żarówki E14, na wsporniku     </v>
          </cell>
          <cell r="G660" t="str">
            <v xml:space="preserve">Ламповый патрон E14 на стержне    </v>
          </cell>
          <cell r="H660">
            <v>55</v>
          </cell>
        </row>
        <row r="661">
          <cell r="A661" t="str">
            <v>06176-00</v>
          </cell>
          <cell r="B661" t="str">
            <v>Lampenfassung E 27, auf Stiel</v>
          </cell>
          <cell r="C661" t="str">
            <v>Lamp holder E 27, on stem</v>
          </cell>
          <cell r="D661" t="str">
            <v>Douille E27, câbles 1,20 m, fiches 4 mm, sur tige</v>
          </cell>
          <cell r="E661" t="str">
            <v>PORTALAMPARAS ED 27, CON VARILLA</v>
          </cell>
          <cell r="F661" t="str">
            <v xml:space="preserve">Oprawa żarówki E27, na wsporniku     </v>
          </cell>
          <cell r="G661" t="str">
            <v xml:space="preserve">Ламповый патрон E27 на стержне    </v>
          </cell>
          <cell r="H661">
            <v>79</v>
          </cell>
        </row>
        <row r="662">
          <cell r="A662" t="str">
            <v>06200-01</v>
          </cell>
          <cell r="B662" t="str">
            <v xml:space="preserve">Hartgummistab, l = 300 mm, d = 12 mm </v>
          </cell>
          <cell r="C662" t="str">
            <v>Rod, ebonite, l=300 mm, d=12 mm</v>
          </cell>
          <cell r="D662" t="str">
            <v>Tige, ébonite, l=300 mm, d=12 mm</v>
          </cell>
          <cell r="E662" t="str">
            <v>Varilla, ebonita, l=300 mm, d=12 mm</v>
          </cell>
          <cell r="F662" t="str">
            <v/>
          </cell>
          <cell r="G662" t="str">
            <v>Стержень, из твердой резины l=300 мм, d=12 мm</v>
          </cell>
          <cell r="H662">
            <v>16.8</v>
          </cell>
        </row>
        <row r="663">
          <cell r="A663" t="str">
            <v>06204-00</v>
          </cell>
          <cell r="B663" t="str">
            <v>Filz, Naturhaar, 10 x 10 cm</v>
          </cell>
          <cell r="C663" t="str">
            <v>Felt, natural hair, 10 x 10 cm</v>
          </cell>
          <cell r="D663" t="str">
            <v>Feutre, 10 x 10 cm</v>
          </cell>
          <cell r="E663" t="str">
            <v>Fieltro, pelo natural, 10 x 10 cm</v>
          </cell>
          <cell r="F663" t="str">
            <v xml:space="preserve">Filc, naturalny, 10 x 10 cm     </v>
          </cell>
          <cell r="G663" t="str">
            <v xml:space="preserve">Войлок, 10x10 см    </v>
          </cell>
          <cell r="H663">
            <v>8.9</v>
          </cell>
        </row>
        <row r="664">
          <cell r="A664" t="str">
            <v>06207-01</v>
          </cell>
          <cell r="B664" t="str">
            <v xml:space="preserve">Seidenlappen, 28 x 28 cm </v>
          </cell>
          <cell r="C664" t="str">
            <v>Silk cloth, 28 x 28 cm</v>
          </cell>
          <cell r="D664" t="str">
            <v>Tissu de soie, 28 x 28 cm</v>
          </cell>
          <cell r="E664" t="str">
            <v>Tela de seda, 28 x 28 cm</v>
          </cell>
          <cell r="F664" t="str">
            <v/>
          </cell>
          <cell r="G664" t="str">
            <v>Шелковая ткань, 28 x 28 см</v>
          </cell>
          <cell r="H664">
            <v>4.8</v>
          </cell>
        </row>
        <row r="665">
          <cell r="A665" t="str">
            <v>06209-00</v>
          </cell>
          <cell r="B665" t="str">
            <v xml:space="preserve">Schaumgummilappen, 10 x 10 cm </v>
          </cell>
          <cell r="C665" t="str">
            <v>Foam rubber cloth</v>
          </cell>
          <cell r="D665" t="str">
            <v>Morceau de caoutchouc mousse</v>
          </cell>
          <cell r="E665" t="str">
            <v>PEDAZO DE HULE ESPUMOSO</v>
          </cell>
          <cell r="F665" t="str">
            <v xml:space="preserve">Ściereczka z pianki 10 x 10 cm     </v>
          </cell>
          <cell r="G665" t="str">
            <v xml:space="preserve">Пенорезина, 10x10мм    </v>
          </cell>
          <cell r="H665">
            <v>6.9</v>
          </cell>
        </row>
        <row r="666">
          <cell r="A666" t="str">
            <v>06211-00</v>
          </cell>
          <cell r="B666" t="str">
            <v xml:space="preserve">Kondensator, Elektrolyt 22 mF </v>
          </cell>
          <cell r="C666" t="str">
            <v>Capacitor,electrolyt.,22000 µF</v>
          </cell>
          <cell r="D666" t="str">
            <v>Condensateur électrolytique 22.000 µF</v>
          </cell>
          <cell r="E666" t="str">
            <v>CONDENSADOR ELECTROL.22000 MIC-F</v>
          </cell>
          <cell r="F666" t="str">
            <v xml:space="preserve">Kondensator elektrolityczny 22 mF    </v>
          </cell>
          <cell r="G666" t="str">
            <v xml:space="preserve">Конденсатор, электролитический, 22 мФ    </v>
          </cell>
          <cell r="H666">
            <v>149</v>
          </cell>
        </row>
        <row r="667">
          <cell r="A667" t="str">
            <v>06220-00</v>
          </cell>
          <cell r="B667" t="str">
            <v>Plattenkondensator, d = 260 mm</v>
          </cell>
          <cell r="C667" t="str">
            <v>Plate capacitor, d 260mm</v>
          </cell>
          <cell r="D667" t="str">
            <v>Condensateur à plateau, d = 260mm</v>
          </cell>
          <cell r="E667" t="str">
            <v>CONDENSADOR DE PLACAS, D 260MM</v>
          </cell>
          <cell r="F667" t="str">
            <v xml:space="preserve">Kondensator płytowy, d = 260 mm     </v>
          </cell>
          <cell r="G667" t="str">
            <v xml:space="preserve">Плоский конденсатор, d=260 мм     </v>
          </cell>
          <cell r="H667">
            <v>1030</v>
          </cell>
        </row>
        <row r="668">
          <cell r="A668" t="str">
            <v>06228-01</v>
          </cell>
          <cell r="B668" t="str">
            <v xml:space="preserve">Abstandsplättchen, 1 Satz </v>
          </cell>
          <cell r="C668" t="str">
            <v>Spacer plates,1 set</v>
          </cell>
          <cell r="D668" t="str">
            <v xml:space="preserve">Jeu de disques d'écartement </v>
          </cell>
          <cell r="E668" t="str">
            <v>CHAPAS DISTANCIADORAS</v>
          </cell>
          <cell r="F668" t="str">
            <v xml:space="preserve">Płytki dystansowe, 1 zestaw     </v>
          </cell>
          <cell r="G668" t="str">
            <v xml:space="preserve">Распорные пластинки, 1 набор      </v>
          </cell>
          <cell r="H668">
            <v>21</v>
          </cell>
        </row>
        <row r="669">
          <cell r="A669" t="str">
            <v>06231-00</v>
          </cell>
          <cell r="B669" t="str">
            <v xml:space="preserve">Faraday-Becher </v>
          </cell>
          <cell r="C669" t="str">
            <v>Faraday pail</v>
          </cell>
          <cell r="D669" t="str">
            <v>Cylindre de faraday</v>
          </cell>
          <cell r="E669" t="str">
            <v>COPA FARADAY</v>
          </cell>
          <cell r="F669" t="str">
            <v xml:space="preserve">Pojemnik Faraday'a     </v>
          </cell>
          <cell r="G669" t="str">
            <v xml:space="preserve">Стакан Фарадея    </v>
          </cell>
          <cell r="H669">
            <v>41</v>
          </cell>
        </row>
        <row r="670">
          <cell r="A670" t="str">
            <v>06233-00</v>
          </cell>
          <cell r="B670" t="str">
            <v xml:space="preserve">Aufbaukondensator, groß </v>
          </cell>
          <cell r="C670" t="str">
            <v>Unit-construction capacitor, large model</v>
          </cell>
          <cell r="D670" t="str">
            <v>Condensateur démontable, grand modèle</v>
          </cell>
          <cell r="E670" t="str">
            <v>CONDENSAROR CONSTRUCTIVO,GRANDE</v>
          </cell>
          <cell r="F670" t="str">
            <v xml:space="preserve">Kondensator składany, duży     </v>
          </cell>
          <cell r="G670" t="str">
            <v xml:space="preserve">Конденсаторный блок, большой    </v>
          </cell>
          <cell r="H670">
            <v>255</v>
          </cell>
        </row>
        <row r="671">
          <cell r="A671" t="str">
            <v>06233-02</v>
          </cell>
          <cell r="B671" t="str">
            <v xml:space="preserve">Kondensatorplatte 283 mm x 283 mm </v>
          </cell>
          <cell r="C671" t="str">
            <v>Plate capacitor, 283x283 mm</v>
          </cell>
          <cell r="D671" t="str">
            <v>Plaque de condensateur 283x283 mm</v>
          </cell>
          <cell r="E671" t="str">
            <v>PLACA DE CONDENSADOR 283X283 MM</v>
          </cell>
          <cell r="F671" t="str">
            <v xml:space="preserve">Płyta kondensatora 283 mm x 283 mm     </v>
          </cell>
          <cell r="G671" t="str">
            <v xml:space="preserve">Плоский конденсатор, 283x283 мм    </v>
          </cell>
          <cell r="H671">
            <v>117</v>
          </cell>
        </row>
        <row r="672">
          <cell r="A672" t="str">
            <v>06233-03</v>
          </cell>
          <cell r="B672" t="str">
            <v xml:space="preserve">Glasplatte (Dielektrikum), 300 x 300 mm </v>
          </cell>
          <cell r="C672" t="str">
            <v>Glass plate (dielectrica), 300 x 300 mm</v>
          </cell>
          <cell r="D672" t="str">
            <v>Plaque de verre (diélectriquea), 300 x 300 mm</v>
          </cell>
          <cell r="E672" t="str">
            <v>Placa de vidrio (dieléctrica), 300 x 300 mm</v>
          </cell>
          <cell r="F672" t="str">
            <v/>
          </cell>
          <cell r="G672" t="str">
            <v>Стеклянная пластина (диэлектрик), 300 x 300 мм</v>
          </cell>
          <cell r="H672">
            <v>33.6</v>
          </cell>
        </row>
        <row r="673">
          <cell r="A673" t="str">
            <v>06235-00</v>
          </cell>
          <cell r="B673" t="str">
            <v xml:space="preserve">Kunststoffplatte (Dielektrikum), 283 x 283 mm </v>
          </cell>
          <cell r="C673" t="str">
            <v>Plastic plate (dielectric), 283 x 283 mm</v>
          </cell>
          <cell r="D673" t="str">
            <v>Plaque de plastique (diélectrique), 283 x 283 mm</v>
          </cell>
          <cell r="E673" t="str">
            <v>Placa de plástico (dieléctrica), 283 x 283 mm</v>
          </cell>
          <cell r="F673" t="str">
            <v xml:space="preserve">Płyta z tworzywa. sztucznego (dielektryk) 283 x 283 mm     </v>
          </cell>
          <cell r="G673" t="str">
            <v>Пластиковая пластина (диэлектрик), 283 x 283 мм</v>
          </cell>
          <cell r="H673">
            <v>67.2</v>
          </cell>
        </row>
        <row r="674">
          <cell r="A674" t="str">
            <v>06236-00</v>
          </cell>
          <cell r="B674" t="str">
            <v xml:space="preserve">Konduktorkugel, d = 20 mm </v>
          </cell>
          <cell r="C674" t="str">
            <v>Conductor ball, d  20mm</v>
          </cell>
          <cell r="D674" t="str">
            <v>Sphère conductrice, d 20 mm</v>
          </cell>
          <cell r="E674" t="str">
            <v>CONDUCTOR ESFERICO,D,2 CM</v>
          </cell>
          <cell r="F674" t="str">
            <v xml:space="preserve">Przewodnik kulisty, d = 20 mm     </v>
          </cell>
          <cell r="G674" t="str">
            <v xml:space="preserve">Проводящая сфера, d=20 мм    </v>
          </cell>
          <cell r="H674">
            <v>35</v>
          </cell>
        </row>
        <row r="675">
          <cell r="A675" t="str">
            <v>06237-00</v>
          </cell>
          <cell r="B675" t="str">
            <v xml:space="preserve">Konduktorkugel, d = 40 mm </v>
          </cell>
          <cell r="C675" t="str">
            <v>Conductor ball, d  40mm</v>
          </cell>
          <cell r="D675" t="str">
            <v>Sphère conductrice, d 40 mm</v>
          </cell>
          <cell r="E675" t="str">
            <v>CONDUCTOR ESFERICO,D. 4 CM</v>
          </cell>
          <cell r="F675" t="str">
            <v xml:space="preserve">Przewodnik kulisty, d = 40 mm     </v>
          </cell>
          <cell r="G675" t="str">
            <v xml:space="preserve">Проводящая сфера, d=40 мм    </v>
          </cell>
          <cell r="H675">
            <v>57</v>
          </cell>
        </row>
        <row r="676">
          <cell r="A676" t="str">
            <v>06238-00</v>
          </cell>
          <cell r="B676" t="str">
            <v xml:space="preserve">Konduktorkugel, d = 120 mm </v>
          </cell>
          <cell r="C676" t="str">
            <v>Conductor ball, d 120mm</v>
          </cell>
          <cell r="D676" t="str">
            <v>Sphère conductrice, d 120 mm</v>
          </cell>
          <cell r="E676" t="str">
            <v>CONDUCTOR ESFERICO,D,12 CM</v>
          </cell>
          <cell r="F676" t="str">
            <v xml:space="preserve">Przewodnik kulisty, d = 120 mm     </v>
          </cell>
          <cell r="G676" t="str">
            <v xml:space="preserve">Проводящая сфера, d=120 мм    </v>
          </cell>
          <cell r="H676">
            <v>173</v>
          </cell>
        </row>
        <row r="677">
          <cell r="A677" t="str">
            <v>06245-00</v>
          </cell>
          <cell r="B677" t="str">
            <v xml:space="preserve">Kunststoffhohlkugel mit Öse </v>
          </cell>
          <cell r="C677" t="str">
            <v>Hollow plastics ball,w.eyelet</v>
          </cell>
          <cell r="D677" t="str">
            <v>Balle de plastique avec œillet</v>
          </cell>
          <cell r="E677" t="str">
            <v>BOLA HUECA DE MATERIAL PLASTICO</v>
          </cell>
          <cell r="F677" t="str">
            <v xml:space="preserve">Kula plastikowa z zaczepem     </v>
          </cell>
          <cell r="G677" t="str">
            <v xml:space="preserve">Полый пластиковый шар с глазком    </v>
          </cell>
          <cell r="H677">
            <v>14</v>
          </cell>
        </row>
        <row r="678">
          <cell r="A678" t="str">
            <v>06251-01</v>
          </cell>
          <cell r="B678" t="str">
            <v xml:space="preserve">Elektroskop-Modell/Feldliniengerät </v>
          </cell>
          <cell r="C678" t="str">
            <v>Electroscope model</v>
          </cell>
          <cell r="D678" t="str">
            <v>électroscope, maquette</v>
          </cell>
          <cell r="E678" t="str">
            <v>MODELO, ELECTROSCOPIO</v>
          </cell>
          <cell r="F678" t="str">
            <v xml:space="preserve">Model elektroskopu/Przyrząd do linii pola     </v>
          </cell>
          <cell r="G678" t="str">
            <v xml:space="preserve">Модель электроскопа    </v>
          </cell>
          <cell r="H678">
            <v>76</v>
          </cell>
        </row>
        <row r="679">
          <cell r="A679" t="str">
            <v>06251-02</v>
          </cell>
          <cell r="B679" t="str">
            <v xml:space="preserve">Plattenkondensator für Feldliniengerät </v>
          </cell>
          <cell r="C679" t="str">
            <v>Plate capacitor model</v>
          </cell>
          <cell r="D679" t="str">
            <v>Condensateur plan, maquette</v>
          </cell>
          <cell r="E679" t="str">
            <v>MODELO, CONDENSADOR DE PLACAS</v>
          </cell>
          <cell r="F679" t="str">
            <v xml:space="preserve">Model kondensatora płytowego, przyrządu do linii pola     </v>
          </cell>
          <cell r="G679" t="str">
            <v xml:space="preserve">Модель плоского конденсатора для демонстр. электрических силовых линий    </v>
          </cell>
          <cell r="H679">
            <v>76</v>
          </cell>
        </row>
        <row r="680">
          <cell r="A680" t="str">
            <v>06251-03</v>
          </cell>
          <cell r="B680" t="str">
            <v xml:space="preserve">Zylinderkondensator für Feldliniengerät </v>
          </cell>
          <cell r="C680" t="str">
            <v>Cylindrical capacitor model</v>
          </cell>
          <cell r="D680" t="str">
            <v>Condensateur cylindrique, maquette</v>
          </cell>
          <cell r="E680" t="str">
            <v>MODELO, CONDENSADOR DE CILINDRO</v>
          </cell>
          <cell r="F680" t="str">
            <v xml:space="preserve">Model kondensatora cylindrycznego, przyrządu do linii pola     </v>
          </cell>
          <cell r="G680" t="str">
            <v xml:space="preserve">Модель цилиндр. конденсатора для демонстр. электрических силовых линий    </v>
          </cell>
          <cell r="H680">
            <v>76</v>
          </cell>
        </row>
        <row r="681">
          <cell r="A681" t="str">
            <v>06251-04</v>
          </cell>
          <cell r="B681" t="str">
            <v xml:space="preserve">Zwei-Kugeln-Modell für Feldliniengerät </v>
          </cell>
          <cell r="C681" t="str">
            <v>Model of two spheres</v>
          </cell>
          <cell r="D681" t="str">
            <v>Deux sphères, maquette</v>
          </cell>
          <cell r="E681" t="str">
            <v>MODELO, DOS BOLAS</v>
          </cell>
          <cell r="F681" t="str">
            <v xml:space="preserve">Model dwóch kół do przyrządu do linii pola     </v>
          </cell>
          <cell r="G681" t="str">
            <v xml:space="preserve">Модель двух сфер для демонстр. электрических силовых линий    </v>
          </cell>
          <cell r="H681">
            <v>65</v>
          </cell>
        </row>
        <row r="682">
          <cell r="A682" t="str">
            <v>06251-05</v>
          </cell>
          <cell r="B682" t="str">
            <v xml:space="preserve">Kugel/Platte für Feldliniengerät </v>
          </cell>
          <cell r="C682" t="str">
            <v>Model of sphere a.capacitor plate</v>
          </cell>
          <cell r="D682" t="str">
            <v>Sphère-plaque, maquette</v>
          </cell>
          <cell r="E682" t="str">
            <v>MODELO, BOLA ANTE PLACA</v>
          </cell>
          <cell r="F682" t="str">
            <v xml:space="preserve">Model kula/kondensator płytowy do przyrządu do linii pola     </v>
          </cell>
          <cell r="G682" t="str">
            <v xml:space="preserve">Модель сферического конденсатора, для демон. электрических силовых линий    </v>
          </cell>
          <cell r="H682">
            <v>76</v>
          </cell>
        </row>
        <row r="683">
          <cell r="A683" t="str">
            <v>06251-06</v>
          </cell>
          <cell r="B683" t="str">
            <v xml:space="preserve">Küvette für Feldliniengerät </v>
          </cell>
          <cell r="C683" t="str">
            <v>Light path cell</v>
          </cell>
          <cell r="D683" t="str">
            <v>Cuve rhéostatique</v>
          </cell>
          <cell r="E683" t="str">
            <v>CUVETA</v>
          </cell>
          <cell r="F683" t="str">
            <v xml:space="preserve">Kuweta do przyrządu do linii pola     </v>
          </cell>
          <cell r="G683" t="str">
            <v xml:space="preserve">Кювета для демонстр. электрических силовых линий    </v>
          </cell>
          <cell r="H683">
            <v>32</v>
          </cell>
        </row>
        <row r="684">
          <cell r="A684" t="str">
            <v>06251-88</v>
          </cell>
          <cell r="B684" t="str">
            <v xml:space="preserve">Feldliniengerät, komplett </v>
          </cell>
          <cell r="C684" t="str">
            <v>Electrostat.field plotting set</v>
          </cell>
          <cell r="D684" t="str">
            <v>Appareil pour visualisation du champ électrique (cuve rhéographique)</v>
          </cell>
          <cell r="E684" t="str">
            <v>APRT.DE LINEAS DE CAMPO, COMPL.</v>
          </cell>
          <cell r="F684" t="str">
            <v xml:space="preserve">Przyrząd do linii pola, kompletny     </v>
          </cell>
          <cell r="G684" t="str">
            <v xml:space="preserve">Оборудование для построения электрических силовых линий    </v>
          </cell>
          <cell r="H684">
            <v>345</v>
          </cell>
        </row>
        <row r="685">
          <cell r="A685" t="str">
            <v>06270-00</v>
          </cell>
          <cell r="B685" t="str">
            <v xml:space="preserve">Aluminiumfolie, 2 Blatt </v>
          </cell>
          <cell r="C685" t="str">
            <v>Aluminium foil, set of 2 sheets</v>
          </cell>
          <cell r="D685" t="str">
            <v xml:space="preserve">Feuilles d'aluminium, jeu de 2 </v>
          </cell>
          <cell r="E685" t="str">
            <v>Láminas de aluminio, juego de 2</v>
          </cell>
          <cell r="F685" t="str">
            <v xml:space="preserve">Folia aluminiowa, zestaw 4 arkuszy     </v>
          </cell>
          <cell r="G685" t="str">
            <v xml:space="preserve">Алюминиевая фольга, набор из 2 листов    </v>
          </cell>
          <cell r="H685">
            <v>27</v>
          </cell>
        </row>
        <row r="686">
          <cell r="A686" t="str">
            <v>06273-00</v>
          </cell>
          <cell r="B686" t="str">
            <v xml:space="preserve">Halbkugel nach Cavendish </v>
          </cell>
          <cell r="C686" t="str">
            <v>Hemispheres,Cavendish type</v>
          </cell>
          <cell r="D686" t="str">
            <v>Hémisphères de Cavendish</v>
          </cell>
          <cell r="E686" t="str">
            <v>HEMISFERIO DE CAVENDISH</v>
          </cell>
          <cell r="F686" t="str">
            <v xml:space="preserve">Półkule Cavendisha     </v>
          </cell>
          <cell r="G686" t="str">
            <v xml:space="preserve">Полусферы Кавендиша    </v>
          </cell>
          <cell r="H686">
            <v>195</v>
          </cell>
        </row>
        <row r="687">
          <cell r="A687" t="str">
            <v>06300-00</v>
          </cell>
          <cell r="B687" t="str">
            <v xml:space="preserve">Magneteisenstein </v>
          </cell>
          <cell r="C687" t="str">
            <v>Magnetite</v>
          </cell>
          <cell r="D687" t="str">
            <v>Aimant naturel / magnétite</v>
          </cell>
          <cell r="E687" t="str">
            <v>MAGNETITA</v>
          </cell>
          <cell r="F687" t="str">
            <v xml:space="preserve">Magnetyt     </v>
          </cell>
          <cell r="G687" t="str">
            <v xml:space="preserve">Магнетит    </v>
          </cell>
          <cell r="H687">
            <v>16.600000000000001</v>
          </cell>
        </row>
        <row r="688">
          <cell r="A688" t="str">
            <v>06305-04</v>
          </cell>
          <cell r="B688" t="str">
            <v xml:space="preserve">Markierungspunkt, rot, 416 Stück </v>
          </cell>
          <cell r="C688" t="str">
            <v>Circular labels, red, pkg. of 416</v>
          </cell>
          <cell r="D688" t="str">
            <v>Rondelles adhésif, rouge, jeu de 416</v>
          </cell>
          <cell r="E688" t="str">
            <v>PUNTOS ADHESIVOS, ROJOS, 416 PZS.</v>
          </cell>
          <cell r="F688" t="str">
            <v xml:space="preserve">Znaczniki punktowe, czerwone, 416 sztuk    </v>
          </cell>
          <cell r="G688" t="str">
            <v xml:space="preserve">Круглые этикетки, красные, 416 шт.     </v>
          </cell>
          <cell r="H688">
            <v>3.1</v>
          </cell>
        </row>
        <row r="689">
          <cell r="A689" t="str">
            <v>06305-05</v>
          </cell>
          <cell r="B689" t="str">
            <v xml:space="preserve">Markierungspunkt, grün, 416 Stück </v>
          </cell>
          <cell r="C689" t="str">
            <v>Circular labels, green,pkg.of 416</v>
          </cell>
          <cell r="D689" t="str">
            <v>Rondelles adhésives, vertes, jeu de 416</v>
          </cell>
          <cell r="E689" t="str">
            <v>PUNTOS ADHESIVOS, VERDES, 416 PZS</v>
          </cell>
          <cell r="F689" t="str">
            <v xml:space="preserve">Znaczniki punktowe, zielone, 416 sztuk    </v>
          </cell>
          <cell r="G689" t="str">
            <v xml:space="preserve">Круглые этикетки, зеленые, 416 шт.     </v>
          </cell>
          <cell r="H689">
            <v>3.1</v>
          </cell>
        </row>
        <row r="690">
          <cell r="A690" t="str">
            <v>06305-10</v>
          </cell>
          <cell r="B690" t="str">
            <v>Streuer mit Eisenpulver, 20 ml</v>
          </cell>
          <cell r="C690" t="str">
            <v>Sprinkler w. iron powder, 20 ml</v>
          </cell>
          <cell r="D690" t="str">
            <v>Saupoudreuse avec limaille de fer, 20 ml</v>
          </cell>
          <cell r="E690" t="str">
            <v>Rociador de polvo de hierro, 20 ml</v>
          </cell>
          <cell r="F690" t="str">
            <v xml:space="preserve">Rozpylacz sproszkowanego żelaza, 20 ml     </v>
          </cell>
          <cell r="G690" t="str">
            <v xml:space="preserve">Контейнер- распылитель с порошком железа, 20 мл    </v>
          </cell>
          <cell r="H690">
            <v>8.5</v>
          </cell>
        </row>
        <row r="691">
          <cell r="A691" t="str">
            <v>06306-01</v>
          </cell>
          <cell r="B691" t="str">
            <v xml:space="preserve">Karton, schwarz, 200 x 300 mm, 10 Stück </v>
          </cell>
          <cell r="C691" t="str">
            <v>Cardboards 200x300 mm, black, 10 pieces</v>
          </cell>
          <cell r="D691" t="str">
            <v>Carton noir, 200 x 300mm, 10 feuilles</v>
          </cell>
          <cell r="E691" t="str">
            <v>Hojas carton 200 x 300 mm, negro, 10 pzs</v>
          </cell>
          <cell r="F691" t="str">
            <v xml:space="preserve">Karton 200 mm x 300 mm, czarny, 10 sztuk     </v>
          </cell>
          <cell r="G691" t="str">
            <v xml:space="preserve">Картонные листы 200x300 мм, черные, 10 шт.    </v>
          </cell>
          <cell r="H691">
            <v>5.9</v>
          </cell>
        </row>
        <row r="692">
          <cell r="A692" t="str">
            <v>06308-00</v>
          </cell>
          <cell r="B692" t="str">
            <v xml:space="preserve">Erdkugel-Modell für Magnet 8 x 60 mm, d = 60 mm </v>
          </cell>
          <cell r="C692" t="str">
            <v>Earth globe model f.magnet 8x60mm</v>
          </cell>
          <cell r="D692" t="str">
            <v>Globe, modèle pour aimant, 8x60mm</v>
          </cell>
          <cell r="E692" t="str">
            <v>GLOBO, MODELO PARA IMAN, 8X60MM</v>
          </cell>
          <cell r="F692" t="str">
            <v xml:space="preserve">Model kuli ziemskiej 8x60 mm, d = 60 mm     </v>
          </cell>
          <cell r="G692" t="str">
            <v xml:space="preserve">Модель магнитного поля Земли, 8x60 мм     </v>
          </cell>
          <cell r="H692">
            <v>20</v>
          </cell>
        </row>
        <row r="693">
          <cell r="A693" t="str">
            <v>06309-00</v>
          </cell>
          <cell r="B693" t="str">
            <v xml:space="preserve">Magnetfeldsensor </v>
          </cell>
          <cell r="C693" t="str">
            <v>Magnetic field sensor</v>
          </cell>
          <cell r="D693" t="str">
            <v>Détecteur de champ magnétique</v>
          </cell>
          <cell r="E693" t="str">
            <v>SONDA P. CAMPO MAGNETICO</v>
          </cell>
          <cell r="F693" t="str">
            <v xml:space="preserve">Czujnik pola magnetycznego     </v>
          </cell>
          <cell r="G693" t="str">
            <v xml:space="preserve">Датчик магнитного поля    </v>
          </cell>
          <cell r="H693">
            <v>21</v>
          </cell>
        </row>
        <row r="694">
          <cell r="A694" t="str">
            <v>06310-00</v>
          </cell>
          <cell r="B694" t="str">
            <v>Magnet, l = 150 mm, stabförmig, Pole farbig</v>
          </cell>
          <cell r="C694" t="str">
            <v>Bar magnet, l 150mm</v>
          </cell>
          <cell r="D694" t="str">
            <v>Barreau aimante, l 150 mm</v>
          </cell>
          <cell r="E694" t="str">
            <v>IMAN RECTO,LONGITUD 15 CM</v>
          </cell>
          <cell r="F694" t="str">
            <v xml:space="preserve">Magnes sztabkowy, l = 150 mm, bieguny kolorowe     </v>
          </cell>
          <cell r="G694" t="str">
            <v xml:space="preserve">Стержневой магнит, l=150 мм     </v>
          </cell>
          <cell r="H694">
            <v>19.5</v>
          </cell>
        </row>
        <row r="695">
          <cell r="A695" t="str">
            <v>06311-00</v>
          </cell>
          <cell r="B695" t="str">
            <v>Magnet, d = 10 mm, l = 200 mm, Pole farbig</v>
          </cell>
          <cell r="C695" t="str">
            <v>Magnet, d = 10 mm, l = 200 mm</v>
          </cell>
          <cell r="D695" t="str">
            <v>Aimant, d 10 mm, l 200 mm</v>
          </cell>
          <cell r="E695" t="str">
            <v>IMAN, D 10 MM, L 200 MM</v>
          </cell>
          <cell r="F695" t="str">
            <v xml:space="preserve">Magnes, d = 10 mm, I = 200 mm     </v>
          </cell>
          <cell r="G695" t="str">
            <v xml:space="preserve">Магнит, d=10мм, l=200мм     </v>
          </cell>
          <cell r="H695">
            <v>33.6</v>
          </cell>
        </row>
        <row r="696">
          <cell r="A696" t="str">
            <v>06314-00</v>
          </cell>
          <cell r="B696" t="str">
            <v xml:space="preserve">Magnetnadel, l = 150 mm </v>
          </cell>
          <cell r="C696" t="str">
            <v>Magnetic needle, l 150mm</v>
          </cell>
          <cell r="D696" t="str">
            <v>Aiguille aimantée, l 150mm</v>
          </cell>
          <cell r="E696" t="str">
            <v>AGUJA MAGNETICA, L 150MM</v>
          </cell>
          <cell r="F696" t="str">
            <v xml:space="preserve">Igła magnetyczna, I = 150 mm     </v>
          </cell>
          <cell r="G696" t="str">
            <v xml:space="preserve">Магнитная стрелка, l=150 мм     </v>
          </cell>
          <cell r="H696">
            <v>26</v>
          </cell>
        </row>
        <row r="697">
          <cell r="A697" t="str">
            <v>06314-01</v>
          </cell>
          <cell r="B697" t="str">
            <v>Magnetnadel, l = 100 mm, 10 Stk.</v>
          </cell>
          <cell r="C697" t="str">
            <v>Magnetic needle, l = 100 mm, 10 pc.</v>
          </cell>
          <cell r="D697" t="str">
            <v>Aiguille aimantée, l 100 mm (10)</v>
          </cell>
          <cell r="E697" t="str">
            <v>AGUJA IMANTADA l = 100 mm (10)</v>
          </cell>
          <cell r="F697" t="str">
            <v>Igła magnetyczna, I = 100 mm (10)</v>
          </cell>
          <cell r="G697" t="str">
            <v>Магнитная стрелка, l=100 мм (10)</v>
          </cell>
          <cell r="H697">
            <v>22.6</v>
          </cell>
        </row>
        <row r="698">
          <cell r="A698" t="str">
            <v>06314-02</v>
          </cell>
          <cell r="B698" t="str">
            <v>Magnetnadel, l = 46 mm, 10 Stk.</v>
          </cell>
          <cell r="C698" t="str">
            <v>Magnetic needle, l 50mm, 10 pc.</v>
          </cell>
          <cell r="D698" t="str">
            <v>Aiguille aimantée, l 50 mm (10)</v>
          </cell>
          <cell r="E698" t="str">
            <v>AGUJA IMANTADA, L 50 MM (10)</v>
          </cell>
          <cell r="F698" t="str">
            <v xml:space="preserve">Igła magnetyczna kompas, l = 50 mm (10)  </v>
          </cell>
          <cell r="G698" t="str">
            <v>Магнитная стрелка компаса, l=50 мм (10)</v>
          </cell>
          <cell r="H698">
            <v>17.899999999999999</v>
          </cell>
        </row>
        <row r="699">
          <cell r="A699" t="str">
            <v>06315-01</v>
          </cell>
          <cell r="B699" t="str">
            <v xml:space="preserve">Magnetnadel, l = 40 mm </v>
          </cell>
          <cell r="C699" t="str">
            <v>Magnetic needle, l 40mm</v>
          </cell>
          <cell r="D699" t="str">
            <v>Aiguille aimantée, l 40 mm</v>
          </cell>
          <cell r="E699" t="str">
            <v>AGUJA IMANTADA, L 40 MM</v>
          </cell>
          <cell r="F699" t="str">
            <v xml:space="preserve">Igła magnetyczna kompas, l = 40 mm     </v>
          </cell>
          <cell r="G699" t="str">
            <v xml:space="preserve">Магнитная стрелка компаса, l=40 мм     </v>
          </cell>
          <cell r="H699">
            <v>9</v>
          </cell>
        </row>
        <row r="700">
          <cell r="A700" t="str">
            <v>06316-00</v>
          </cell>
          <cell r="B700" t="str">
            <v xml:space="preserve">Nadelfuß </v>
          </cell>
          <cell r="C700" t="str">
            <v>Needle base</v>
          </cell>
          <cell r="D700" t="str">
            <v>Pivot pour aiguilles aimantées</v>
          </cell>
          <cell r="E700" t="str">
            <v>PORTAAGUJAS</v>
          </cell>
          <cell r="F700" t="str">
            <v xml:space="preserve">Stopka igły     </v>
          </cell>
          <cell r="G700" t="str">
            <v xml:space="preserve">Опора для магнитных стрелок    </v>
          </cell>
          <cell r="H700">
            <v>14</v>
          </cell>
        </row>
        <row r="701">
          <cell r="A701" t="str">
            <v>06316-01</v>
          </cell>
          <cell r="B701" t="str">
            <v xml:space="preserve">Nadeln für Nadelfuß, 6 Stück </v>
          </cell>
          <cell r="C701" t="str">
            <v>Magnet needles f.06316.00, 6 pcs</v>
          </cell>
          <cell r="D701" t="str">
            <v>Aiguilles pour 06316.00, Jeu de 6</v>
          </cell>
          <cell r="E701" t="str">
            <v>AGUJAS PARA 06316.00, 6 PIEZAS</v>
          </cell>
          <cell r="F701" t="str">
            <v xml:space="preserve">Igły do stopki, 6 sztuk    </v>
          </cell>
          <cell r="G701" t="str">
            <v xml:space="preserve">Магнитные стрелки к опоре, 6 шт.    </v>
          </cell>
          <cell r="H701">
            <v>17</v>
          </cell>
        </row>
        <row r="702">
          <cell r="A702" t="str">
            <v>06317-00</v>
          </cell>
          <cell r="B702" t="str">
            <v>Magnet, d = 8 mm, l = 60 mm, Pole farbig</v>
          </cell>
          <cell r="C702" t="str">
            <v>Magnet, d=8 mm, l=60 mm</v>
          </cell>
          <cell r="D702" t="str">
            <v>Aimant, d 8 mm, l 60 mm</v>
          </cell>
          <cell r="E702" t="str">
            <v>Imán, d = 8 mm, l= 60 mm</v>
          </cell>
          <cell r="F702" t="str">
            <v xml:space="preserve">Magnes, d 8 mm, I = 60 mm, bieguny kolorowe     </v>
          </cell>
          <cell r="G702" t="str">
            <v xml:space="preserve">Магнит, d=8 мм, l=60 мм    </v>
          </cell>
          <cell r="H702">
            <v>7.1</v>
          </cell>
        </row>
        <row r="703">
          <cell r="A703" t="str">
            <v>06318-00</v>
          </cell>
          <cell r="B703" t="str">
            <v>Magnet, stabförmig, d = 18 mm, l = 70 mm, Pole farbig</v>
          </cell>
          <cell r="C703" t="str">
            <v>Magnet, bar-shaped,  d = 18 mm, l = 70mm</v>
          </cell>
          <cell r="D703" t="str">
            <v>Aimant en barre, d=18mm, l=70mm, pôles rouge et vert</v>
          </cell>
          <cell r="E703" t="str">
            <v>Imán en forma de barra, d = 18 mm, l = 70 mm</v>
          </cell>
          <cell r="F703" t="str">
            <v xml:space="preserve">Magnes sztabkowy, d = 18 mm, l = 70 mm, bieguny barwne     </v>
          </cell>
          <cell r="G703" t="str">
            <v xml:space="preserve">Магнит, стержневой, d=18 мм, l=70 мм    </v>
          </cell>
          <cell r="H703">
            <v>27.9</v>
          </cell>
        </row>
        <row r="704">
          <cell r="A704" t="str">
            <v>06319-00</v>
          </cell>
          <cell r="B704" t="str">
            <v>Magnet, stabförmig, d = 15 mm, l = 120 mm, Pole farbig</v>
          </cell>
          <cell r="C704" t="str">
            <v>Magnet, rod-shaped,  d = 15 mm, l = 120mm</v>
          </cell>
          <cell r="D704" t="str">
            <v>Aimant, en forme de tige, d = 15 mm, l = 120mm</v>
          </cell>
          <cell r="E704" t="str">
            <v>Imán, en forma de varilla, d = 15 mm, l = 120mm</v>
          </cell>
          <cell r="F704" t="str">
            <v/>
          </cell>
          <cell r="G704" t="str">
            <v>Магнит, стержнеобразный, d = 15 мм, l = 120 мм</v>
          </cell>
          <cell r="H704">
            <v>28.9</v>
          </cell>
        </row>
        <row r="705">
          <cell r="A705" t="str">
            <v>06320-00</v>
          </cell>
          <cell r="B705" t="str">
            <v>Magnet, groß, U-förmig, Schenkellänge 130 mm, Pole farbig</v>
          </cell>
          <cell r="C705" t="str">
            <v>U-magnet, large, U-shaped, limb length 130 mm, colored poles</v>
          </cell>
          <cell r="D705" t="str">
            <v>Aimant en fer à cheval, grand 130x30x10mm</v>
          </cell>
          <cell r="E705" t="str">
            <v>IMAN GRANDE EN FORMA DE U</v>
          </cell>
          <cell r="F705" t="str">
            <v xml:space="preserve">Magnes duży, kształt U, długość ramienia 130 mm, bieguny kolorowe     </v>
          </cell>
          <cell r="G705" t="str">
            <v xml:space="preserve">U-образный магнит, большой    </v>
          </cell>
          <cell r="H705">
            <v>134</v>
          </cell>
        </row>
        <row r="706">
          <cell r="A706" t="str">
            <v>06322-00</v>
          </cell>
          <cell r="B706" t="str">
            <v>Magnete, l = 150 mm, stabförmig, mit 2 Jochen, Pole farbig, 2 Stück</v>
          </cell>
          <cell r="C706" t="str">
            <v>Bar magnets, 150 mm, 1 pair</v>
          </cell>
          <cell r="D706" t="str">
            <v>Barreaux aimantés, l 150mm, 1 paire</v>
          </cell>
          <cell r="E706" t="str">
            <v>IMANES RECTOS,LONGITUD,15 CM,PAR</v>
          </cell>
          <cell r="F706" t="str">
            <v xml:space="preserve">Magnesy, I = 150 mm, prętowy, 2 sztuki, z jarzmami     </v>
          </cell>
          <cell r="G706" t="str">
            <v xml:space="preserve">Стержневые магниты, l=150 мм, 1 пара     </v>
          </cell>
          <cell r="H706">
            <v>103</v>
          </cell>
        </row>
        <row r="707">
          <cell r="A707" t="str">
            <v>06323-00</v>
          </cell>
          <cell r="B707" t="str">
            <v xml:space="preserve">Drehlager für Stabmagnete </v>
          </cell>
          <cell r="C707" t="str">
            <v>Swivel bearing for bar magnets</v>
          </cell>
          <cell r="D707" t="str">
            <v>Pivot pour barreaux aimantés</v>
          </cell>
          <cell r="E707" t="str">
            <v>PIVOTE PARA VARILLAS DE IMANES</v>
          </cell>
          <cell r="F707" t="str">
            <v xml:space="preserve">Łożysko obrotowe do magnesów sztabkowych     </v>
          </cell>
          <cell r="G707" t="str">
            <v xml:space="preserve">Вращающаяся опора для стержневых магнитов    </v>
          </cell>
          <cell r="H707">
            <v>22.1</v>
          </cell>
        </row>
        <row r="708">
          <cell r="A708" t="str">
            <v>06327-01</v>
          </cell>
          <cell r="B708" t="str">
            <v>Magnetsystem, verstellbar, für Strahlhöhe 120 mm</v>
          </cell>
          <cell r="C708" t="str">
            <v>Magnetic System, variable, for beam height 120 mm</v>
          </cell>
          <cell r="D708" t="str">
            <v>Aimant avec distance entre pôles ajustable,p. hauteur du faisceaux 120 mm</v>
          </cell>
          <cell r="E708" t="str">
            <v>SISTEMA DE IMANES PERMANENTES PARA EFECTO ZEEMAN</v>
          </cell>
          <cell r="F708" t="str">
            <v xml:space="preserve">Zestaw magnesów, przestawny     </v>
          </cell>
          <cell r="G708" t="str">
            <v xml:space="preserve">Система магнитов, разборная    </v>
          </cell>
          <cell r="H708">
            <v>2153</v>
          </cell>
        </row>
        <row r="709">
          <cell r="A709" t="str">
            <v>06340-00</v>
          </cell>
          <cell r="B709" t="str">
            <v>Probenset Ferro-Para-Diamagnetismus, Ni, W, Bi</v>
          </cell>
          <cell r="C709" t="str">
            <v>Sample set Ferro-Para-Diamagnetism, Ni, W, Bi</v>
          </cell>
          <cell r="D709" t="str">
            <v>Jeu d'échantillons Ferro-Para-Diamagnétisme, Ni, W, Bi</v>
          </cell>
          <cell r="E709" t="str">
            <v>Set muestra Ferro-Para-Diamagnetism, Ni, W, Bi</v>
          </cell>
          <cell r="F709" t="str">
            <v xml:space="preserve">Zestaw elementów do ferro-, para- i diamagnetyzmu Ni,W, Bi  </v>
          </cell>
          <cell r="G709" t="str">
            <v>Набор проб для Ферро- и парагмагнетизма</v>
          </cell>
          <cell r="H709">
            <v>205</v>
          </cell>
        </row>
        <row r="710">
          <cell r="A710" t="str">
            <v>06342-00</v>
          </cell>
          <cell r="B710" t="str">
            <v>Stricknadeln, d = 2 mm, l = 210 mm, 20 Stück</v>
          </cell>
          <cell r="C710" t="str">
            <v>Knitting needles, 20 pcs</v>
          </cell>
          <cell r="D710" t="str">
            <v>Aiguilles à tricoter, 20 pièces</v>
          </cell>
          <cell r="E710" t="str">
            <v>AGUJAS PARA TEJER, 20 PZS.</v>
          </cell>
          <cell r="F710" t="str">
            <v xml:space="preserve">Igły, d = 2 mm, l = 200 mm, 20 sztuk     </v>
          </cell>
          <cell r="G710" t="str">
            <v xml:space="preserve">Вязальные спицы, 20 шт.     </v>
          </cell>
          <cell r="H710">
            <v>24</v>
          </cell>
        </row>
        <row r="711">
          <cell r="A711" t="str">
            <v>06343-00</v>
          </cell>
          <cell r="B711" t="str">
            <v>Eisendraht, gekerbt, d = 1,2 mm, 5 Stangen</v>
          </cell>
          <cell r="C711" t="str">
            <v>iron wire, notched, d = 1.2 mm, 5 rods</v>
          </cell>
          <cell r="D711" t="str">
            <v>fil de fer, cranté, d = 1,2 mm, 5 tiges</v>
          </cell>
          <cell r="E711" t="str">
            <v>Alambre de hierro, dentado, d = 1,2 mm, 5 barras</v>
          </cell>
          <cell r="F711" t="str">
            <v>drut żelazny, karbowany, d = 1,2 mm, 5 prętów</v>
          </cell>
          <cell r="G711" t="str">
            <v>железная проволока, с насечками, d = 1,2 мм, 5 стержней</v>
          </cell>
          <cell r="H711">
            <v>8.5</v>
          </cell>
        </row>
        <row r="712">
          <cell r="A712" t="str">
            <v>06343-03</v>
          </cell>
          <cell r="B712" t="str">
            <v>Eisendraht, gekerbt, d = 1,2 mm, 2 kg</v>
          </cell>
          <cell r="C712" t="str">
            <v>Iron wire, notched, d = 1,2 mm, 2 kg</v>
          </cell>
          <cell r="D712" t="str">
            <v>Fil de fer à encoches, Ø = 1,2 mm, 2 kg</v>
          </cell>
          <cell r="E712" t="str">
            <v>Alambre de hierro, entallado, 2 kg</v>
          </cell>
          <cell r="F712" t="str">
            <v xml:space="preserve">Drut stalowy, karbowany, d = 1,2 mm, 2 kg     </v>
          </cell>
          <cell r="G712" t="str">
            <v xml:space="preserve">Железная  проволока, d = 1,2 мм, 2 кг  </v>
          </cell>
          <cell r="H712">
            <v>39.9</v>
          </cell>
        </row>
        <row r="713">
          <cell r="A713" t="str">
            <v>06348-00</v>
          </cell>
          <cell r="B713" t="str">
            <v xml:space="preserve">Schwebender Magnet </v>
          </cell>
          <cell r="C713" t="str">
            <v>Floating magnet</v>
          </cell>
          <cell r="D713" t="str">
            <v>Aimant flottant</v>
          </cell>
          <cell r="E713" t="str">
            <v>IMAN FLOTANTE</v>
          </cell>
          <cell r="F713" t="str">
            <v xml:space="preserve">Magnes pływający     </v>
          </cell>
          <cell r="G713" t="str">
            <v xml:space="preserve">Свободно висящий магнит    </v>
          </cell>
          <cell r="H713">
            <v>89</v>
          </cell>
        </row>
        <row r="714">
          <cell r="A714" t="str">
            <v>06348-01</v>
          </cell>
          <cell r="B714" t="str">
            <v xml:space="preserve">Schwebender Magnet, Ersatz </v>
          </cell>
          <cell r="C714" t="str">
            <v>Floating magnet, ring</v>
          </cell>
          <cell r="D714" t="str">
            <v>Aimant flottant de remplacement</v>
          </cell>
          <cell r="E714" t="str">
            <v>IMAN FLOTANTE, ANILLO</v>
          </cell>
          <cell r="F714" t="str">
            <v xml:space="preserve">Magnes pływający, część zamienna     </v>
          </cell>
          <cell r="G714" t="str">
            <v xml:space="preserve">Свободно висящий магнит, сменный    </v>
          </cell>
          <cell r="H714">
            <v>22</v>
          </cell>
        </row>
        <row r="715">
          <cell r="A715" t="str">
            <v>06350-03</v>
          </cell>
          <cell r="B715" t="str">
            <v>Zeichenkompass, 1 Stück</v>
          </cell>
          <cell r="C715" t="str">
            <v>Drawing compass , 1 units</v>
          </cell>
          <cell r="D715" t="str">
            <v>Boussole</v>
          </cell>
          <cell r="E715" t="str">
            <v>BRUJULAS P. DIBUJANTE, 1 UNID.</v>
          </cell>
          <cell r="F715" t="str">
            <v xml:space="preserve">Kompas, 1 sztuka     </v>
          </cell>
          <cell r="G715" t="str">
            <v xml:space="preserve">Компас, 1 штука    </v>
          </cell>
          <cell r="H715">
            <v>3.5</v>
          </cell>
        </row>
        <row r="716">
          <cell r="A716" t="str">
            <v>06350-10</v>
          </cell>
          <cell r="B716" t="str">
            <v xml:space="preserve">Taschenkompass </v>
          </cell>
          <cell r="C716" t="str">
            <v>Pocket compass</v>
          </cell>
          <cell r="D716" t="str">
            <v>Boussole de poche</v>
          </cell>
          <cell r="E716" t="str">
            <v>BRUJULA DE BOLSILLO</v>
          </cell>
          <cell r="F716" t="str">
            <v xml:space="preserve">Kompas kieszonkowy     </v>
          </cell>
          <cell r="G716" t="str">
            <v xml:space="preserve">Карманный компас    </v>
          </cell>
          <cell r="H716">
            <v>6.5</v>
          </cell>
        </row>
        <row r="717">
          <cell r="A717" t="str">
            <v>06350-11</v>
          </cell>
          <cell r="B717" t="str">
            <v xml:space="preserve">Taschenkompass </v>
          </cell>
          <cell r="C717" t="str">
            <v>Pocket compass</v>
          </cell>
          <cell r="D717" t="str">
            <v>Boussole de poche</v>
          </cell>
          <cell r="E717" t="str">
            <v>BRUJULA DE BOLSILLO</v>
          </cell>
          <cell r="F717" t="str">
            <v xml:space="preserve">Kompas kieszonkowy     </v>
          </cell>
          <cell r="G717" t="str">
            <v xml:space="preserve">Карманный компас    </v>
          </cell>
          <cell r="H717">
            <v>5.5</v>
          </cell>
        </row>
        <row r="718">
          <cell r="A718" t="str">
            <v>06355-00</v>
          </cell>
          <cell r="B718" t="str">
            <v xml:space="preserve">Inklinatorium </v>
          </cell>
          <cell r="C718" t="str">
            <v>Magnetometer</v>
          </cell>
          <cell r="D718" t="str">
            <v>Boussole déclinaison / inclinaison</v>
          </cell>
          <cell r="E718" t="str">
            <v>DECLINATORIO E INCLINATORIO</v>
          </cell>
          <cell r="F718" t="str">
            <v xml:space="preserve">Kompletny zestaw eksperymentalny: Wyznaczanie natężenia pola magnetycznego Ziemi     </v>
          </cell>
          <cell r="G718" t="str">
            <v xml:space="preserve">Магнитометр    </v>
          </cell>
          <cell r="H718">
            <v>370</v>
          </cell>
        </row>
        <row r="719">
          <cell r="A719" t="str">
            <v>06400-00</v>
          </cell>
          <cell r="B719" t="str">
            <v xml:space="preserve">Stromleiter, Satz von 4 Stück </v>
          </cell>
          <cell r="C719" t="str">
            <v>Current conductors,set of 4</v>
          </cell>
          <cell r="D719" t="str">
            <v>Conducteurs électriques, jeu de 4</v>
          </cell>
          <cell r="E719" t="str">
            <v>REOFORO,JUEGO DE 4 PIEZAS</v>
          </cell>
          <cell r="F719" t="str">
            <v xml:space="preserve">Przewodniki prądu, zestaw 4 sztuk     </v>
          </cell>
          <cell r="G719" t="str">
            <v xml:space="preserve">Проводники электрического тока, набор из 4 шт.    </v>
          </cell>
          <cell r="H719">
            <v>175</v>
          </cell>
        </row>
        <row r="720">
          <cell r="A720" t="str">
            <v>06403-00</v>
          </cell>
          <cell r="B720" t="str">
            <v xml:space="preserve">Magnetfeldliniengerät, 3-dimensional </v>
          </cell>
          <cell r="C720" t="str">
            <v>Magnetic-field tracer, 3-dimens.</v>
          </cell>
          <cell r="D720" t="str">
            <v>Indicateur lignes champ magnétique 3 dimensions</v>
          </cell>
          <cell r="E720" t="str">
            <v>APARATO D.LINEA.D.CAMPO-MAGNETICO</v>
          </cell>
          <cell r="F720" t="str">
            <v xml:space="preserve">Przyrząd do linii pola magnet,3-wymiar.     </v>
          </cell>
          <cell r="G720" t="str">
            <v xml:space="preserve">Индикатор магнитного поля, 3х-мерный    </v>
          </cell>
          <cell r="H720">
            <v>110</v>
          </cell>
        </row>
        <row r="721">
          <cell r="A721" t="str">
            <v>06404-00</v>
          </cell>
          <cell r="B721" t="str">
            <v>Stromleiter, kreisförmig, Satz</v>
          </cell>
          <cell r="C721" t="str">
            <v>Conductors, circular, set</v>
          </cell>
          <cell r="D721" t="str">
            <v>Conducteurs circulaire, jeu de 5</v>
          </cell>
          <cell r="E721" t="str">
            <v>CONDUCTORES CIRCULARES, JUEGO</v>
          </cell>
          <cell r="F721" t="str">
            <v xml:space="preserve">Przewodnik okrągły, zestaw     </v>
          </cell>
          <cell r="G721" t="str">
            <v xml:space="preserve">Проводники электрического тока, кольцеобразные, в наборе     </v>
          </cell>
          <cell r="H721">
            <v>249</v>
          </cell>
        </row>
        <row r="722">
          <cell r="A722" t="str">
            <v>06406-00</v>
          </cell>
          <cell r="B722" t="str">
            <v xml:space="preserve">Glasplatten für Stromleiter </v>
          </cell>
          <cell r="C722" t="str">
            <v>Glass plates f.current conductors</v>
          </cell>
          <cell r="D722" t="str">
            <v>Plaques de verre pour conducteur de courant</v>
          </cell>
          <cell r="E722" t="str">
            <v>PLACAS DE VIDRIO PARA REOFOROS</v>
          </cell>
          <cell r="F722" t="str">
            <v xml:space="preserve">Płyty szklane do przewodników     </v>
          </cell>
          <cell r="G722" t="str">
            <v xml:space="preserve">Стеклянные пластины для проводников электрического тока    </v>
          </cell>
          <cell r="H722">
            <v>40</v>
          </cell>
        </row>
        <row r="723">
          <cell r="A723" t="str">
            <v>06409-00</v>
          </cell>
          <cell r="B723" t="str">
            <v xml:space="preserve">Spule auf PLEXIGLAS®-Platte </v>
          </cell>
          <cell r="C723" t="str">
            <v>Coil on Plexiglas panel</v>
          </cell>
          <cell r="D723" t="str">
            <v>Solénoïde sur plaque Plexiglas®</v>
          </cell>
          <cell r="E723" t="str">
            <v>BOBINA SOBRE PLACA DE PLEXIGLAS</v>
          </cell>
          <cell r="F723" t="str">
            <v xml:space="preserve">Cewka na płycie z pleksiglasu     </v>
          </cell>
          <cell r="G723" t="str">
            <v xml:space="preserve">Катушка на плексигласовой панели    </v>
          </cell>
          <cell r="H723">
            <v>103</v>
          </cell>
        </row>
        <row r="724">
          <cell r="A724" t="str">
            <v>06410-00</v>
          </cell>
          <cell r="B724" t="str">
            <v xml:space="preserve">Metallband mit Steckern </v>
          </cell>
          <cell r="C724" t="str">
            <v>Metal strip, with plugs</v>
          </cell>
          <cell r="D724" t="str">
            <v>Ruban métallique avec fiches</v>
          </cell>
          <cell r="E724" t="str">
            <v>CINTA METALICA CON CLAVIJAS</v>
          </cell>
          <cell r="F724" t="str">
            <v xml:space="preserve">Taśma metalowa z wtykami     </v>
          </cell>
          <cell r="G724" t="str">
            <v xml:space="preserve">Металлическая лента со штепсельными вилками    </v>
          </cell>
          <cell r="H724">
            <v>30</v>
          </cell>
        </row>
        <row r="725">
          <cell r="A725" t="str">
            <v>06412-00</v>
          </cell>
          <cell r="B725" t="str">
            <v xml:space="preserve">Leiterschaukel </v>
          </cell>
          <cell r="C725" t="str">
            <v>Conductor swing</v>
          </cell>
          <cell r="D725" t="str">
            <v>Trapèze conducteur</v>
          </cell>
          <cell r="E725" t="str">
            <v>Conductor de oscilación</v>
          </cell>
          <cell r="F725" t="str">
            <v xml:space="preserve">Przewód pętlicowy     </v>
          </cell>
          <cell r="G725" t="str">
            <v xml:space="preserve">Качающийся проводник    </v>
          </cell>
          <cell r="H725">
            <v>40</v>
          </cell>
        </row>
        <row r="726">
          <cell r="A726" t="str">
            <v>06456-00</v>
          </cell>
          <cell r="B726" t="str">
            <v>Pendelkörper, Satz von 5 Stück</v>
          </cell>
          <cell r="C726" t="str">
            <v>Pendulum plates, set of 5</v>
          </cell>
          <cell r="D726" t="str">
            <v>Masses pendulaires, jeu de 5</v>
          </cell>
          <cell r="E726" t="str">
            <v>CUERPOS PENDULARES,JUEGO DE 5 PZS</v>
          </cell>
          <cell r="F726" t="str">
            <v xml:space="preserve">Ciała wahadła, zestaw 5 sztuk     </v>
          </cell>
          <cell r="G726" t="str">
            <v xml:space="preserve">Маятниковые пластины, набор из 5 шт.    </v>
          </cell>
          <cell r="H726">
            <v>99</v>
          </cell>
        </row>
        <row r="727">
          <cell r="A727" t="str">
            <v>06457-00</v>
          </cell>
          <cell r="B727" t="str">
            <v xml:space="preserve">Pendelstange </v>
          </cell>
          <cell r="C727" t="str">
            <v>Pendulum rod</v>
          </cell>
          <cell r="D727" t="str">
            <v>Tige de balancier</v>
          </cell>
          <cell r="E727" t="str">
            <v>VARILLA PENDULAR</v>
          </cell>
          <cell r="F727" t="str">
            <v xml:space="preserve">Pręt wahadła     </v>
          </cell>
          <cell r="G727" t="str">
            <v xml:space="preserve">Стержень маятника    </v>
          </cell>
          <cell r="H727">
            <v>92</v>
          </cell>
        </row>
        <row r="728">
          <cell r="A728" t="str">
            <v>06480-01</v>
          </cell>
          <cell r="B728" t="str">
            <v xml:space="preserve">Elektromagnet ohne Polschuhe </v>
          </cell>
          <cell r="C728" t="str">
            <v>Electromagnet w/o pole shoes</v>
          </cell>
          <cell r="D728" t="str">
            <v>Electro-aimant sans pièces polaires</v>
          </cell>
          <cell r="E728" t="str">
            <v>ELECTROIMAN SIN PIEZAS POLARES</v>
          </cell>
          <cell r="F728" t="str">
            <v xml:space="preserve">Elektromagnes bez nabiegunników     </v>
          </cell>
          <cell r="G728" t="str">
            <v xml:space="preserve">Электромагнит без полюсных наконечников     </v>
          </cell>
          <cell r="H728">
            <v>1844</v>
          </cell>
        </row>
        <row r="729">
          <cell r="A729" t="str">
            <v>06480-02</v>
          </cell>
          <cell r="B729" t="str">
            <v>Polschuh, plan</v>
          </cell>
          <cell r="C729" t="str">
            <v>Pole piece, plane</v>
          </cell>
          <cell r="D729" t="str">
            <v>Pièce polaire cylindrique</v>
          </cell>
          <cell r="E729" t="str">
            <v>ZAPATA POLAR,PLANO</v>
          </cell>
          <cell r="F729" t="str">
            <v xml:space="preserve">Nabiegunnik płaski     </v>
          </cell>
          <cell r="G729" t="str">
            <v xml:space="preserve">Полюсный наконечник, плоский      </v>
          </cell>
          <cell r="H729">
            <v>164</v>
          </cell>
        </row>
        <row r="730">
          <cell r="A730" t="str">
            <v>06480-03</v>
          </cell>
          <cell r="B730" t="str">
            <v xml:space="preserve">Polschuh, durchbohrt, konisch, 2 Stück </v>
          </cell>
          <cell r="C730" t="str">
            <v>Pole pieces, drilled, conical</v>
          </cell>
          <cell r="D730" t="str">
            <v>Pièces polaires coniques percées, le paire</v>
          </cell>
          <cell r="E730" t="str">
            <v>PIEZAS POLARES,TALADR.CONIC.,2UN.</v>
          </cell>
          <cell r="F730" t="str">
            <v xml:space="preserve">Nabiegunnik, z otworem, Stożkowy, 2 sztuki     </v>
          </cell>
          <cell r="G730" t="str">
            <v xml:space="preserve">Полюсные наконечники, с отверстиями, конические, 2 шт.    </v>
          </cell>
          <cell r="H730">
            <v>339</v>
          </cell>
        </row>
        <row r="731">
          <cell r="A731" t="str">
            <v>06489-00</v>
          </cell>
          <cell r="B731" t="str">
            <v xml:space="preserve">Polschuhe, plan </v>
          </cell>
          <cell r="C731" t="str">
            <v xml:space="preserve">Pair of pole pieces, plane, 30 x 30 x 48 mm </v>
          </cell>
          <cell r="D731" t="str">
            <v>Paire de pièces polaires, planes, 30 x 30 x 48 mm</v>
          </cell>
          <cell r="E731" t="str">
            <v>PIEZA POLAR,PLANA 30X30X84 MM, 2 UNID.</v>
          </cell>
          <cell r="F731" t="str">
            <v xml:space="preserve">Nabiegunnik płaski, 30x30x48 mm     </v>
          </cell>
          <cell r="G731" t="str">
            <v xml:space="preserve">Полюс. наконечники, плоские, 30x30мм, 2 шт.    </v>
          </cell>
          <cell r="H731">
            <v>53</v>
          </cell>
        </row>
        <row r="732">
          <cell r="A732" t="str">
            <v>06490-00</v>
          </cell>
          <cell r="B732" t="str">
            <v xml:space="preserve">Eisenkern, I-förmig, massiv </v>
          </cell>
          <cell r="C732" t="str">
            <v>Iron core, I-shaped, solid</v>
          </cell>
          <cell r="D732" t="str">
            <v>Noyau de fer, plein</v>
          </cell>
          <cell r="E732" t="str">
            <v xml:space="preserve"> NUCLEO DE HIERRO,MACIZO</v>
          </cell>
          <cell r="F732" t="str">
            <v xml:space="preserve">Rdzeń stalowy, sztabkowy, masywny     </v>
          </cell>
          <cell r="G732" t="str">
            <v xml:space="preserve">Железный сердечник, цельный    </v>
          </cell>
          <cell r="H732">
            <v>57</v>
          </cell>
        </row>
        <row r="733">
          <cell r="A733" t="str">
            <v>06490-01</v>
          </cell>
          <cell r="B733" t="str">
            <v xml:space="preserve">Eisenkern, d = 40 mm, h = 25 mm </v>
          </cell>
          <cell r="C733" t="str">
            <v>Iron core, solid, 25 mm long</v>
          </cell>
          <cell r="D733" t="str">
            <v>Noyau de fer, plein, l 25 mm</v>
          </cell>
          <cell r="E733" t="str">
            <v>NUCLEO DE HIERRO DIA.40 ALT.25 MM</v>
          </cell>
          <cell r="F733" t="str">
            <v xml:space="preserve">Rdzeń stalowy, d = 40 mm, h = 25 mm     </v>
          </cell>
          <cell r="G733" t="str">
            <v xml:space="preserve">Железный сердечник, цельный, d = 40 мм, h = 25 мм    </v>
          </cell>
          <cell r="H733">
            <v>82</v>
          </cell>
        </row>
        <row r="734">
          <cell r="A734" t="str">
            <v>06491-00</v>
          </cell>
          <cell r="B734" t="str">
            <v>Eisenkern, U-förmig, massiv</v>
          </cell>
          <cell r="C734" t="str">
            <v xml:space="preserve">Iron core, U-shaped, solid  </v>
          </cell>
          <cell r="D734" t="str">
            <v>Noyau en U, plein</v>
          </cell>
          <cell r="E734" t="str">
            <v xml:space="preserve"> NUCLEO EN U,MACIZO</v>
          </cell>
          <cell r="F734" t="str">
            <v xml:space="preserve">Rdzeń stalowy kształt U, masywny     </v>
          </cell>
          <cell r="G734" t="str">
            <v xml:space="preserve">Железный сердечник, U-образный, цельный    </v>
          </cell>
          <cell r="H734">
            <v>108</v>
          </cell>
        </row>
        <row r="735">
          <cell r="A735" t="str">
            <v>06493-00</v>
          </cell>
          <cell r="B735" t="str">
            <v>Polschuhe für Eisenkern, U-förmig</v>
          </cell>
          <cell r="C735" t="str">
            <v>Pole pieces for iron core, U-shaped</v>
          </cell>
          <cell r="D735" t="str">
            <v>Pièces polaires</v>
          </cell>
          <cell r="E735" t="str">
            <v>TERMINALES PARA NUCLEO EN U</v>
          </cell>
          <cell r="F735" t="str">
            <v xml:space="preserve">Nabiegunnik     </v>
          </cell>
          <cell r="G735" t="str">
            <v xml:space="preserve">Полюсные наконечники для U-образн. сердечников    </v>
          </cell>
          <cell r="H735">
            <v>149</v>
          </cell>
        </row>
        <row r="736">
          <cell r="A736" t="str">
            <v>06495-00</v>
          </cell>
          <cell r="B736" t="str">
            <v>Polschuhe, durchbohrt, für Eisenkern, U-förmig</v>
          </cell>
          <cell r="C736" t="str">
            <v>Pole pieces drilled, 1 pair, for iron core, U-shaped</v>
          </cell>
          <cell r="D736" t="str">
            <v>Pièces polaires, percées</v>
          </cell>
          <cell r="E736" t="str">
            <v>TERMINALES PERFORADOS</v>
          </cell>
          <cell r="F736" t="str">
            <v xml:space="preserve">Nabiegunnik z otworem     </v>
          </cell>
          <cell r="G736" t="str">
            <v xml:space="preserve">Полюсные наконечники, с отверстиями, 1 паpа    </v>
          </cell>
          <cell r="H736">
            <v>139</v>
          </cell>
        </row>
        <row r="737">
          <cell r="A737" t="str">
            <v>06496-00</v>
          </cell>
          <cell r="B737" t="str">
            <v xml:space="preserve">Glasstab für Faraday-Effekt </v>
          </cell>
          <cell r="C737" t="str">
            <v>Glass rod for Faraday effect,</v>
          </cell>
          <cell r="D737" t="str">
            <v>Tige de verre pour effet Faraday</v>
          </cell>
          <cell r="E737" t="str">
            <v>VARILLA VIDRIO P.EFECTO FARADAY</v>
          </cell>
          <cell r="F737" t="str">
            <v xml:space="preserve">Pręt szklany do efektu Faradaya     </v>
          </cell>
          <cell r="G737" t="str">
            <v xml:space="preserve">Стеклянный стержень для демонстрации эффекта Фарадея    </v>
          </cell>
          <cell r="H737">
            <v>199</v>
          </cell>
        </row>
        <row r="738">
          <cell r="A738" t="str">
            <v>06500-00</v>
          </cell>
          <cell r="B738" t="str">
            <v>Eisenkern, I-förmig, geblättert</v>
          </cell>
          <cell r="C738" t="str">
            <v>Iron core, I-shaped, laminated</v>
          </cell>
          <cell r="D738" t="str">
            <v>Noyau de fer, court, feuilleté</v>
          </cell>
          <cell r="E738" t="str">
            <v>Yugo, laminado</v>
          </cell>
          <cell r="F738" t="str">
            <v xml:space="preserve">Rdzeń żelazny, sztabkowy, blaszkowy, krótki     </v>
          </cell>
          <cell r="G738" t="str">
            <v xml:space="preserve">Железный сердечник, короткий, пластинчатый    </v>
          </cell>
          <cell r="H738">
            <v>57.5</v>
          </cell>
        </row>
        <row r="739">
          <cell r="A739" t="str">
            <v>06501-00</v>
          </cell>
          <cell r="B739" t="str">
            <v xml:space="preserve">Eisenkern, U-förmig, geblättert </v>
          </cell>
          <cell r="C739" t="str">
            <v>Iron core, U-shaped, laminated</v>
          </cell>
          <cell r="D739" t="str">
            <v>Noyau en U, tôle magnétique laminé</v>
          </cell>
          <cell r="E739" t="str">
            <v>Núcleo en U, laminado</v>
          </cell>
          <cell r="F739" t="str">
            <v xml:space="preserve">Rdzeń żelazny, kształt U, blaszkowy     </v>
          </cell>
          <cell r="G739" t="str">
            <v xml:space="preserve">Железный сердечник, U-образный, пластинчатый    </v>
          </cell>
          <cell r="H739">
            <v>103</v>
          </cell>
        </row>
        <row r="740">
          <cell r="A740" t="str">
            <v>06502-00</v>
          </cell>
          <cell r="B740" t="str">
            <v>Stifte für Eisenkern, U-förmig</v>
          </cell>
          <cell r="C740" t="str">
            <v>Pins for iron cores, U-shaped</v>
          </cell>
          <cell r="D740" t="str">
            <v>Tiges pour noyaux en U</v>
          </cell>
          <cell r="E740" t="str">
            <v>Clavijas para núcelo en U, un par</v>
          </cell>
          <cell r="F740" t="str">
            <v xml:space="preserve">Sztyfty do rdzeni żelaznych w kształcie U     </v>
          </cell>
          <cell r="G740" t="str">
            <v xml:space="preserve">Шпильки, для U-образных сердечников, 1 паpа    </v>
          </cell>
          <cell r="H740">
            <v>15</v>
          </cell>
        </row>
        <row r="741">
          <cell r="A741" t="str">
            <v>06503-00</v>
          </cell>
          <cell r="B741" t="str">
            <v xml:space="preserve">Schnittband - Eisenkern </v>
          </cell>
          <cell r="C741" t="str">
            <v>Iron core, cut C type</v>
          </cell>
          <cell r="D741" t="str">
            <v>Circuit magnétique, bande de fer</v>
          </cell>
          <cell r="E741" t="str">
            <v>CIRCUITO MAGNETICO,BANDA HIERRO</v>
          </cell>
          <cell r="F741" t="str">
            <v xml:space="preserve">Rdzeń żelazny, taśmowy, przecinany     </v>
          </cell>
          <cell r="G741" t="str">
            <v xml:space="preserve">Магнитный сердечник    </v>
          </cell>
          <cell r="H741">
            <v>149</v>
          </cell>
        </row>
        <row r="742">
          <cell r="A742" t="str">
            <v>06504-01</v>
          </cell>
          <cell r="B742" t="str">
            <v xml:space="preserve">Eisenkern, I-förmig, geblättert, L=300mm </v>
          </cell>
          <cell r="C742" t="str">
            <v>Iron core, I-shaped, laminated, L=300mm</v>
          </cell>
          <cell r="D742" t="str">
            <v>Noyau de fer, long, feuillete</v>
          </cell>
          <cell r="E742" t="str">
            <v>NUCLEO DE HIERRO LARGO, LAMINADO</v>
          </cell>
          <cell r="F742" t="str">
            <v xml:space="preserve">Rdzeń żelazny, sztabkowy, blaszkowy   </v>
          </cell>
          <cell r="G742" t="str">
            <v xml:space="preserve">Железный сердечник, длинный, пластинчатый    </v>
          </cell>
          <cell r="H742">
            <v>92</v>
          </cell>
        </row>
        <row r="743">
          <cell r="A743" t="str">
            <v>06506-00</v>
          </cell>
          <cell r="B743" t="str">
            <v>Spannvorrichtung für Eisenkerne</v>
          </cell>
          <cell r="C743" t="str">
            <v xml:space="preserve">Clamping device for iron cores  </v>
          </cell>
          <cell r="D743" t="str">
            <v>Dispositif de serrage</v>
          </cell>
          <cell r="E743" t="str">
            <v>Dispositivo de sujeción</v>
          </cell>
          <cell r="F743" t="str">
            <v xml:space="preserve">Napinacz do transformatora     </v>
          </cell>
          <cell r="G743" t="str">
            <v xml:space="preserve">Зажимное устройство    </v>
          </cell>
          <cell r="H743">
            <v>100</v>
          </cell>
        </row>
        <row r="744">
          <cell r="A744" t="str">
            <v>06508-00</v>
          </cell>
          <cell r="B744" t="str">
            <v xml:space="preserve">Fuß für Eisenkerne </v>
          </cell>
          <cell r="C744" t="str">
            <v>Base for iron cores</v>
          </cell>
          <cell r="D744" t="str">
            <v>Pied pour noyaux de fer</v>
          </cell>
          <cell r="E744" t="str">
            <v>PIE PARA NUCLEOS DE HIERRO</v>
          </cell>
          <cell r="F744" t="str">
            <v xml:space="preserve">Stopka do rdzenia transformatora </v>
          </cell>
          <cell r="G744" t="str">
            <v xml:space="preserve">Опора для железных сердечников  </v>
          </cell>
          <cell r="H744">
            <v>42</v>
          </cell>
        </row>
        <row r="745">
          <cell r="A745" t="str">
            <v>06509-00</v>
          </cell>
          <cell r="B745" t="str">
            <v>Plattenhalter, Öffnungsweite 2 - 35 mm</v>
          </cell>
          <cell r="C745" t="str">
            <v>Plate holder, opening width 2 - 35 mm</v>
          </cell>
          <cell r="D745" t="str">
            <v>Support pour aimant en U</v>
          </cell>
          <cell r="E745" t="str">
            <v>SOPORTE P.IMAN DE HERRADURA</v>
          </cell>
          <cell r="F745" t="str">
            <v xml:space="preserve">Uchwyt płyt, zakres mocowania 2..35 mm     </v>
          </cell>
          <cell r="G745" t="str">
            <v xml:space="preserve">Держатель для U-образного магнита     </v>
          </cell>
          <cell r="H745">
            <v>56</v>
          </cell>
        </row>
        <row r="746">
          <cell r="A746" t="str">
            <v>06510-00</v>
          </cell>
          <cell r="B746" t="str">
            <v xml:space="preserve">Spule, 6 Windungen (sekundär) </v>
          </cell>
          <cell r="C746" t="str">
            <v>Coil, 6 turns</v>
          </cell>
          <cell r="D746" t="str">
            <v>Bobine 6 spires</v>
          </cell>
          <cell r="E746" t="str">
            <v>Bobina, 6 espiras</v>
          </cell>
          <cell r="F746" t="str">
            <v xml:space="preserve">Cewka 6 zwojów     </v>
          </cell>
          <cell r="G746" t="str">
            <v xml:space="preserve">Катушка, 6 витков    </v>
          </cell>
          <cell r="H746">
            <v>133</v>
          </cell>
        </row>
        <row r="747">
          <cell r="A747" t="str">
            <v>06511-01</v>
          </cell>
          <cell r="B747" t="str">
            <v xml:space="preserve">Spule, 75 Windungen (primär) </v>
          </cell>
          <cell r="C747" t="str">
            <v>Coil, 75 turns</v>
          </cell>
          <cell r="D747" t="str">
            <v>Bobine, 75 spires</v>
          </cell>
          <cell r="E747" t="str">
            <v>Bobina, 75 espiras</v>
          </cell>
          <cell r="F747" t="str">
            <v xml:space="preserve">Cewka 75 zwojów     </v>
          </cell>
          <cell r="G747" t="str">
            <v xml:space="preserve">Катушка, 75 витков    </v>
          </cell>
          <cell r="H747">
            <v>100</v>
          </cell>
        </row>
        <row r="748">
          <cell r="A748" t="str">
            <v>06512-01</v>
          </cell>
          <cell r="B748" t="str">
            <v xml:space="preserve">Spule, 900 Windungen </v>
          </cell>
          <cell r="C748" t="str">
            <v>Coil, 900 turns</v>
          </cell>
          <cell r="D748" t="str">
            <v>Bobine, 900 spires</v>
          </cell>
          <cell r="E748" t="str">
            <v>Bobina, 900 espiras</v>
          </cell>
          <cell r="F748" t="str">
            <v xml:space="preserve">Cewka 900 zwojów     </v>
          </cell>
          <cell r="G748" t="str">
            <v xml:space="preserve">Катушка, 900 витков    </v>
          </cell>
          <cell r="H748">
            <v>101</v>
          </cell>
        </row>
        <row r="749">
          <cell r="A749" t="str">
            <v>06513-01</v>
          </cell>
          <cell r="B749" t="str">
            <v xml:space="preserve">Spule, 300 Windungen </v>
          </cell>
          <cell r="C749" t="str">
            <v>Coil, 300 turns</v>
          </cell>
          <cell r="D749" t="str">
            <v>Bobine, 300 spires</v>
          </cell>
          <cell r="E749" t="str">
            <v>Bobina, 300 espiras</v>
          </cell>
          <cell r="F749" t="str">
            <v xml:space="preserve">Cewka 300 zwojów     </v>
          </cell>
          <cell r="G749" t="str">
            <v xml:space="preserve">Катушка, 300 витков    </v>
          </cell>
          <cell r="H749">
            <v>100</v>
          </cell>
        </row>
        <row r="750">
          <cell r="A750" t="str">
            <v>06514-01</v>
          </cell>
          <cell r="B750" t="str">
            <v xml:space="preserve">Spule, 600 Windungen </v>
          </cell>
          <cell r="C750" t="str">
            <v>Coil, 600 turns</v>
          </cell>
          <cell r="D750" t="str">
            <v>Bobine, 600 spires</v>
          </cell>
          <cell r="E750" t="str">
            <v>Bobina, 600 espiras</v>
          </cell>
          <cell r="F750" t="str">
            <v xml:space="preserve">Cewka 600 zwojów     </v>
          </cell>
          <cell r="G750" t="str">
            <v xml:space="preserve">Катушка, 600 витков    </v>
          </cell>
          <cell r="H750">
            <v>100</v>
          </cell>
        </row>
        <row r="751">
          <cell r="A751" t="str">
            <v>06515-01</v>
          </cell>
          <cell r="B751" t="str">
            <v xml:space="preserve">Spule, 1200 Windungen </v>
          </cell>
          <cell r="C751" t="str">
            <v>Coil, 1200 turns</v>
          </cell>
          <cell r="D751" t="str">
            <v>Bobine, 1200 spires</v>
          </cell>
          <cell r="E751" t="str">
            <v>Bobina, 1200 espiras</v>
          </cell>
          <cell r="F751" t="str">
            <v xml:space="preserve">Cewka 1200 zwojów     </v>
          </cell>
          <cell r="G751" t="str">
            <v xml:space="preserve">Катушка, 1200 витков    </v>
          </cell>
          <cell r="H751">
            <v>100</v>
          </cell>
        </row>
        <row r="752">
          <cell r="A752" t="str">
            <v>06516-01</v>
          </cell>
          <cell r="B752" t="str">
            <v>Spule, 3600 Windungen, Mittelabgriff</v>
          </cell>
          <cell r="C752" t="str">
            <v>Coil, 3600 turns, tapped</v>
          </cell>
          <cell r="D752" t="str">
            <v>Bobine, 3600 spires, prise centrale</v>
          </cell>
          <cell r="E752" t="str">
            <v>BOBINA, 3600 ESPIRAS,TOMA CENTR.</v>
          </cell>
          <cell r="F752" t="str">
            <v xml:space="preserve">Cewka 3600 zwojów, uchwyt metalowy     </v>
          </cell>
          <cell r="G752" t="str">
            <v xml:space="preserve">Катушка, 3600 витков  </v>
          </cell>
          <cell r="H752">
            <v>114</v>
          </cell>
        </row>
        <row r="753">
          <cell r="A753" t="str">
            <v>06519-01</v>
          </cell>
          <cell r="B753" t="str">
            <v xml:space="preserve">Spule, 10000 Windungen </v>
          </cell>
          <cell r="C753" t="str">
            <v>Coil, 10000 turns</v>
          </cell>
          <cell r="D753" t="str">
            <v>Bobine, 10000 spires</v>
          </cell>
          <cell r="E753" t="str">
            <v>BOBINA, 10000 ESPIRAS</v>
          </cell>
          <cell r="F753" t="str">
            <v xml:space="preserve">Cewka 10000 zwojów     </v>
          </cell>
          <cell r="G753" t="str">
            <v xml:space="preserve">Катушка, 10000 витков    </v>
          </cell>
          <cell r="H753">
            <v>149</v>
          </cell>
        </row>
        <row r="754">
          <cell r="A754" t="str">
            <v>06520-02</v>
          </cell>
          <cell r="B754" t="str">
            <v>Spule, 150 Windungen, kurz</v>
          </cell>
          <cell r="C754" t="str">
            <v>Coil, 150 turns, short</v>
          </cell>
          <cell r="D754" t="str">
            <v>Bobine courte, 150 spires</v>
          </cell>
          <cell r="E754" t="str">
            <v>BOBINA CORTA, 150 ESPIRAS</v>
          </cell>
          <cell r="F754" t="str">
            <v xml:space="preserve">Cewka 150 zwojów, krótka </v>
          </cell>
          <cell r="G754" t="str">
            <v xml:space="preserve">Катушка, 150 витков, короткая  </v>
          </cell>
          <cell r="H754">
            <v>82</v>
          </cell>
        </row>
        <row r="755">
          <cell r="A755" t="str">
            <v>06522-01</v>
          </cell>
          <cell r="B755" t="str">
            <v>Spule, 600 Windungen,kurz</v>
          </cell>
          <cell r="C755" t="str">
            <v>Coil, 600 turns, short</v>
          </cell>
          <cell r="D755" t="str">
            <v>Bobine courte, 600 spires</v>
          </cell>
          <cell r="E755" t="str">
            <v>BOBINA CORTA, 600 ESPIRAS</v>
          </cell>
          <cell r="F755" t="str">
            <v xml:space="preserve">Cewka 600 zwojów, krótka     </v>
          </cell>
          <cell r="G755" t="str">
            <v xml:space="preserve">Катушка, 600 витков, короткая    </v>
          </cell>
          <cell r="H755">
            <v>103</v>
          </cell>
        </row>
        <row r="756">
          <cell r="A756" t="str">
            <v>06526-01</v>
          </cell>
          <cell r="B756" t="str">
            <v xml:space="preserve">Spule, 140 Windungen </v>
          </cell>
          <cell r="C756" t="str">
            <v>Coil, 140 turns, 6 tappings</v>
          </cell>
          <cell r="D756" t="str">
            <v>Bobine, 140 tours, 6 prises</v>
          </cell>
          <cell r="E756" t="str">
            <v>BOBINA, 140 ESPIRAS, 6 TOMAS</v>
          </cell>
          <cell r="F756" t="str">
            <v xml:space="preserve">Cewka 140 zwojów, 6 gniazd wtykowych     </v>
          </cell>
          <cell r="G756" t="str">
            <v xml:space="preserve">Катушка, 140 витков   </v>
          </cell>
          <cell r="H756">
            <v>216</v>
          </cell>
        </row>
        <row r="757">
          <cell r="A757" t="str">
            <v>06528-00</v>
          </cell>
          <cell r="B757" t="str">
            <v xml:space="preserve">Spulenhalter </v>
          </cell>
          <cell r="C757" t="str">
            <v>Coil holder</v>
          </cell>
          <cell r="D757" t="str">
            <v>Porte-bobine</v>
          </cell>
          <cell r="E757" t="str">
            <v>PORTABOBINAS</v>
          </cell>
          <cell r="F757" t="str">
            <v xml:space="preserve">Uchwyt cewek     </v>
          </cell>
          <cell r="G757" t="str">
            <v xml:space="preserve">Держатель катушки    </v>
          </cell>
          <cell r="H757">
            <v>24</v>
          </cell>
        </row>
        <row r="758">
          <cell r="A758" t="str">
            <v>06532-00</v>
          </cell>
          <cell r="B758" t="str">
            <v xml:space="preserve">Metallblech, Eisen, 10 x 80 x 0,2 mm, 20 Stück </v>
          </cell>
          <cell r="C758" t="str">
            <v>Sheet metal strips, 20 pcs</v>
          </cell>
          <cell r="D758" t="str">
            <v>Lames de tôle, jeu de 20</v>
          </cell>
          <cell r="E758" t="str">
            <v>TIRAS DE HOJALATA,20 PIEZAS</v>
          </cell>
          <cell r="F758" t="str">
            <v xml:space="preserve">Paski blachy stalowej, 20 sztuk     </v>
          </cell>
          <cell r="G758" t="str">
            <v xml:space="preserve">Полосы листового железа, 20 шт.    </v>
          </cell>
          <cell r="H758">
            <v>15</v>
          </cell>
        </row>
        <row r="759">
          <cell r="A759" t="str">
            <v>06534-01</v>
          </cell>
          <cell r="B759" t="str">
            <v>Nägel für Hochstromtransformator, 50 Stück</v>
          </cell>
          <cell r="C759" t="str">
            <v>Nails for high-current transformer, 50 pcs</v>
          </cell>
          <cell r="D759" t="str">
            <v>Clous pour transformateur de courant fort, 50 pcs</v>
          </cell>
          <cell r="E759" t="str">
            <v>Clavos para transformador de alta corriente, 50 unidades</v>
          </cell>
          <cell r="F759" t="str">
            <v>Gwoździe do transformatora wysokoprądowego, 50 szt.</v>
          </cell>
          <cell r="G759" t="str">
            <v>Гвозди для высокотокового трансформатора, 50 шт</v>
          </cell>
          <cell r="H759">
            <v>4.7</v>
          </cell>
        </row>
        <row r="760">
          <cell r="A760" t="str">
            <v>06536-01</v>
          </cell>
          <cell r="B760" t="str">
            <v>Schmelzrinne</v>
          </cell>
          <cell r="C760" t="str">
            <v>Melting ring</v>
          </cell>
          <cell r="D760" t="str">
            <v>Gouttière de fusion</v>
          </cell>
          <cell r="E760" t="str">
            <v>Anillo de fusión</v>
          </cell>
          <cell r="F760" t="str">
            <v xml:space="preserve">Rynienka do stapiania     </v>
          </cell>
          <cell r="G760" t="str">
            <v xml:space="preserve">Алюминиевое кольцо, с ручкой     </v>
          </cell>
          <cell r="H760">
            <v>37.5</v>
          </cell>
        </row>
        <row r="761">
          <cell r="A761" t="str">
            <v>06540-01</v>
          </cell>
          <cell r="B761" t="str">
            <v>Warnschild, Radioaktiv</v>
          </cell>
          <cell r="C761" t="str">
            <v>Caution label - radioactivity</v>
          </cell>
          <cell r="D761" t="str">
            <v>Étiquette d'avertissement - radioactivité</v>
          </cell>
          <cell r="E761" t="str">
            <v>Pegatina de precaución - Radioactividad</v>
          </cell>
          <cell r="F761" t="str">
            <v>#N/A</v>
          </cell>
          <cell r="G761" t="str">
            <v>Предупреждающий знак радиоактивность</v>
          </cell>
          <cell r="H761">
            <v>8.9</v>
          </cell>
        </row>
        <row r="762">
          <cell r="A762" t="str">
            <v>06542-01</v>
          </cell>
          <cell r="B762" t="str">
            <v>Warnschild, Laser</v>
          </cell>
          <cell r="C762" t="str">
            <v>Caution label - Laser</v>
          </cell>
          <cell r="D762" t="str">
            <v>Ecriteau -Laser_</v>
          </cell>
          <cell r="E762" t="str">
            <v>Pegatina de precaución - Laser</v>
          </cell>
          <cell r="F762" t="str">
            <v>#N/A</v>
          </cell>
          <cell r="G762" t="str">
            <v>Предупреждающий знак лазерное излучение</v>
          </cell>
          <cell r="H762">
            <v>8.9</v>
          </cell>
        </row>
        <row r="763">
          <cell r="A763" t="str">
            <v>06543-01</v>
          </cell>
          <cell r="B763" t="str">
            <v>Warnschild, Gefährliche elektrische Spannung</v>
          </cell>
          <cell r="C763" t="str">
            <v>Caution Label - high voltage</v>
          </cell>
          <cell r="D763" t="str">
            <v>Étiquette d'avertissement - haute tension</v>
          </cell>
          <cell r="E763" t="str">
            <v>Pegatina de precaución - Alto voltaje</v>
          </cell>
          <cell r="F763" t="str">
            <v>#N/A</v>
          </cell>
          <cell r="G763" t="str">
            <v>Предупреждающий знак  опасное напряжение</v>
          </cell>
          <cell r="H763">
            <v>8.9</v>
          </cell>
        </row>
        <row r="764">
          <cell r="A764" t="str">
            <v>06544-01</v>
          </cell>
          <cell r="B764" t="str">
            <v>Warnschild, Heiße Oberfläche</v>
          </cell>
          <cell r="C764" t="str">
            <v>Caution label - hot surface</v>
          </cell>
          <cell r="D764" t="str">
            <v>Étiquette d'avertissement - surface chaude</v>
          </cell>
          <cell r="E764" t="str">
            <v>Pegatina de precaución - superficie caliente</v>
          </cell>
          <cell r="F764" t="str">
            <v>#N/A</v>
          </cell>
          <cell r="G764" t="str">
            <v>Предупреждающий знак горячая поверхность</v>
          </cell>
          <cell r="H764">
            <v>8.9</v>
          </cell>
        </row>
        <row r="765">
          <cell r="A765" t="str">
            <v>06549-01</v>
          </cell>
          <cell r="B765" t="str">
            <v>Halter für Warnschild</v>
          </cell>
          <cell r="C765" t="str">
            <v>Holder for caution plate</v>
          </cell>
          <cell r="D765" t="str">
            <v>Support de la plaque d'avertissement</v>
          </cell>
          <cell r="E765" t="str">
            <v>Soporte para pegatina de precaución</v>
          </cell>
          <cell r="F765" t="str">
            <v>#N/A</v>
          </cell>
          <cell r="G765" t="str">
            <v>Держатель для  предупреждающих знаков</v>
          </cell>
          <cell r="H765">
            <v>4.9000000000000004</v>
          </cell>
        </row>
        <row r="766">
          <cell r="A766" t="str">
            <v>06550-00</v>
          </cell>
          <cell r="B766" t="str">
            <v xml:space="preserve">Motoraufsatz </v>
          </cell>
          <cell r="C766" t="str">
            <v>Motor set</v>
          </cell>
          <cell r="D766" t="str">
            <v>Stator</v>
          </cell>
          <cell r="E766" t="str">
            <v>ESTATOR</v>
          </cell>
          <cell r="F766" t="str">
            <v xml:space="preserve">Zestaw do budowy silnika     </v>
          </cell>
          <cell r="G766" t="str">
            <v xml:space="preserve">Двигатель, набор    </v>
          </cell>
          <cell r="H766">
            <v>276</v>
          </cell>
        </row>
        <row r="767">
          <cell r="A767" t="str">
            <v>06551-00</v>
          </cell>
          <cell r="B767" t="str">
            <v xml:space="preserve">Rotorspule, 1 Windung </v>
          </cell>
          <cell r="C767" t="str">
            <v>Rotor coil,1 turn</v>
          </cell>
          <cell r="D767" t="str">
            <v>Rotor, 1 spire</v>
          </cell>
          <cell r="E767" t="str">
            <v>BOBINAS ROTATORIAS,1 ESPIRA</v>
          </cell>
          <cell r="F767" t="str">
            <v xml:space="preserve">Cewka obrotowa 1 zwojowa     </v>
          </cell>
          <cell r="G767" t="str">
            <v xml:space="preserve">Вращающаяся катушка, 1 виток    </v>
          </cell>
          <cell r="H767">
            <v>217</v>
          </cell>
        </row>
        <row r="768">
          <cell r="A768" t="str">
            <v>06552-00</v>
          </cell>
          <cell r="B768" t="str">
            <v xml:space="preserve">Rotorspule, 10 Windungen </v>
          </cell>
          <cell r="C768" t="str">
            <v>Rotor coil,10 turns</v>
          </cell>
          <cell r="D768" t="str">
            <v>Rotor, 10 spires</v>
          </cell>
          <cell r="E768" t="str">
            <v>BOBINAS ROTATORIAS,10 ESPIRAS</v>
          </cell>
          <cell r="F768" t="str">
            <v xml:space="preserve">Cewka obrotowa 10 zwojów     </v>
          </cell>
          <cell r="G768" t="str">
            <v xml:space="preserve">Вращающаяся катушка, 10 витков    </v>
          </cell>
          <cell r="H768">
            <v>217</v>
          </cell>
        </row>
        <row r="769">
          <cell r="A769" t="str">
            <v>06554-00</v>
          </cell>
          <cell r="B769" t="str">
            <v xml:space="preserve">Rotorspule, Doppel-T-Anker </v>
          </cell>
          <cell r="C769" t="str">
            <v>Rotor coil, Double-T armature</v>
          </cell>
          <cell r="D769" t="str">
            <v>Induit en double T</v>
          </cell>
          <cell r="E769" t="str">
            <v>INDUCIDO EN DOBLE T</v>
          </cell>
          <cell r="F769" t="str">
            <v xml:space="preserve">Podwójna kotwa T     </v>
          </cell>
          <cell r="G769" t="str">
            <v xml:space="preserve">Двутавровый якорь    </v>
          </cell>
          <cell r="H769">
            <v>227</v>
          </cell>
        </row>
        <row r="770">
          <cell r="A770" t="str">
            <v>06558-01</v>
          </cell>
          <cell r="B770" t="str">
            <v xml:space="preserve">Schnurscheibe </v>
          </cell>
          <cell r="C770" t="str">
            <v>Cord pulley</v>
          </cell>
          <cell r="D770" t="str">
            <v>Poulie à gorge</v>
          </cell>
          <cell r="E770" t="str">
            <v>POLEA DE TRANSMISION</v>
          </cell>
          <cell r="F770" t="str">
            <v xml:space="preserve">Tarcza do nawijania sznura     </v>
          </cell>
          <cell r="G770" t="str">
            <v xml:space="preserve">Круглоременный шкив    </v>
          </cell>
          <cell r="H770">
            <v>7</v>
          </cell>
        </row>
        <row r="771">
          <cell r="A771" t="str">
            <v>06559-01</v>
          </cell>
          <cell r="B771" t="str">
            <v xml:space="preserve">Kurbel </v>
          </cell>
          <cell r="C771" t="str">
            <v>Crank handle</v>
          </cell>
          <cell r="D771" t="str">
            <v>Manivelle</v>
          </cell>
          <cell r="E771" t="str">
            <v>MANIVELA</v>
          </cell>
          <cell r="F771" t="str">
            <v xml:space="preserve">Korba     </v>
          </cell>
          <cell r="G771" t="str">
            <v xml:space="preserve">Кривошипная рукоятка    </v>
          </cell>
          <cell r="H771">
            <v>17.100000000000001</v>
          </cell>
        </row>
        <row r="772">
          <cell r="A772" t="str">
            <v>06564-00</v>
          </cell>
          <cell r="B772" t="str">
            <v xml:space="preserve">Aluminiumscheibe </v>
          </cell>
          <cell r="C772" t="str">
            <v>Aluminium disk</v>
          </cell>
          <cell r="D772" t="str">
            <v xml:space="preserve">Disque d'aluminium </v>
          </cell>
          <cell r="E772" t="str">
            <v>DISCO DE ALUMINIO</v>
          </cell>
          <cell r="F772" t="str">
            <v xml:space="preserve">Tarcza aluminiowa     </v>
          </cell>
          <cell r="G772" t="str">
            <v xml:space="preserve">Алюминиевый диск     </v>
          </cell>
          <cell r="H772">
            <v>99.9</v>
          </cell>
        </row>
        <row r="773">
          <cell r="A773" t="str">
            <v>06565-00</v>
          </cell>
          <cell r="B773" t="str">
            <v>Thomsonscher Kurzschlussring</v>
          </cell>
          <cell r="C773" t="str">
            <v>Short-circuit ring</v>
          </cell>
          <cell r="D773" t="str">
            <v>Anneau de court-circuit</v>
          </cell>
          <cell r="E773" t="str">
            <v>ANILLO DE CORTOCIRCUITO</v>
          </cell>
          <cell r="F773" t="str">
            <v xml:space="preserve">Pierścień zwierający     </v>
          </cell>
          <cell r="G773" t="str">
            <v xml:space="preserve">Закорачивающее кольцо    </v>
          </cell>
          <cell r="H773">
            <v>75</v>
          </cell>
        </row>
        <row r="774">
          <cell r="A774" t="str">
            <v>06565-01</v>
          </cell>
          <cell r="B774" t="str">
            <v>Thomsonscher Kurzschlussring mit Schlitz</v>
          </cell>
          <cell r="C774" t="str">
            <v>Short-circuit ring with slit</v>
          </cell>
          <cell r="D774" t="str">
            <v>Anneau de court-circuit</v>
          </cell>
          <cell r="E774" t="str">
            <v>ANILLO DE CORTOCIRCUITO</v>
          </cell>
          <cell r="F774" t="str">
            <v xml:space="preserve">Pierścień zwierający     </v>
          </cell>
          <cell r="G774" t="str">
            <v xml:space="preserve">Закорачивающее кольцо    </v>
          </cell>
          <cell r="H774">
            <v>69</v>
          </cell>
        </row>
        <row r="775">
          <cell r="A775" t="str">
            <v>06618-00</v>
          </cell>
          <cell r="B775" t="str">
            <v xml:space="preserve">Halter für Plattenelektroden </v>
          </cell>
          <cell r="C775" t="str">
            <v>Plate electrode holder</v>
          </cell>
          <cell r="D775" t="str">
            <v>Porte-électrode</v>
          </cell>
          <cell r="E775" t="str">
            <v>PORTAELECTRODOS</v>
          </cell>
          <cell r="F775" t="str">
            <v xml:space="preserve">Uchwyt do elektrod płytowych     </v>
          </cell>
          <cell r="G775" t="str">
            <v xml:space="preserve">Держатель для плоских электродов    </v>
          </cell>
          <cell r="H775">
            <v>27</v>
          </cell>
        </row>
        <row r="776">
          <cell r="A776" t="str">
            <v>06620-10</v>
          </cell>
          <cell r="B776" t="str">
            <v>Glastrog, 100 mm x 50 mm x 120 mm</v>
          </cell>
          <cell r="C776" t="str">
            <v>Glass tank, 100x50x120 mm</v>
          </cell>
          <cell r="D776" t="str">
            <v>Cuve en verre, 100x50x120 mm</v>
          </cell>
          <cell r="E776" t="str">
            <v>Cubeta de vidrio 10x5x12 cm</v>
          </cell>
          <cell r="F776" t="str">
            <v xml:space="preserve">Wanienka szklana, 100 mm x 50 mm x 120 mm     </v>
          </cell>
          <cell r="G776" t="str">
            <v xml:space="preserve">Стеклянный сосуд, 100x50x120 мм    </v>
          </cell>
          <cell r="H776">
            <v>29.9</v>
          </cell>
        </row>
        <row r="777">
          <cell r="A777" t="str">
            <v>06640-00</v>
          </cell>
          <cell r="B777" t="str">
            <v xml:space="preserve">Entladungsrohr nach Pohl </v>
          </cell>
          <cell r="C777" t="str">
            <v>Discharge tube,Pohl type</v>
          </cell>
          <cell r="D777" t="str">
            <v>Tube à décharge selon pohl</v>
          </cell>
          <cell r="E777" t="str">
            <v>TUBO DE DESCARGA SEGUN POHL</v>
          </cell>
          <cell r="F777" t="str">
            <v xml:space="preserve">Rura wyładowcza wg Pohla     </v>
          </cell>
          <cell r="G777" t="str">
            <v xml:space="preserve">Газоразрядная трубка Поля  </v>
          </cell>
          <cell r="H777">
            <v>230</v>
          </cell>
        </row>
        <row r="778">
          <cell r="A778" t="str">
            <v>06641-00</v>
          </cell>
          <cell r="B778" t="str">
            <v xml:space="preserve">Zwischenstück zu Entladungsrohr </v>
          </cell>
          <cell r="C778" t="str">
            <v>Intermediate piece for discharge tube</v>
          </cell>
          <cell r="D778" t="str">
            <v>Tube-raccord pour 06640.00</v>
          </cell>
          <cell r="E778" t="str">
            <v>PIEZA INTERMEDIA PARA 6640</v>
          </cell>
          <cell r="F778" t="str">
            <v xml:space="preserve">Łącznik do rury wyładowczej     </v>
          </cell>
          <cell r="G778" t="str">
            <v xml:space="preserve">Соединительный элемент разрядной трубки, стекло    </v>
          </cell>
          <cell r="H778">
            <v>141</v>
          </cell>
        </row>
        <row r="779">
          <cell r="A779" t="str">
            <v>06656-00</v>
          </cell>
          <cell r="B779" t="str">
            <v xml:space="preserve">Neonröhrchen </v>
          </cell>
          <cell r="C779" t="str">
            <v>Neon tube</v>
          </cell>
          <cell r="D779" t="str">
            <v>Tube au néon, petit</v>
          </cell>
          <cell r="E779" t="str">
            <v>TUBO DE NEON</v>
          </cell>
          <cell r="F779" t="str">
            <v xml:space="preserve">Neonówka     </v>
          </cell>
          <cell r="G779" t="str">
            <v xml:space="preserve">Неоновая трубка     </v>
          </cell>
          <cell r="H779">
            <v>5.5</v>
          </cell>
        </row>
        <row r="780">
          <cell r="A780" t="str">
            <v>06661-01</v>
          </cell>
          <cell r="B780" t="str">
            <v>Spektralröhre,Wasserdampf</v>
          </cell>
          <cell r="C780" t="str">
            <v>Spectrum tube, Water vapour</v>
          </cell>
          <cell r="D780" t="str">
            <v>Tube spectral, vapeur d'eau</v>
          </cell>
          <cell r="E780" t="str">
            <v>Tubo Spectrum, Vapor de agua</v>
          </cell>
          <cell r="F780" t="str">
            <v/>
          </cell>
          <cell r="G780" t="str">
            <v>Спектральная трубка, Водяной пар</v>
          </cell>
          <cell r="H780">
            <v>99</v>
          </cell>
        </row>
        <row r="781">
          <cell r="A781" t="str">
            <v>06664-01</v>
          </cell>
          <cell r="B781" t="str">
            <v>Spektralröhre, Hg</v>
          </cell>
          <cell r="C781" t="str">
            <v>Spectrum tube,  Hg</v>
          </cell>
          <cell r="D781" t="str">
            <v>Tube spectral hydrogène, Hg</v>
          </cell>
          <cell r="E781" t="str">
            <v>TUBO ESPECTRAL DE Hg</v>
          </cell>
          <cell r="F781" t="str">
            <v xml:space="preserve">Rurka spektralna Hg   </v>
          </cell>
          <cell r="G781" t="str">
            <v>Спектральная трубка, ртуть</v>
          </cell>
          <cell r="H781">
            <v>99</v>
          </cell>
        </row>
        <row r="782">
          <cell r="A782" t="str">
            <v>06665-01</v>
          </cell>
          <cell r="B782" t="str">
            <v xml:space="preserve">Spektralröhre, H2 </v>
          </cell>
          <cell r="C782" t="str">
            <v>Spectrum tube, hydrogen</v>
          </cell>
          <cell r="D782" t="str">
            <v>Tube spectral hydrogène, H2</v>
          </cell>
          <cell r="E782" t="str">
            <v>TUBO ESPECTRAL DE H2</v>
          </cell>
          <cell r="F782" t="str">
            <v xml:space="preserve">Rurka spektralna H2     </v>
          </cell>
          <cell r="G782" t="str">
            <v xml:space="preserve">Спектральная трубка, водород    </v>
          </cell>
          <cell r="H782">
            <v>99</v>
          </cell>
        </row>
        <row r="783">
          <cell r="A783" t="str">
            <v>06666-01</v>
          </cell>
          <cell r="B783" t="str">
            <v>Spektralröhre, Ar</v>
          </cell>
          <cell r="C783" t="str">
            <v>Spectrum tube, argon</v>
          </cell>
          <cell r="D783" t="str">
            <v>Tube spectral hydrogène, Ar</v>
          </cell>
          <cell r="E783" t="str">
            <v>TUBO ESPECTRAL DE Ar</v>
          </cell>
          <cell r="F783" t="str">
            <v xml:space="preserve">Rurka spektralna Ar     </v>
          </cell>
          <cell r="G783" t="str">
            <v xml:space="preserve">Спектральная трубка, Аргон   </v>
          </cell>
          <cell r="H783">
            <v>99</v>
          </cell>
        </row>
        <row r="784">
          <cell r="A784" t="str">
            <v>06667-01</v>
          </cell>
          <cell r="B784" t="str">
            <v>Spektralröhre, Ne</v>
          </cell>
          <cell r="C784" t="str">
            <v>Spectrum tube, Ne</v>
          </cell>
          <cell r="D784" t="str">
            <v>Tube à spectre, Ne</v>
          </cell>
          <cell r="E784" t="str">
            <v>Tubo Spectrum, Ne</v>
          </cell>
          <cell r="F784" t="str">
            <v/>
          </cell>
          <cell r="G784" t="str">
            <v>Спектральная трубка, Ne</v>
          </cell>
          <cell r="H784">
            <v>99</v>
          </cell>
        </row>
        <row r="785">
          <cell r="A785" t="str">
            <v>06668-01</v>
          </cell>
          <cell r="B785" t="str">
            <v>Spektralröhre, He</v>
          </cell>
          <cell r="C785" t="str">
            <v>Spectrum tube, helium</v>
          </cell>
          <cell r="D785" t="str">
            <v>Tube spectral hydrogène, He</v>
          </cell>
          <cell r="E785" t="str">
            <v>TUBO ESPECTRAL DE He</v>
          </cell>
          <cell r="F785" t="str">
            <v xml:space="preserve">Rurka spektralna He    </v>
          </cell>
          <cell r="G785" t="str">
            <v>Спектральная трубка, гелий</v>
          </cell>
          <cell r="H785">
            <v>99</v>
          </cell>
        </row>
        <row r="786">
          <cell r="A786" t="str">
            <v>06672-01</v>
          </cell>
          <cell r="B786" t="str">
            <v>Spektralröhre, Kr</v>
          </cell>
          <cell r="C786" t="str">
            <v>Spectrum tube, Kr</v>
          </cell>
          <cell r="D786" t="str">
            <v>Tube à spectre, Kr</v>
          </cell>
          <cell r="E786" t="str">
            <v>Tubo de espectro, Kr</v>
          </cell>
          <cell r="F786" t="str">
            <v/>
          </cell>
          <cell r="G786" t="str">
            <v>Спектральная трубка, Кr</v>
          </cell>
          <cell r="H786">
            <v>99</v>
          </cell>
        </row>
        <row r="787">
          <cell r="A787" t="str">
            <v>06673-93</v>
          </cell>
          <cell r="B787" t="str">
            <v>Spektralröhren Netzgerät mit Halter</v>
          </cell>
          <cell r="C787" t="str">
            <v>Power supply for spectral tubes with holder</v>
          </cell>
          <cell r="D787" t="str">
            <v>Alimentation pour tubes spectraux avec support</v>
          </cell>
          <cell r="E787" t="str">
            <v>Fuente de alimentación para tubos espectrales con soporte</v>
          </cell>
          <cell r="F787" t="str">
            <v/>
          </cell>
          <cell r="G787" t="str">
            <v>Источник питания для спектральных трубок с держателем</v>
          </cell>
          <cell r="H787">
            <v>359</v>
          </cell>
        </row>
        <row r="788">
          <cell r="A788" t="str">
            <v>06674-01</v>
          </cell>
          <cell r="B788" t="str">
            <v xml:space="preserve">Halter für Spektralröhren, 1 Paar </v>
          </cell>
          <cell r="C788" t="str">
            <v>Holders for spectral tubes, 1 pair</v>
          </cell>
          <cell r="D788" t="str">
            <v>Supports pour tubes spectraux, la paire</v>
          </cell>
          <cell r="E788" t="str">
            <v>PORTATUBOS ESPECTRALES, 2 PZS.</v>
          </cell>
          <cell r="F788" t="str">
            <v>Uchwyt do rurek spektralnych, 1 para</v>
          </cell>
          <cell r="G788" t="str">
            <v>Держатели для спектральных трубок,1 паpа</v>
          </cell>
          <cell r="H788">
            <v>92</v>
          </cell>
        </row>
        <row r="789">
          <cell r="A789" t="str">
            <v>06675-00</v>
          </cell>
          <cell r="B789" t="str">
            <v xml:space="preserve">Abdeckrohr für Spektralröhren </v>
          </cell>
          <cell r="C789" t="str">
            <v>Cover tube for spectral tubes</v>
          </cell>
          <cell r="D789" t="str">
            <v>Abat-jour pour tubes spectraux</v>
          </cell>
          <cell r="E789" t="str">
            <v>TUBO DE CUBIERTA CON RANURA PARA TUBOS ESPECTRALES</v>
          </cell>
          <cell r="F789" t="str">
            <v xml:space="preserve">Osłona do rurek spektralnych     </v>
          </cell>
          <cell r="G789" t="str">
            <v xml:space="preserve">Крышка трубки для спектральных трубок    </v>
          </cell>
          <cell r="H789">
            <v>50</v>
          </cell>
        </row>
        <row r="790">
          <cell r="A790" t="str">
            <v>06676-00</v>
          </cell>
          <cell r="B790" t="str">
            <v xml:space="preserve">Radiometer nach Crookes </v>
          </cell>
          <cell r="C790" t="str">
            <v>Radiometer, Crookes type</v>
          </cell>
          <cell r="D790" t="str">
            <v>Radiomètre de Crookes</v>
          </cell>
          <cell r="E790" t="str">
            <v>RADIOMETRO DE CROOKES</v>
          </cell>
          <cell r="F790" t="str">
            <v xml:space="preserve">Radiometr Crooksa     </v>
          </cell>
          <cell r="G790" t="str">
            <v xml:space="preserve">Радиометр Крукса    </v>
          </cell>
          <cell r="H790">
            <v>37</v>
          </cell>
        </row>
        <row r="791">
          <cell r="A791" t="str">
            <v>06680-00</v>
          </cell>
          <cell r="B791" t="str">
            <v xml:space="preserve">Kathodenstrahlröhre mit Spalt </v>
          </cell>
          <cell r="C791" t="str">
            <v>Cathode-ray tube with slit and fluorescent screen</v>
          </cell>
          <cell r="D791" t="str">
            <v>Tube de Crookes à fente</v>
          </cell>
          <cell r="E791" t="str">
            <v>TUBO DE RAYOS CATODICOS</v>
          </cell>
          <cell r="F791" t="str">
            <v xml:space="preserve">Lampa katodowa ze szczeliną     </v>
          </cell>
          <cell r="G791" t="str">
            <v xml:space="preserve">Электронно-лучевая трубка с щелью и люминесцентный экран  </v>
          </cell>
          <cell r="H791">
            <v>479</v>
          </cell>
        </row>
        <row r="792">
          <cell r="A792" t="str">
            <v>06696-20</v>
          </cell>
          <cell r="B792" t="str">
            <v>XR 4.0 X-ray Röntgenfilm-Entwickler</v>
          </cell>
          <cell r="C792" t="str">
            <v>XR 4.0 X-ray film developer, for 9 l solution</v>
          </cell>
          <cell r="D792" t="str">
            <v>Développeur pour film RX, quantité pour 9 l</v>
          </cell>
          <cell r="E792" t="str">
            <v>REVELADOR RADIOGRAFICO P. 9 LTRS</v>
          </cell>
          <cell r="F792" t="str">
            <v xml:space="preserve">Wywoływacz zdjęć RTG do 9 l     </v>
          </cell>
          <cell r="G792" t="str">
            <v xml:space="preserve">XR 4.0 X-ray Проявитель рентгеновской пленки, для 9 л раствора    </v>
          </cell>
          <cell r="H792">
            <v>39</v>
          </cell>
        </row>
        <row r="793">
          <cell r="A793" t="str">
            <v>06712-00</v>
          </cell>
          <cell r="B793" t="str">
            <v>PEM Netzgerät</v>
          </cell>
          <cell r="C793" t="str">
            <v>PEM Power Supply</v>
          </cell>
          <cell r="D793" t="str">
            <v>Alimentation PEM</v>
          </cell>
          <cell r="E793" t="str">
            <v>Fuente de alimentación PEM</v>
          </cell>
          <cell r="F793" t="str">
            <v/>
          </cell>
          <cell r="G793" t="str">
            <v>Источник питания PEM</v>
          </cell>
          <cell r="H793">
            <v>47</v>
          </cell>
        </row>
        <row r="794">
          <cell r="A794" t="str">
            <v>06712-01</v>
          </cell>
          <cell r="B794" t="str">
            <v>Bananenstecker-Adapter, 2mm-Buchse auf 4mm Stecker (1 Paar)</v>
          </cell>
          <cell r="C794" t="str">
            <v>Banana Plug Adapter 2mm to 4mm</v>
          </cell>
          <cell r="D794" t="str">
            <v>Adaptateur de fiche banane 2mm à 4mm</v>
          </cell>
          <cell r="E794" t="str">
            <v>Adaptador de enchufe tipo banana de 2 mm a 4 mm</v>
          </cell>
          <cell r="F794" t="str">
            <v/>
          </cell>
          <cell r="G794" t="str">
            <v>Адаптер бананового штекера 2 мм на 4 мм</v>
          </cell>
          <cell r="H794">
            <v>11.6</v>
          </cell>
        </row>
        <row r="795">
          <cell r="A795" t="str">
            <v>06712-02</v>
          </cell>
          <cell r="B795" t="str">
            <v>Bananenstecker-Adapter, 4mm-Buchse auf 2mm Stecker (1 Paar)</v>
          </cell>
          <cell r="C795" t="str">
            <v>Banana Plug Adapter 4mm to 2mm</v>
          </cell>
          <cell r="D795" t="str">
            <v>Adaptateur de fiche banane 4mm à 2mm</v>
          </cell>
          <cell r="E795" t="str">
            <v>Adaptador de enchufe tipo banana de 4 mm a 2 mm</v>
          </cell>
          <cell r="F795" t="str">
            <v/>
          </cell>
          <cell r="G795" t="str">
            <v>Адаптер бананового штекера 4 мм на 2 мм</v>
          </cell>
          <cell r="H795">
            <v>11.2</v>
          </cell>
        </row>
        <row r="796">
          <cell r="A796" t="str">
            <v>06718-00</v>
          </cell>
          <cell r="B796" t="str">
            <v>Doppel PEM Elektrolyseur</v>
          </cell>
          <cell r="C796" t="str">
            <v xml:space="preserve">Double PEM Electrolyzer cell  </v>
          </cell>
          <cell r="D796" t="str">
            <v xml:space="preserve">Cellule d'électrolyse PEM double  </v>
          </cell>
          <cell r="E796" t="str">
            <v xml:space="preserve">Célula doble del electrolizador PEM  </v>
          </cell>
          <cell r="F796" t="str">
            <v/>
          </cell>
          <cell r="G796" t="str">
            <v xml:space="preserve">Двойная ячейка электролизера PEM  </v>
          </cell>
          <cell r="H796">
            <v>119</v>
          </cell>
        </row>
        <row r="797">
          <cell r="A797" t="str">
            <v>06718-01</v>
          </cell>
          <cell r="B797" t="str">
            <v>Doppel PEM Elektrolyseur</v>
          </cell>
          <cell r="C797" t="str">
            <v xml:space="preserve">Double PEM Electrolyzer cell  </v>
          </cell>
          <cell r="D797" t="str">
            <v xml:space="preserve">Cellule d'électrolyse PEM double  </v>
          </cell>
          <cell r="E797" t="str">
            <v xml:space="preserve">Célula doble del electrolizador PEM  </v>
          </cell>
          <cell r="F797" t="str">
            <v/>
          </cell>
          <cell r="G797" t="str">
            <v xml:space="preserve">Двойная ячейка электролизера PEM  </v>
          </cell>
          <cell r="H797">
            <v>121</v>
          </cell>
        </row>
        <row r="798">
          <cell r="A798" t="str">
            <v>06719-00</v>
          </cell>
          <cell r="B798" t="str">
            <v>Doppel PEM Brennstoffzelle mit Luftoption</v>
          </cell>
          <cell r="C798" t="str">
            <v>Double PEM fuel cell with air option</v>
          </cell>
          <cell r="D798" t="str">
            <v>Pile à combustible PEM double avec option air</v>
          </cell>
          <cell r="E798" t="str">
            <v>Pila de combustible PEM doble con opción de aire</v>
          </cell>
          <cell r="F798" t="str">
            <v/>
          </cell>
          <cell r="G798" t="str">
            <v>Двойной ПЭМ-топливный элемент с возможностью подачи воздуха</v>
          </cell>
          <cell r="H798">
            <v>105</v>
          </cell>
        </row>
        <row r="799">
          <cell r="A799" t="str">
            <v>06719-01</v>
          </cell>
          <cell r="B799" t="str">
            <v>Doppel PEM Brennstoffzelle mit Luftoption</v>
          </cell>
          <cell r="C799" t="str">
            <v>Double PEM fuel cell with air option</v>
          </cell>
          <cell r="D799" t="str">
            <v>Pile à combustible PEM double avec option air</v>
          </cell>
          <cell r="E799" t="str">
            <v>Pila de combustible PEM doble con opción de aire</v>
          </cell>
          <cell r="F799" t="str">
            <v/>
          </cell>
          <cell r="G799" t="str">
            <v>Двойной ПЭМ-топливный элемент с возможностью подачи воздуха</v>
          </cell>
          <cell r="H799">
            <v>106</v>
          </cell>
        </row>
        <row r="800">
          <cell r="A800" t="str">
            <v>06720-01</v>
          </cell>
          <cell r="B800" t="str">
            <v>Doppel PEM Brennstoffzelle mit Luftoption, reversibel</v>
          </cell>
          <cell r="C800" t="str">
            <v>Double PEM fuel cell with air option, reversible</v>
          </cell>
          <cell r="D800" t="str">
            <v>Pile à combustible PEM double avec option air, réversible</v>
          </cell>
          <cell r="E800" t="str">
            <v>Pila de combustible PEM doble con opción de aire, reversible</v>
          </cell>
          <cell r="F800" t="str">
            <v/>
          </cell>
          <cell r="G800" t="str">
            <v>Двойной ПЭМ-топливный элемент с возможностью подачи воздуха,реверсивный</v>
          </cell>
          <cell r="H800">
            <v>106</v>
          </cell>
        </row>
        <row r="801">
          <cell r="A801" t="str">
            <v>06721-02</v>
          </cell>
          <cell r="B801" t="str">
            <v>Elektronenbeugungsröhre</v>
          </cell>
          <cell r="C801" t="str">
            <v>Electron diffraction tube</v>
          </cell>
          <cell r="D801" t="str">
            <v xml:space="preserve">Tube de diffraction électronique </v>
          </cell>
          <cell r="E801" t="str">
            <v>Tubo de difracción de electrones</v>
          </cell>
          <cell r="F801" t="str">
            <v>Lampa do dyfrakcji elektronów</v>
          </cell>
          <cell r="G801" t="str">
            <v>Электронная дифракционная трубка</v>
          </cell>
          <cell r="H801">
            <v>1155</v>
          </cell>
        </row>
        <row r="802">
          <cell r="A802" t="str">
            <v>06721-03</v>
          </cell>
          <cell r="B802" t="str">
            <v>Halter für Elektronenbeugungsröhre</v>
          </cell>
          <cell r="C802" t="str">
            <v>Holder for electron diffraction tube</v>
          </cell>
          <cell r="D802" t="str">
            <v>Support pour tube de diffraction d'électrons</v>
          </cell>
          <cell r="E802" t="str">
            <v>Soporte para tubo de difracción de electrones</v>
          </cell>
          <cell r="F802" t="str">
            <v/>
          </cell>
          <cell r="G802" t="str">
            <v>Держатель для электронно-дифракционной трубки</v>
          </cell>
          <cell r="H802">
            <v>431</v>
          </cell>
        </row>
        <row r="803">
          <cell r="A803" t="str">
            <v>06721-04</v>
          </cell>
          <cell r="B803" t="str">
            <v>Hochspannungsnetzgerät für Elektronenbeugungsröhre 230 V</v>
          </cell>
          <cell r="C803" t="str">
            <v>Operating unit for electron diffraction tube 230 V</v>
          </cell>
          <cell r="D803" t="str">
            <v>Unité de commande pour le tube de diffraction des électrons</v>
          </cell>
          <cell r="E803" t="str">
            <v>Unidad operativa para tubo de difracción de electrones 230 V</v>
          </cell>
          <cell r="F803" t="str">
            <v/>
          </cell>
          <cell r="G803" t="str">
            <v>Блок управления для электронно-дифракционной трубки 230 В</v>
          </cell>
          <cell r="H803">
            <v>557</v>
          </cell>
        </row>
        <row r="804">
          <cell r="A804" t="str">
            <v>06721-05</v>
          </cell>
          <cell r="B804" t="str">
            <v>Sicherheitsexperimentierkabel (15 Stk.) für Elektronenbeugungsröhre</v>
          </cell>
          <cell r="C804" t="str">
            <v>Safety experiment cable for electron diffraction tube</v>
          </cell>
          <cell r="D804" t="str">
            <v/>
          </cell>
          <cell r="E804" t="str">
            <v>Cable de seguridad para el tubo de difracción de electrones</v>
          </cell>
          <cell r="F804" t="str">
            <v/>
          </cell>
          <cell r="G804" t="str">
            <v>Безопасный экспер. кабель для электронно-дифракционной трубк</v>
          </cell>
          <cell r="H804">
            <v>100</v>
          </cell>
        </row>
        <row r="805">
          <cell r="A805" t="str">
            <v>06723-00</v>
          </cell>
          <cell r="B805" t="str">
            <v>Gasspeicher (30 cm3) für H2/O2</v>
          </cell>
          <cell r="C805" t="str">
            <v xml:space="preserve">Gas storage tank (30 cm3) H2/O2  </v>
          </cell>
          <cell r="D805" t="str">
            <v xml:space="preserve">Réservoir de stockage de gaz (30 cm3) H2/O2  </v>
          </cell>
          <cell r="E805" t="str">
            <v xml:space="preserve">Depósito de gas (30 cm3) H2/O2  </v>
          </cell>
          <cell r="F805" t="str">
            <v/>
          </cell>
          <cell r="G805" t="str">
            <v xml:space="preserve">Емкость для хранения газа (30 см3) H2/O2  </v>
          </cell>
          <cell r="H805">
            <v>33</v>
          </cell>
        </row>
        <row r="806">
          <cell r="A806" t="str">
            <v>06723-01</v>
          </cell>
          <cell r="B806" t="str">
            <v>Gasspeicher (30 cm3) für H2/O2</v>
          </cell>
          <cell r="C806" t="str">
            <v xml:space="preserve">Gas storage tank (30 cm3) H2/O2  </v>
          </cell>
          <cell r="D806" t="str">
            <v xml:space="preserve">Réservoir de stockage de gaz (30 cm3) H2/O2  </v>
          </cell>
          <cell r="E806" t="str">
            <v xml:space="preserve">Depósito de gas (30 cm3) H2/O2  </v>
          </cell>
          <cell r="F806" t="str">
            <v/>
          </cell>
          <cell r="G806" t="str">
            <v xml:space="preserve">Емкость для хранения газа (30 см3) H2/O2  </v>
          </cell>
          <cell r="H806">
            <v>33.5</v>
          </cell>
        </row>
        <row r="807">
          <cell r="A807" t="str">
            <v>06730-00</v>
          </cell>
          <cell r="B807" t="str">
            <v>PEM-Elektrolyseur H2/O2 65</v>
          </cell>
          <cell r="C807" t="str">
            <v>PEM electrolyser H2/O2 65</v>
          </cell>
          <cell r="D807" t="str">
            <v>Electrolyseur PEM H2/O2 65</v>
          </cell>
          <cell r="E807" t="str">
            <v>Electrolizador PEM H2/O2 65</v>
          </cell>
          <cell r="F807" t="str">
            <v/>
          </cell>
          <cell r="G807" t="str">
            <v>ПЭМ электролизер H2/O2 65</v>
          </cell>
          <cell r="H807">
            <v>449</v>
          </cell>
        </row>
        <row r="808">
          <cell r="A808" t="str">
            <v>06730-01</v>
          </cell>
          <cell r="B808" t="str">
            <v>Schraubkappen für PEM-Elektrolyseur H2/O2 65</v>
          </cell>
          <cell r="C808" t="str">
            <v>Screw caps for PEM electrolyzer H2/O2 65</v>
          </cell>
          <cell r="D808" t="str">
            <v>Bouchons à vis pour électrolyseur PEM H2/O2 65</v>
          </cell>
          <cell r="E808" t="str">
            <v>Tapones de rosca para el electrolizador PEM H2/O2 65</v>
          </cell>
          <cell r="F808" t="str">
            <v/>
          </cell>
          <cell r="G808" t="str">
            <v>Винтовые крышки для электролизера ПЭМ H2/O2 65</v>
          </cell>
          <cell r="H808">
            <v>30.5</v>
          </cell>
        </row>
        <row r="809">
          <cell r="A809" t="str">
            <v>06738-00</v>
          </cell>
          <cell r="B809" t="str">
            <v>PEM Solar-Wasserstoff-Modell</v>
          </cell>
          <cell r="C809" t="str">
            <v>PEM solar-hydrogen model, junior</v>
          </cell>
          <cell r="D809" t="str">
            <v>Modèle pem solaire hydrogène, junior</v>
          </cell>
          <cell r="E809" t="str">
            <v>PEM solar-hydrogen model, junior</v>
          </cell>
          <cell r="F809" t="str">
            <v>Ogniwo PEM solarno-wodorowe JUNIOR Basic z podręcznikiem</v>
          </cell>
          <cell r="G809" t="str">
            <v>Солнечно-водородная модель, с МПО</v>
          </cell>
          <cell r="H809">
            <v>262</v>
          </cell>
        </row>
        <row r="810">
          <cell r="A810" t="str">
            <v>06746-01</v>
          </cell>
          <cell r="B810" t="str">
            <v xml:space="preserve">PEM-Brennstoffzelle-Kit, zerlegbar </v>
          </cell>
          <cell r="C810" t="str">
            <v>PEM fuel cell kit, dismantable</v>
          </cell>
          <cell r="D810" t="str">
            <v>Pile à combustible pem démontable</v>
          </cell>
          <cell r="E810" t="str">
            <v>KIT DESMONT.DE PILA COMBUST.PEM</v>
          </cell>
          <cell r="F810" t="str">
            <v xml:space="preserve">Zestaw do budowania ogniwa paliwowego     </v>
          </cell>
          <cell r="G810" t="str">
            <v xml:space="preserve">Блок топливного элемента с МПО, разборной    </v>
          </cell>
          <cell r="H810">
            <v>147</v>
          </cell>
        </row>
        <row r="811">
          <cell r="A811" t="str">
            <v>06751-01</v>
          </cell>
          <cell r="B811" t="str">
            <v>Lampenfassung,  E 27, m. Reflektorschirm, Schalter, Stecker, BIGLAMP 501, Mini Reflektor 200 mm, inklusive Halter</v>
          </cell>
          <cell r="C811" t="str">
            <v>Ceramic lamp socket E27, with reflector, switch and security plug</v>
          </cell>
          <cell r="D811" t="str">
            <v>Lampe à socle E27 avec réflecteur, interrupteur et prise de sécurité</v>
          </cell>
          <cell r="E811" t="str">
            <v>Lámpara con socket E27 con reflector, interruptor y seguridad</v>
          </cell>
          <cell r="F811" t="str">
            <v xml:space="preserve">Oprawa żarówki E27, z reflektorem, włącznikiem i uchwytem     </v>
          </cell>
          <cell r="G811" t="str">
            <v xml:space="preserve">Ламповый патрон E27, с отражателем, переключателем, предохранителем   </v>
          </cell>
          <cell r="H811">
            <v>105</v>
          </cell>
        </row>
        <row r="812">
          <cell r="A812" t="str">
            <v>06752-06</v>
          </cell>
          <cell r="B812" t="str">
            <v>Solarzelle 4 x 4 cm, mit Steckern, 0,5 V, 330 mA</v>
          </cell>
          <cell r="C812" t="str">
            <v>Solar cell 3.3 x 6.5 cm, with plugs, 0.5 V, 330 mA</v>
          </cell>
          <cell r="D812" t="str">
            <v>Cellule solaire 3,3 x 6,5 cm, avec fiches, 0,5 V, 330 mA</v>
          </cell>
          <cell r="E812" t="str">
            <v>Celda Solar, 3.3 cm x 6.5 cm, con enchufes, 0.5 V, 330 mA</v>
          </cell>
          <cell r="F812" t="str">
            <v>Ogniwo słoneczne, 3,3 x 6,5 cm, z wtykami   , 0,5 V, 330 mA</v>
          </cell>
          <cell r="G812" t="str">
            <v>Солнечный элемент 4х4 см со штепсельными вилками    , 0,5 V, 330 mA</v>
          </cell>
          <cell r="H812">
            <v>38</v>
          </cell>
        </row>
        <row r="813">
          <cell r="A813" t="str">
            <v>06752-08</v>
          </cell>
          <cell r="B813" t="str">
            <v>Halter für Solarzelle 3,3 x 6,5 cm, mit Steckern</v>
          </cell>
          <cell r="C813" t="str">
            <v>Holder for solar cell 3.3 x 6.5 cm, with plugs</v>
          </cell>
          <cell r="D813" t="str">
            <v>Support pour cellule solaire 3,3 x 6,5 cm</v>
          </cell>
          <cell r="E813" t="str">
            <v xml:space="preserve">Soporte para celda solar, 3.3 x 6.5 cm </v>
          </cell>
          <cell r="F813" t="str">
            <v xml:space="preserve">Uchwyt do ogniwa słonecznego 3,3 x 6,5 cm, z wtykami     </v>
          </cell>
          <cell r="G813" t="str">
            <v xml:space="preserve">Держатель для солнечных элементов (3,3x6,5) см, со штепсельными вилками    </v>
          </cell>
          <cell r="H813">
            <v>19</v>
          </cell>
        </row>
        <row r="814">
          <cell r="A814" t="str">
            <v>06752-09</v>
          </cell>
          <cell r="B814" t="str">
            <v>Solarzelle 3,3 x 6,5 cm, mit Steckern, 0,5 V, 330 mA</v>
          </cell>
          <cell r="C814" t="str">
            <v>Solar cell 3.3 x 6.5 cm, with plugs, 0.5 V, 330 mA</v>
          </cell>
          <cell r="D814" t="str">
            <v>Cellule solaire 3,3 x 6,5 cm, avec fiches, 0,5 V, 330 mA</v>
          </cell>
          <cell r="E814" t="str">
            <v>Celda Solar, 3.3 cm x 6.5 cm, con enchufes, 0.5 V, 330 mA</v>
          </cell>
          <cell r="F814" t="str">
            <v>Ogniwo słoneczne, 3,3 x 6,5 cm, z wtykami   , 0,5 V, 330 mA</v>
          </cell>
          <cell r="G814" t="str">
            <v>Солнечный элемент (3,3x6,5) см, со штепсельными вилками    , 0,5 V, 330 mA</v>
          </cell>
          <cell r="H814">
            <v>39</v>
          </cell>
        </row>
        <row r="815">
          <cell r="A815" t="str">
            <v>06752-22</v>
          </cell>
          <cell r="B815" t="str">
            <v>Solarbatterie 4 Zellen 10,5 x 17 cm, mit Steckern, 2 V, 838 mA</v>
          </cell>
          <cell r="C815" t="str">
            <v>Solar battery, 4 cells, with cable and connectors</v>
          </cell>
          <cell r="D815" t="str">
            <v>Batterie solaire, 4 cellules</v>
          </cell>
          <cell r="E815" t="str">
            <v>PILA SOLAR, 4 CELULAS</v>
          </cell>
          <cell r="F815" t="str">
            <v xml:space="preserve">Bateria słoneczna, 4-komorowa z wtykami   </v>
          </cell>
          <cell r="G815" t="str">
            <v xml:space="preserve">Солнечная батарея, 4 элемента, с кабелем, разъемами  </v>
          </cell>
          <cell r="H815">
            <v>76</v>
          </cell>
        </row>
        <row r="816">
          <cell r="A816" t="str">
            <v>06752-23</v>
          </cell>
          <cell r="B816" t="str">
            <v>Solarbatterie 4 Zellen 10,5 x 17 cm, magnethaftend, mit Steckern</v>
          </cell>
          <cell r="C816" t="str">
            <v>Solar battery, with cable, connectorsand magnet pads</v>
          </cell>
          <cell r="D816" t="str">
            <v>Batterie solaire, avec câble et connecteurs</v>
          </cell>
          <cell r="E816" t="str">
            <v>Bateria solar, conectores e imanes</v>
          </cell>
          <cell r="F816" t="str">
            <v xml:space="preserve">Bateria słoneczna, z wtykami   </v>
          </cell>
          <cell r="G816" t="str">
            <v xml:space="preserve">Солнечная батарея, с кабелем, разъемами, и магнит. колодками   </v>
          </cell>
          <cell r="H816">
            <v>93</v>
          </cell>
        </row>
        <row r="817">
          <cell r="A817" t="str">
            <v>06753-00</v>
          </cell>
          <cell r="B817" t="str">
            <v xml:space="preserve">Sonnenkollektor </v>
          </cell>
          <cell r="C817" t="str">
            <v>Solar ray collector</v>
          </cell>
          <cell r="D817" t="str">
            <v>Panneau solaire</v>
          </cell>
          <cell r="E817" t="str">
            <v>COLECTOR SOLAR</v>
          </cell>
          <cell r="F817" t="str">
            <v xml:space="preserve">Kolektor słoneczny     </v>
          </cell>
          <cell r="G817" t="str">
            <v xml:space="preserve">Коллектор солнечного излучения    </v>
          </cell>
          <cell r="H817">
            <v>1935</v>
          </cell>
        </row>
        <row r="818">
          <cell r="A818" t="str">
            <v>06754-01</v>
          </cell>
          <cell r="B818" t="str">
            <v xml:space="preserve">Umwälzpumpe mit Durchflussmesser </v>
          </cell>
          <cell r="C818" t="str">
            <v>Circulating pump w.flowmeter</v>
          </cell>
          <cell r="D818" t="str">
            <v>Pompe de circulation avec débitmètre</v>
          </cell>
          <cell r="E818" t="str">
            <v>BOMBA DE CIRCUL.C. CAUDALOMETRO D</v>
          </cell>
          <cell r="F818" t="str">
            <v xml:space="preserve">Pompa obiegowa z przepływomierzem     </v>
          </cell>
          <cell r="G818" t="str">
            <v xml:space="preserve">Циркуляционный насос для гидрометра    </v>
          </cell>
          <cell r="H818">
            <v>639</v>
          </cell>
        </row>
        <row r="819">
          <cell r="A819" t="str">
            <v>06755-00</v>
          </cell>
          <cell r="B819" t="str">
            <v xml:space="preserve">Wärmetauscher </v>
          </cell>
          <cell r="C819" t="str">
            <v>Heat exchanger</v>
          </cell>
          <cell r="D819" t="str">
            <v>Echangeur de chaleur</v>
          </cell>
          <cell r="E819" t="str">
            <v>CAMBIADOR DE CALOR</v>
          </cell>
          <cell r="F819" t="str">
            <v xml:space="preserve">Wymiennik ciepła     </v>
          </cell>
          <cell r="G819" t="str">
            <v xml:space="preserve">Теплообменник    </v>
          </cell>
          <cell r="H819">
            <v>324</v>
          </cell>
        </row>
        <row r="820">
          <cell r="A820" t="str">
            <v>06757-00</v>
          </cell>
          <cell r="B820" t="str">
            <v xml:space="preserve">Gestell für Sonnenkollektor </v>
          </cell>
          <cell r="C820" t="str">
            <v>Solar collector stand, teaching aid</v>
          </cell>
          <cell r="D820" t="str">
            <v>Support pour panneau solaire</v>
          </cell>
          <cell r="E820" t="str">
            <v>ESTANTE PARA SIST. EDUCAT. DE COLEC. SOLAR</v>
          </cell>
          <cell r="F820" t="str">
            <v xml:space="preserve">Podstawa do kolektora słonecznego     </v>
          </cell>
          <cell r="G820" t="str">
            <v xml:space="preserve">Подставка для коллектора солн. излуч., наглядное средство обучения   </v>
          </cell>
          <cell r="H820">
            <v>184</v>
          </cell>
        </row>
        <row r="821">
          <cell r="A821" t="str">
            <v>06758-00</v>
          </cell>
          <cell r="B821" t="str">
            <v>leXsolar-ThermalEnergy Ready-to-go 2.0</v>
          </cell>
          <cell r="C821" t="str">
            <v>leXsolar ThermalEnergy Ready-to-go 2.0</v>
          </cell>
          <cell r="D821" t="str">
            <v>Coffret énergie solaire thermique</v>
          </cell>
          <cell r="E821" t="str">
            <v>Set calefacción solar, LeXsolar</v>
          </cell>
          <cell r="F821" t="str">
            <v xml:space="preserve">Zestaw eksperymentalny Energia słoneczna, leXolar  </v>
          </cell>
          <cell r="G821" t="str">
            <v>Комплект солнечно-тепловых устройств, leXsolar</v>
          </cell>
          <cell r="H821">
            <v>2145</v>
          </cell>
        </row>
        <row r="822">
          <cell r="A822" t="str">
            <v>06759-93</v>
          </cell>
          <cell r="B822" t="str">
            <v xml:space="preserve">Glühlampe 230 V/120 W, mit Reflektor </v>
          </cell>
          <cell r="C822" t="str">
            <v>Filament lamp, 220V/120W, with reflector</v>
          </cell>
          <cell r="D822" t="str">
            <v>Ampoule 220 V / 120 W, avec réflecteur</v>
          </cell>
          <cell r="E822" t="str">
            <v>Lámpara incandescenteE con reflector, 220 V / 120 W</v>
          </cell>
          <cell r="F822" t="str">
            <v xml:space="preserve">Żarówka 230 V/120 W, z reflektorem     </v>
          </cell>
          <cell r="G822" t="str">
            <v xml:space="preserve">Лампа накаливания с рефлектором, 220 В/ 120 Вт    </v>
          </cell>
          <cell r="H822">
            <v>14.3</v>
          </cell>
        </row>
        <row r="823">
          <cell r="A823" t="str">
            <v>06760-00</v>
          </cell>
          <cell r="B823" t="str">
            <v xml:space="preserve">Zinkplatte für Hallwachs-Effekt </v>
          </cell>
          <cell r="C823" t="str">
            <v>Zinc plate f.photoelectric effect</v>
          </cell>
          <cell r="D823" t="str">
            <v>Plaque de zinc pour effet Hallwachs</v>
          </cell>
          <cell r="E823" t="str">
            <v>PLACA DE CINC P.EFECTO HALLWACHS</v>
          </cell>
          <cell r="F823" t="str">
            <v xml:space="preserve">Płyta cynkowa do efektu Halla     </v>
          </cell>
          <cell r="G823" t="str">
            <v xml:space="preserve">Цинковая пластина для изучения фотоэффекта    </v>
          </cell>
          <cell r="H823">
            <v>72</v>
          </cell>
        </row>
        <row r="824">
          <cell r="A824" t="str">
            <v>06761-00</v>
          </cell>
          <cell r="B824" t="str">
            <v>leXsolar-PV Ready-to-go 2.0</v>
          </cell>
          <cell r="C824" t="str">
            <v>leXsolar-PV Ready-to-go</v>
          </cell>
          <cell r="D824" t="str">
            <v>leXsolar-PV Prêt à l'emploi</v>
          </cell>
          <cell r="E824" t="str">
            <v>Set energía fotovoltaíca, LeXsolar</v>
          </cell>
          <cell r="F824" t="str">
            <v xml:space="preserve">Zestaw eksperymentalny Fotowoltaika, leXsolar  </v>
          </cell>
          <cell r="G824" t="str">
            <v>Комплект фотогальваники, leXsolar</v>
          </cell>
          <cell r="H824">
            <v>1209</v>
          </cell>
        </row>
        <row r="825">
          <cell r="A825" t="str">
            <v>06762-00</v>
          </cell>
          <cell r="B825" t="str">
            <v>PEM-Brennstoffzellen Experimentierset, komplett</v>
          </cell>
          <cell r="C825" t="str">
            <v>PEM Solar-Hydrogen Tutorial Pro Set</v>
          </cell>
          <cell r="D825" t="str">
            <v>Tutoriel PEM sur l'hydrogène solaire (Pro Set)</v>
          </cell>
          <cell r="E825" t="str">
            <v>Tutorial de hidrógeno solar PEM Pro Set</v>
          </cell>
          <cell r="F825" t="str">
            <v/>
          </cell>
          <cell r="G825" t="str">
            <v>PEM Solar-Hydrogen Tutorial Pro Set</v>
          </cell>
          <cell r="H825">
            <v>899</v>
          </cell>
        </row>
        <row r="826">
          <cell r="A826" t="str">
            <v>06765-01</v>
          </cell>
          <cell r="B826" t="str">
            <v>leXsolar-H2 Ready-to-go 3.0</v>
          </cell>
          <cell r="C826" t="str">
            <v>leXsolar-H2 Ready-to-go 3.0</v>
          </cell>
          <cell r="D826" t="str">
            <v xml:space="preserve">Coffret technologie de l'hydrogène </v>
          </cell>
          <cell r="E826" t="str">
            <v>Electrolizador PEM, Junior</v>
          </cell>
          <cell r="F826" t="str">
            <v xml:space="preserve">Zestaw eksperymentalny Technologia wodorowa, leXsolar  </v>
          </cell>
          <cell r="G826" t="str">
            <v>Набор водородные технологии, leXsolar</v>
          </cell>
          <cell r="H826">
            <v>0</v>
          </cell>
        </row>
        <row r="827">
          <cell r="A827" t="str">
            <v>06769-00</v>
          </cell>
          <cell r="B827" t="str">
            <v>PEM-Brennstoffzellen-Auto Experimentierset</v>
          </cell>
          <cell r="C827" t="str">
            <v>Hydrogen fuel cell car</v>
          </cell>
          <cell r="D827" t="str">
            <v>Voiture à combustible hydrogène</v>
          </cell>
          <cell r="E827" t="str">
            <v>CARRO CON PILA DE COMBUSTIBLE PEM</v>
          </cell>
          <cell r="F827" t="str">
            <v xml:space="preserve">Zestaw auta zasilanego ogniwem paliwowym     </v>
          </cell>
          <cell r="G827" t="str">
            <v xml:space="preserve">Автомобиль с водород. топливным элементом    </v>
          </cell>
          <cell r="H827">
            <v>267</v>
          </cell>
        </row>
        <row r="828">
          <cell r="A828" t="str">
            <v>06779-00</v>
          </cell>
          <cell r="B828" t="str">
            <v xml:space="preserve">Fotozelle zur h-Bestimmung, mit Gehäuse </v>
          </cell>
          <cell r="C828" t="str">
            <v>Photocell for h-determination, with housing</v>
          </cell>
          <cell r="D828" t="str">
            <v>Cellule photoélectrique pour détermination h, avec boîtier</v>
          </cell>
          <cell r="E828" t="str">
            <v>CELULA FOTOELECTR.</v>
          </cell>
          <cell r="F828" t="str">
            <v xml:space="preserve">Fotokomórka do wyznaczania h, w obudowie     </v>
          </cell>
          <cell r="G828" t="str">
            <v xml:space="preserve">Фотоэлемент для определения постоянной Планка, с кожухом    </v>
          </cell>
          <cell r="H828">
            <v>679</v>
          </cell>
        </row>
        <row r="829">
          <cell r="A829" t="str">
            <v>06811-01</v>
          </cell>
          <cell r="B829" t="str">
            <v xml:space="preserve">Kopfhörer mit 4 mm-Stecker </v>
          </cell>
          <cell r="C829" t="str">
            <v>Earphones with 4mm-plugs</v>
          </cell>
          <cell r="D829" t="str">
            <v>Casque écouteurs, avec fiches 4mm</v>
          </cell>
          <cell r="E829" t="str">
            <v>AURICULARES, C.ENCHUF.4 MM</v>
          </cell>
          <cell r="F829" t="str">
            <v xml:space="preserve">Słuchawka, wtyki 4 mm     </v>
          </cell>
          <cell r="G829" t="str">
            <v xml:space="preserve">Наушники, с 4 мм - штепсельными вилками    </v>
          </cell>
          <cell r="H829">
            <v>34</v>
          </cell>
        </row>
        <row r="830">
          <cell r="A830" t="str">
            <v>06959-00</v>
          </cell>
          <cell r="B830" t="str">
            <v>PHYWE Fadenstrahlrohr</v>
          </cell>
          <cell r="C830" t="str">
            <v>PHYWE Narrow beam tube</v>
          </cell>
          <cell r="D830" t="str">
            <v>PHYWE Tube à faisceau électronique filiforme</v>
          </cell>
          <cell r="E830" t="str">
            <v>PHYWE TUBO DE RAYOS FILIFORMES</v>
          </cell>
          <cell r="F830" t="str">
            <v xml:space="preserve">Lampa do wykrywania torów elektronów     </v>
          </cell>
          <cell r="G830" t="str">
            <v xml:space="preserve">Узкая электроннолучевая трубка   </v>
          </cell>
          <cell r="H830">
            <v>1799</v>
          </cell>
        </row>
        <row r="831">
          <cell r="A831" t="str">
            <v>06959-01</v>
          </cell>
          <cell r="B831" t="str">
            <v>e/m - Beobachtungskammer</v>
          </cell>
          <cell r="C831" t="str">
            <v>e/m - Observation chamber</v>
          </cell>
          <cell r="D831" t="str">
            <v xml:space="preserve">Chambre noire d'observation pour expérience e/m </v>
          </cell>
          <cell r="E831" t="str">
            <v>Cámara de observación e/m</v>
          </cell>
          <cell r="F831" t="str">
            <v xml:space="preserve">Komora obserwacyjna do lampy e/m     </v>
          </cell>
          <cell r="G831" t="str">
            <v xml:space="preserve">e/m - защитная  смотровая камера  </v>
          </cell>
          <cell r="H831">
            <v>699</v>
          </cell>
        </row>
        <row r="832">
          <cell r="A832" t="str">
            <v>06959-02</v>
          </cell>
          <cell r="B832" t="str">
            <v>e/m - Beobachtungskammer</v>
          </cell>
          <cell r="C832" t="str">
            <v>e/m - Observation chamber</v>
          </cell>
          <cell r="D832" t="str">
            <v xml:space="preserve">Chambre noire d'observation pour expérience e/m </v>
          </cell>
          <cell r="E832" t="str">
            <v>Cámara de observación e/m</v>
          </cell>
          <cell r="F832" t="str">
            <v xml:space="preserve">Komora obserwacyjna do lampy e/m     </v>
          </cell>
          <cell r="G832" t="str">
            <v xml:space="preserve">e/m - защитная  смотровая камера  </v>
          </cell>
          <cell r="H832">
            <v>699</v>
          </cell>
        </row>
        <row r="833">
          <cell r="A833" t="str">
            <v>06960-06</v>
          </cell>
          <cell r="B833" t="str">
            <v>Helmholtz-Spulenpaar</v>
          </cell>
          <cell r="C833" t="str">
            <v>Helmholtz coils, one pair</v>
          </cell>
          <cell r="D833" t="str">
            <v>Bobines de Helmholtz, la paire</v>
          </cell>
          <cell r="E833" t="str">
            <v>BOBINAS DE HELMHOLTZ, UN PAR</v>
          </cell>
          <cell r="F833" t="str">
            <v xml:space="preserve">Para cewek Helmholtza     </v>
          </cell>
          <cell r="G833" t="str">
            <v xml:space="preserve">Катушки Гельмгольца, 1 пара    </v>
          </cell>
          <cell r="H833">
            <v>790</v>
          </cell>
        </row>
        <row r="834">
          <cell r="A834" t="str">
            <v>06962-00</v>
          </cell>
          <cell r="B834" t="str">
            <v>Halter für Fadenstrahlrohr für 06960-05</v>
          </cell>
          <cell r="C834" t="str">
            <v>holder for fine beam tube for 06960-05</v>
          </cell>
          <cell r="D834" t="str">
            <v>support pour tube à faisceau fin 06960-05</v>
          </cell>
          <cell r="E834" t="str">
            <v>soporte para tubo de haz fino 06960-05</v>
          </cell>
          <cell r="F834" t="str">
            <v/>
          </cell>
          <cell r="G834" t="str">
            <v>держатель для трубки тонкого пучка 06960-05</v>
          </cell>
          <cell r="H834">
            <v>79.900000000000006</v>
          </cell>
        </row>
        <row r="835">
          <cell r="A835" t="str">
            <v>06962-01</v>
          </cell>
          <cell r="B835" t="str">
            <v>Halter für Fadenstrahlrohr für 06960-06</v>
          </cell>
          <cell r="C835" t="str">
            <v>holder for fine beam tube for 06960-06</v>
          </cell>
          <cell r="D835" t="str">
            <v>support pour tube à faisceau fin 06960-06</v>
          </cell>
          <cell r="E835" t="str">
            <v>soporte para tubo de haz fino 06960-06</v>
          </cell>
          <cell r="F835" t="str">
            <v/>
          </cell>
          <cell r="G835" t="str">
            <v>держатель для трубки тонкого пучка 06960-06</v>
          </cell>
          <cell r="H835">
            <v>93</v>
          </cell>
        </row>
        <row r="836">
          <cell r="A836" t="str">
            <v>06988-00</v>
          </cell>
          <cell r="B836" t="str">
            <v>Braunsches Rohr mit Fassung</v>
          </cell>
          <cell r="C836" t="str">
            <v xml:space="preserve">Braun's tube with socket  </v>
          </cell>
          <cell r="D836" t="str">
            <v xml:space="preserve">Tube de Braun avec douille  </v>
          </cell>
          <cell r="E836" t="str">
            <v xml:space="preserve">Tubo de Braun con enchufe  </v>
          </cell>
          <cell r="F836" t="str">
            <v/>
          </cell>
          <cell r="G836" t="str">
            <v xml:space="preserve">Трубка Брауна с раструбом  </v>
          </cell>
          <cell r="H836">
            <v>1333</v>
          </cell>
        </row>
        <row r="837">
          <cell r="A837" t="str">
            <v>06988-93</v>
          </cell>
          <cell r="B837" t="str">
            <v>Betriebsgerät für Braunsches Rohr</v>
          </cell>
          <cell r="C837" t="str">
            <v>Power supply for Braun's tube</v>
          </cell>
          <cell r="D837" t="str">
            <v>Alimentation électrique pour le tube de Braun</v>
          </cell>
          <cell r="E837" t="str">
            <v>Fuente de alimentación para el tubo de Braun</v>
          </cell>
          <cell r="F837" t="str">
            <v/>
          </cell>
          <cell r="G837" t="str">
            <v>Источник питания для трубки Брауна</v>
          </cell>
          <cell r="H837">
            <v>680</v>
          </cell>
        </row>
        <row r="838">
          <cell r="A838" t="str">
            <v>07000-00</v>
          </cell>
          <cell r="B838" t="str">
            <v>Koffer für Cobra SMARTsense mit Würfelschaum</v>
          </cell>
          <cell r="C838" t="str">
            <v>Storage and transport case for SMARTsense, with cube foam</v>
          </cell>
          <cell r="D838" t="str">
            <v>Mallette de rangement et de transport pour SMARTsense, avec mousse cubique</v>
          </cell>
          <cell r="E838" t="str">
            <v>Estuche de almacenamiento y transporte para SMARTsense, con espuma de cubo</v>
          </cell>
          <cell r="F838" t="str">
            <v>Walizka do przechowywania i transportu SMARTsense, z pianką w kostkach</v>
          </cell>
          <cell r="G838" t="str">
            <v>Кейс для хранения датчиков  Cobra SMARTsens датчиков</v>
          </cell>
          <cell r="H838">
            <v>56</v>
          </cell>
        </row>
        <row r="839">
          <cell r="A839" t="str">
            <v>07019-00</v>
          </cell>
          <cell r="B839" t="str">
            <v>Messinstrument 10/30 mV, 200°C</v>
          </cell>
          <cell r="C839" t="str">
            <v>Meter, 10/30 mV, 200 deg.C</v>
          </cell>
          <cell r="D839" t="str">
            <v>Instrument analogique de mesure de tension et de température, 10/30 mV, 1.700 °C</v>
          </cell>
          <cell r="E839" t="str">
            <v>INSTRUM.D.MEDIC.10/30MV 200 GRD.C</v>
          </cell>
          <cell r="F839" t="str">
            <v xml:space="preserve">Ustrój pomiarowy 10/30 mV, 200 °C     </v>
          </cell>
          <cell r="G839" t="str">
            <v xml:space="preserve">Измерительный прибор, 10/30 мВ, 200°C    </v>
          </cell>
          <cell r="H839">
            <v>19</v>
          </cell>
        </row>
        <row r="840">
          <cell r="A840" t="str">
            <v>07020-12</v>
          </cell>
          <cell r="B840" t="str">
            <v>Intelligentes Digitalmultimeter, 600V AC/DC, 10A AC/DC, 40MΩ, 60 mF, 10 MHz, -40...1000 °C, mit großem Display</v>
          </cell>
          <cell r="C840" t="str">
            <v>Intelligent digital multimeter, 600V AC/DC, 10A AC/DC, 40MΩ, 60 mF, 10 MHz, -40...1000 °C, with large screen</v>
          </cell>
          <cell r="D840" t="str">
            <v/>
          </cell>
          <cell r="E840" t="str">
            <v/>
          </cell>
          <cell r="F840" t="str">
            <v/>
          </cell>
          <cell r="G840" t="str">
            <v/>
          </cell>
          <cell r="H840">
            <v>49</v>
          </cell>
        </row>
        <row r="841">
          <cell r="A841" t="str">
            <v>07021-11</v>
          </cell>
          <cell r="B841" t="str">
            <v>PHYWE Analoges Multimeter, 600V AC/DC, 10A AC/DC, 2MΩ, mit Überlastschutz</v>
          </cell>
          <cell r="C841" t="str">
            <v>PHYWE Analog multimeter, 600V AC/DC, 10A AC/DC, 2 MΩ, overload protection</v>
          </cell>
          <cell r="D841" t="str">
            <v>Multimètre analogique, 600V AC/DC, 10A AC/DC, 2 MΩprotection contre les surcharges</v>
          </cell>
          <cell r="E841" t="str">
            <v>Multímetro analógico, 600V AC/DC, 10A AC/DC, 2 MΩProtección contra sobrecargas</v>
          </cell>
          <cell r="F841" t="str">
            <v/>
          </cell>
          <cell r="G841" t="str">
            <v>Аналоговый мультиметр, 600 В AC/DC, 10A AC/DC, 2 MΩ, защита от перегрузки</v>
          </cell>
          <cell r="H841">
            <v>42</v>
          </cell>
        </row>
        <row r="842">
          <cell r="A842" t="str">
            <v>07021-12</v>
          </cell>
          <cell r="B842" t="str">
            <v>Analoges Multimeter, 500V AC/DC, 10A DC, 20MΩ</v>
          </cell>
          <cell r="C842" t="str">
            <v>Analog multimeter, 500V AC/DC, 10A AC, 20MΩ</v>
          </cell>
          <cell r="D842" t="str">
            <v>Multimètre analogique, 500V AC/DC, 10A AC, 20MΩ</v>
          </cell>
          <cell r="E842" t="str">
            <v>Multímetro analógico, 500V AC/DC, 10A AC, 20MΩ</v>
          </cell>
          <cell r="F842" t="str">
            <v/>
          </cell>
          <cell r="G842" t="str">
            <v>Аналоговый мультиметр, 500В AC/DC, 10A AC, 20MΩ</v>
          </cell>
          <cell r="H842">
            <v>32</v>
          </cell>
        </row>
        <row r="843">
          <cell r="A843" t="str">
            <v>07022-00</v>
          </cell>
          <cell r="B843" t="str">
            <v>Digital-Thermometer, -50...+1300°C, für Typ K und J Sensoren</v>
          </cell>
          <cell r="C843" t="str">
            <v>Digital thermometer, -50...+1300°C, for type K and J sensor</v>
          </cell>
          <cell r="D843" t="str">
            <v/>
          </cell>
          <cell r="E843" t="str">
            <v>Termómetro digital, -50...+1300°C, para sensor tipo K y J</v>
          </cell>
          <cell r="F843" t="str">
            <v/>
          </cell>
          <cell r="G843" t="str">
            <v>Цифровой термометр, -50...+1300°C, для датчиков типа K и J</v>
          </cell>
          <cell r="H843">
            <v>31</v>
          </cell>
        </row>
        <row r="844">
          <cell r="A844" t="str">
            <v>07028-12</v>
          </cell>
          <cell r="B844" t="str">
            <v>Digitalmultimeter, 1000V AC/DC, 20A AC/DC, 200MΩ, 20mF, 20 MHz, -20...1000°C</v>
          </cell>
          <cell r="C844" t="str">
            <v>Digitalmultimeter 9804A+, 1000V AC/DC, 20A AC/DC, 200MΩ, 20mF, 20 MHz, -20...1000°C</v>
          </cell>
          <cell r="D844" t="str">
            <v/>
          </cell>
          <cell r="E844" t="str">
            <v/>
          </cell>
          <cell r="F844" t="str">
            <v/>
          </cell>
          <cell r="G844" t="str">
            <v/>
          </cell>
          <cell r="H844">
            <v>39</v>
          </cell>
        </row>
        <row r="845">
          <cell r="A845" t="str">
            <v>07029-12</v>
          </cell>
          <cell r="B845" t="str">
            <v>Digitalmultimeter, 750V AC/DC, 20A AC/DC, 2000MΩ, 200µF, 10 MHz, 20H, -20...1000°C</v>
          </cell>
          <cell r="C845" t="str">
            <v>Digitalmultimeter 88C+, 750V AC/DC, 20A AC/DC, 2000MΩ, 200µF, 10 MHz, 20H, -20...1000°C</v>
          </cell>
          <cell r="D845" t="str">
            <v>Multimètre numérique, 750V AC/DC, 20A AC/DC, 2000MΩ, 200µF10 MHz, 20H, -20...1000°C</v>
          </cell>
          <cell r="E845" t="str">
            <v>Multímetro digital, 750V AC/DC, 20A AC/DC, 2000MΩ, 200µF, 10 MHz, 20H, -20...1000°C</v>
          </cell>
          <cell r="F845" t="str">
            <v/>
          </cell>
          <cell r="G845" t="str">
            <v>Цифровой мультиметр, 750V AC/DC, 20A AC/DC, 2000MΩ, 200µF10 МГц, 20 Гц, -20...1000°C</v>
          </cell>
          <cell r="H845">
            <v>43</v>
          </cell>
        </row>
        <row r="846">
          <cell r="A846" t="str">
            <v>07037-00</v>
          </cell>
          <cell r="B846" t="str">
            <v>Voltmeter 5/15 V-</v>
          </cell>
          <cell r="C846" t="str">
            <v>Voltmeter 5/15 V DC</v>
          </cell>
          <cell r="D846" t="str">
            <v>Voltmètre 5 / 15 V, CC</v>
          </cell>
          <cell r="E846" t="str">
            <v>VOLTIMETRO 5/15 V C.C.</v>
          </cell>
          <cell r="F846" t="str">
            <v xml:space="preserve">Woltomierz 5/15 VDC     </v>
          </cell>
          <cell r="G846" t="str">
            <v xml:space="preserve">Вольтметр 5/15 В, пост. ток     </v>
          </cell>
          <cell r="H846">
            <v>85</v>
          </cell>
        </row>
        <row r="847">
          <cell r="A847" t="str">
            <v>07049-01</v>
          </cell>
          <cell r="B847" t="str">
            <v>Energiemessgerät Digital</v>
          </cell>
          <cell r="C847" t="str">
            <v>Power meter digital</v>
          </cell>
          <cell r="D847" t="str">
            <v xml:space="preserve">Appareil de mesure digital d'énergie électrique </v>
          </cell>
          <cell r="E847" t="str">
            <v>Medidor de energía digital</v>
          </cell>
          <cell r="F847" t="str">
            <v xml:space="preserve">Cyfrowy miernik energii     </v>
          </cell>
          <cell r="G847" t="str">
            <v xml:space="preserve">Измеритель мощности цифровой  </v>
          </cell>
          <cell r="H847">
            <v>15.6</v>
          </cell>
        </row>
        <row r="848">
          <cell r="A848" t="str">
            <v>07091-10</v>
          </cell>
          <cell r="B848" t="str">
            <v>Stromwandler/Zangenadapter</v>
          </cell>
          <cell r="C848" t="str">
            <v>Current transformer/Clamp Ammeter adaptor</v>
          </cell>
          <cell r="D848" t="str">
            <v xml:space="preserve">Transformateur pour adaptateur d'intensité </v>
          </cell>
          <cell r="E848" t="str">
            <v>TRANSFORMADOR DE INTENSIDAD</v>
          </cell>
          <cell r="F848" t="str">
            <v xml:space="preserve">Przekładnik prądowy/cęgowy     </v>
          </cell>
          <cell r="G848" t="str">
            <v xml:space="preserve">Трансформатор тока / амперметр-адаптер    </v>
          </cell>
          <cell r="H848">
            <v>65.900000000000006</v>
          </cell>
        </row>
        <row r="849">
          <cell r="A849" t="str">
            <v>07118-00</v>
          </cell>
          <cell r="B849" t="str">
            <v xml:space="preserve">Kondensatorkugel für Elektroskop nach Kolbe </v>
          </cell>
          <cell r="C849" t="str">
            <v xml:space="preserve">Capacitor ball for electroscope according to Kolbe </v>
          </cell>
          <cell r="D849" t="str">
            <v xml:space="preserve">Boule de condensation pour électroscope de Kolbe </v>
          </cell>
          <cell r="E849" t="str">
            <v xml:space="preserve">Bola de condensador para electroscopio según Kolbe </v>
          </cell>
          <cell r="F849" t="str">
            <v/>
          </cell>
          <cell r="G849" t="str">
            <v xml:space="preserve">Конденсаторный шар для электроскопа по Кольбе </v>
          </cell>
          <cell r="H849">
            <v>14.9</v>
          </cell>
        </row>
        <row r="850">
          <cell r="A850" t="str">
            <v>07119-00</v>
          </cell>
          <cell r="B850" t="str">
            <v xml:space="preserve">Kondensatorplatte für Elektroskop nach Kolbe </v>
          </cell>
          <cell r="C850" t="str">
            <v xml:space="preserve">Capacitor plate for electroscope according to Kolbe </v>
          </cell>
          <cell r="D850" t="str">
            <v xml:space="preserve">Plaque de condensateur pour électroscope de Kolbe </v>
          </cell>
          <cell r="E850" t="str">
            <v xml:space="preserve">Placa condensadora para electroscopio según Kolbe </v>
          </cell>
          <cell r="F850" t="str">
            <v/>
          </cell>
          <cell r="G850" t="str">
            <v xml:space="preserve">Конденсаторная пластина для электроскопа по Кольбе </v>
          </cell>
          <cell r="H850">
            <v>14.9</v>
          </cell>
        </row>
        <row r="851">
          <cell r="A851" t="str">
            <v>07120-01</v>
          </cell>
          <cell r="B851" t="str">
            <v xml:space="preserve">Elektroskop nach Kolbe </v>
          </cell>
          <cell r="C851" t="str">
            <v>Electroscope, Kolbe type, Electrometer</v>
          </cell>
          <cell r="D851" t="str">
            <v>Electroscope de Kolbe</v>
          </cell>
          <cell r="E851" t="str">
            <v>ELECTROSCOPIO DE KOLBE</v>
          </cell>
          <cell r="F851" t="str">
            <v xml:space="preserve">Elektroskop Kolbego     </v>
          </cell>
          <cell r="G851" t="str">
            <v xml:space="preserve">Электроскоп  Кольбе  </v>
          </cell>
          <cell r="H851">
            <v>121</v>
          </cell>
        </row>
        <row r="852">
          <cell r="A852" t="str">
            <v>07121-01</v>
          </cell>
          <cell r="B852" t="str">
            <v>Digitalmultimeter, 20000 Counts, 1000V DC/700V AC, 10A AC/DCmit USB Schnittstelle und TrueRMS, Autorange</v>
          </cell>
          <cell r="C852" t="str">
            <v>DMM with USB interface, auto range</v>
          </cell>
          <cell r="D852" t="str">
            <v>Multimètre numérique avec sortie USB,</v>
          </cell>
          <cell r="E852" t="str">
            <v>DMM con interfaz USB,con auto-rango</v>
          </cell>
          <cell r="F852" t="str">
            <v xml:space="preserve">Multimetr cyfrowy ze złączem USB, automatyczne wyznaczanie zakresu    </v>
          </cell>
          <cell r="G852" t="str">
            <v xml:space="preserve">Цифровой мультиметр с интерфейсом USB, автодиапазон  </v>
          </cell>
          <cell r="H852">
            <v>157</v>
          </cell>
        </row>
        <row r="853">
          <cell r="A853" t="str">
            <v>07122-00</v>
          </cell>
          <cell r="B853" t="str">
            <v>PHYWE Digitalmultimeter, 600V AC/DC, 10A AC/DC, 20 MΩ, 200µF, 20 kHz, −20°C…760°C</v>
          </cell>
          <cell r="C853" t="str">
            <v>PHYWE Digital multimeter, 600V AC/DC, 10A AC/DC, 20 MΩ, 200 µF, 20 kHz, −20°C…760°C</v>
          </cell>
          <cell r="D853" t="str">
            <v>Multimètre digital 3 1/2 digit avec thermocouple NiCr-Ni</v>
          </cell>
          <cell r="E853" t="str">
            <v>Multímetro digital, 3 1/2-visualizado de caracteres</v>
          </cell>
          <cell r="F853" t="str">
            <v xml:space="preserve">Multimetr cyfrowy z termoelementem NiCr-Ni     </v>
          </cell>
          <cell r="G853" t="str">
            <v xml:space="preserve">Цифровой мультиметр, 3 1/2 разрядный дисплей с NiCr-Ni термопарой  </v>
          </cell>
          <cell r="H853">
            <v>59</v>
          </cell>
        </row>
        <row r="854">
          <cell r="A854" t="str">
            <v>07123-12</v>
          </cell>
          <cell r="B854" t="str">
            <v>Digitalmultimeter, 750V AC/DC, 10A AC/DC, 40MΩ, 100mF, 30 MHz, -20...1000°C, automatische Bereichswahl</v>
          </cell>
          <cell r="C854" t="str">
            <v>Digital multimeter, 750V AC/DC, 10A AC/DC, 40MΩ, 100mF, 30 MHz, -20...1000°C, Auto range</v>
          </cell>
          <cell r="D854" t="str">
            <v>Multimètre numérique, 750V AC/DC, 10A AC/DC, 40MΩ, 100mF30 MHz, -20...1000°C, gamme automatique</v>
          </cell>
          <cell r="E854" t="str">
            <v>Multímetro digital, 750V AC/DC, 10A AC/DC, 40MΩ, 100mF, 30 MHz, -20...1000°C, rango automático</v>
          </cell>
          <cell r="F854" t="str">
            <v/>
          </cell>
          <cell r="G854" t="str">
            <v>Цифровой мультиметр, 750В AC/DC, 10A AC/DC, 40MΩ, 100mF, 30 МГц, -20...1000°C, автодиапазон</v>
          </cell>
          <cell r="H854">
            <v>32</v>
          </cell>
        </row>
        <row r="855">
          <cell r="A855" t="str">
            <v>07124-12</v>
          </cell>
          <cell r="B855" t="str">
            <v>Digitalmultimeter, 600V AC/DC, 10A DC, 20MΩ</v>
          </cell>
          <cell r="C855" t="str">
            <v>Digital multimeter, 600V AC/DC, 10A DC, 20MΩ</v>
          </cell>
          <cell r="D855" t="str">
            <v>Multimètre numérique, 600V AC/DC, 10A DC, 20MΩ</v>
          </cell>
          <cell r="E855" t="str">
            <v>Multímetro digital, 600V AC/DC, 10A DC, 20MΩ</v>
          </cell>
          <cell r="F855" t="str">
            <v/>
          </cell>
          <cell r="G855" t="str">
            <v>Цифровой мультиметр, 600 В AC/DC, 10A DC, 20MΩ</v>
          </cell>
          <cell r="H855">
            <v>12</v>
          </cell>
        </row>
        <row r="856">
          <cell r="A856" t="str">
            <v>07125-12</v>
          </cell>
          <cell r="B856" t="str">
            <v>Digitalmultimeter, 750V AC/DC, 20A AC/DC, 20MΩ, 20mF</v>
          </cell>
          <cell r="C856" t="str">
            <v>Digitalmultimeter, 750V AC/DC, 20A AC/DC, 20 MΩ, 20mF</v>
          </cell>
          <cell r="D856" t="str">
            <v>Multimètre numérique, 750V AC/DC, 20A AC/DC, 20 MΩ, 20mF</v>
          </cell>
          <cell r="E856" t="str">
            <v>Multímetro digital, 750V AC/DC, 20A AC/DC, 20 MΩ, 20mF</v>
          </cell>
          <cell r="F856" t="str">
            <v/>
          </cell>
          <cell r="G856" t="str">
            <v>Цифровой мультиметр, 750 В AC/DC, 20A AC/DC, 20 MΩ, 20mF</v>
          </cell>
          <cell r="H856">
            <v>25</v>
          </cell>
        </row>
        <row r="857">
          <cell r="A857" t="str">
            <v>07127-00</v>
          </cell>
          <cell r="B857" t="str">
            <v>PHYWE Digital-Schülermultimeter AmpSafe, 600V AC/DC, 200mA AC/DC, 20 MΩ, elektronischer Überlastschutz</v>
          </cell>
          <cell r="C857" t="str">
            <v>PHYWE Digital student multimeter AmpSafe, 600V AC/DC, 200mA AC/DC, 20 MΩ, electronic overload protection</v>
          </cell>
          <cell r="D857" t="str">
            <v>Multimètre digital pour étudiant, AmpSafe</v>
          </cell>
          <cell r="E857" t="str">
            <v>MULTIMETRO DIGITAL PARA ESTUDIANTES AmpSafe</v>
          </cell>
          <cell r="F857" t="str">
            <v xml:space="preserve">Cyfrowy multimetr uczniowski AmpSafe     </v>
          </cell>
          <cell r="G857" t="str">
            <v xml:space="preserve">Цифровой мультиметр для учеников, с защитой от перегрузки    </v>
          </cell>
          <cell r="H857">
            <v>43.5</v>
          </cell>
        </row>
        <row r="858">
          <cell r="A858" t="str">
            <v>07157-05</v>
          </cell>
          <cell r="B858" t="str">
            <v>Datenkabel Ethernet, USB, für 09057-41</v>
          </cell>
          <cell r="C858" t="str">
            <v xml:space="preserve">Data cable Ethernet to USB   </v>
          </cell>
          <cell r="D858" t="str">
            <v xml:space="preserve">Câble de données Ethernet vers USB   </v>
          </cell>
          <cell r="E858" t="str">
            <v xml:space="preserve">Cable de datos Ethernet a USB   </v>
          </cell>
          <cell r="F858" t="str">
            <v/>
          </cell>
          <cell r="G858" t="str">
            <v xml:space="preserve">Кабель передачи данных Ethernet - USB   </v>
          </cell>
          <cell r="H858">
            <v>24.9</v>
          </cell>
        </row>
        <row r="859">
          <cell r="A859" t="str">
            <v>07159-00</v>
          </cell>
          <cell r="B859" t="str">
            <v xml:space="preserve">Widerstand mit 4-mm-Stecker und Buchse, 50 MOhm </v>
          </cell>
          <cell r="C859" t="str">
            <v>High-value resistor, 50 megOhms</v>
          </cell>
          <cell r="D859" t="str">
            <v>Résistance 50 mégohms</v>
          </cell>
          <cell r="E859" t="str">
            <v>RESISTENCIA DE 50 M-OHMIOS</v>
          </cell>
          <cell r="F859" t="str">
            <v xml:space="preserve">Rezystor 50 MW, wtyk i gniazdo     </v>
          </cell>
          <cell r="G859" t="str">
            <v xml:space="preserve">Резистор, с 4 мм разъемом и гнездом, 50 МОм  </v>
          </cell>
          <cell r="H859">
            <v>69</v>
          </cell>
        </row>
        <row r="860">
          <cell r="A860" t="str">
            <v>07160-00</v>
          </cell>
          <cell r="B860" t="str">
            <v xml:space="preserve">Widerstand mit 4-mm-Stecker und Buchse, 10 MOhm </v>
          </cell>
          <cell r="C860" t="str">
            <v>High-value resistor, 10 MOhm</v>
          </cell>
          <cell r="D860" t="str">
            <v>Résistance 10 mégohms</v>
          </cell>
          <cell r="E860" t="str">
            <v>RESISTENCIA DE 10 M-OHMIOS</v>
          </cell>
          <cell r="F860" t="str">
            <v xml:space="preserve">Rezystor 10 MW, wtyk i gniazdo     </v>
          </cell>
          <cell r="G860" t="str">
            <v xml:space="preserve">Резистор, с 4 мм разъемом и гнездом, 10 МОм  </v>
          </cell>
          <cell r="H860">
            <v>69</v>
          </cell>
        </row>
        <row r="861">
          <cell r="A861" t="str">
            <v>07163-00</v>
          </cell>
          <cell r="B861" t="str">
            <v xml:space="preserve">Tauchproben zur TK-Bestimmung </v>
          </cell>
          <cell r="C861" t="str">
            <v>Immersion probes for determining ct</v>
          </cell>
          <cell r="D861" t="str">
            <v>Echantillons à immersion pour détermination CT</v>
          </cell>
          <cell r="E861" t="str">
            <v>SONDAS D.INMERS. P.DERTERMIN CT</v>
          </cell>
          <cell r="F861" t="str">
            <v xml:space="preserve">Zanurzana sonda do pomiaru TK     </v>
          </cell>
          <cell r="G861" t="str">
            <v xml:space="preserve">Иммерсионные зонды для определения температурной зависимости    </v>
          </cell>
          <cell r="H861">
            <v>444</v>
          </cell>
        </row>
        <row r="862">
          <cell r="A862" t="str">
            <v>07182-00</v>
          </cell>
          <cell r="B862" t="str">
            <v xml:space="preserve">Schleifdraht-Messbrücke </v>
          </cell>
          <cell r="C862" t="str">
            <v>Slide wire measurement bridge</v>
          </cell>
          <cell r="D862" t="str">
            <v>Pont de Wheatstone, simple</v>
          </cell>
          <cell r="E862" t="str">
            <v>PUENTE DE WHEATSTONE SENCILLO</v>
          </cell>
          <cell r="F862" t="str">
            <v xml:space="preserve">Mostek pomiarowy - pętla drutowa, prosta     </v>
          </cell>
          <cell r="G862" t="str">
            <v xml:space="preserve">Измерительный мост с реохордом, простой    </v>
          </cell>
          <cell r="H862">
            <v>230</v>
          </cell>
        </row>
        <row r="863">
          <cell r="A863" t="str">
            <v>07207-00</v>
          </cell>
          <cell r="B863" t="str">
            <v>Buchsenadapter für Sicherheitsverbindungsleitungen, 10 St.</v>
          </cell>
          <cell r="C863" t="str">
            <v>Socket adapter for safety cords, 10 pcs.</v>
          </cell>
          <cell r="D863" t="str">
            <v>Adaptateur de prise pour tubes de sécurité, 10 pièces</v>
          </cell>
          <cell r="E863" t="str">
            <v>ADAPTADOR PARA CABLES DE SEGURIDAD</v>
          </cell>
          <cell r="F863" t="str">
            <v xml:space="preserve">Adapter gniazd wtykowych do przewodów z bezpośrednim wtykiem, 10 sztuk     </v>
          </cell>
          <cell r="G863" t="str">
            <v xml:space="preserve">Разъем-адаптер для электр. проводов, 10 шт.     </v>
          </cell>
          <cell r="H863">
            <v>50</v>
          </cell>
        </row>
        <row r="864">
          <cell r="A864" t="str">
            <v>07264-00</v>
          </cell>
          <cell r="B864" t="str">
            <v>Doppelbuchse, Paar, 1 x rot und 1 x schwarz</v>
          </cell>
          <cell r="C864" t="str">
            <v>Double sockets,1 pair,red a.black</v>
          </cell>
          <cell r="D864" t="str">
            <v>Double douille, la paire rouge et noire</v>
          </cell>
          <cell r="E864" t="str">
            <v>BORNES DOBLES,PAR,ROJO Y NEGRO</v>
          </cell>
          <cell r="F864" t="str">
            <v xml:space="preserve">Gniazdo wtykowe, podwójne, para     </v>
          </cell>
          <cell r="G864" t="str">
            <v xml:space="preserve">Двойные гнезда, 1 пара, красные и черные    </v>
          </cell>
          <cell r="H864">
            <v>5</v>
          </cell>
        </row>
        <row r="865">
          <cell r="A865" t="str">
            <v>07274-03</v>
          </cell>
          <cell r="B865" t="str">
            <v xml:space="preserve">Krokodilklemme, blank, 10 Stück </v>
          </cell>
          <cell r="C865" t="str">
            <v>Alligator clips, bare, 10 pcs</v>
          </cell>
          <cell r="D865" t="str">
            <v>Pinces crocodiles non-isolées, 10 pièces</v>
          </cell>
          <cell r="E865" t="str">
            <v>PINZA COCODRILO,S.AISLAMIEN.10PZS</v>
          </cell>
          <cell r="F865" t="str">
            <v xml:space="preserve">Krokodylek, chromowany, 10 sztuk     </v>
          </cell>
          <cell r="G865" t="str">
            <v>Зажим типа "Крокодил", без изоляции,</v>
          </cell>
          <cell r="H865">
            <v>6.9</v>
          </cell>
        </row>
        <row r="866">
          <cell r="A866" t="str">
            <v>07274-10</v>
          </cell>
          <cell r="B866" t="str">
            <v xml:space="preserve">Krokodilklemme, mit Klemmschraube, 10 Stück </v>
          </cell>
          <cell r="C866" t="str">
            <v>Alligator clip with terminal screw, 10 pcs.</v>
          </cell>
          <cell r="D866" t="str">
            <v>Pince crocodile avec vis, jeu de 10</v>
          </cell>
          <cell r="E866" t="str">
            <v>PINZA COCODR. C. TORNILLO, 10 UD.</v>
          </cell>
          <cell r="F866" t="str">
            <v xml:space="preserve">Krokodylek ze śrubką, 10 sztuk     </v>
          </cell>
          <cell r="G866" t="str">
            <v xml:space="preserve">Зажим типа "Крокодил" с зажимным винтом, 10 шт.    </v>
          </cell>
          <cell r="H866">
            <v>13.5</v>
          </cell>
        </row>
        <row r="867">
          <cell r="A867" t="str">
            <v>07275-00</v>
          </cell>
          <cell r="B867" t="str">
            <v xml:space="preserve">Krokodilklemme, isoliert, rot &amp; schwarz, 2 mm, 2 Stück </v>
          </cell>
          <cell r="C867" t="str">
            <v>Alligator clip, insulated, 2 mm socket, 2 pcs.</v>
          </cell>
          <cell r="D867" t="str">
            <v>Pince crocodile, isolées, bornes 2mm, 2 pièces</v>
          </cell>
          <cell r="E867" t="str">
            <v>Pinzas de cocodrilo con aislamiento, 2 mm , 2 piezas</v>
          </cell>
          <cell r="F867" t="str">
            <v xml:space="preserve">Krokodylek, izolowany, gniazdo wtykowe 2 mm, 2 sztuki     </v>
          </cell>
          <cell r="G867" t="str">
            <v xml:space="preserve">Зажим типа "Крокодил", с изоляцией, 2 мм, 2 шт.    </v>
          </cell>
          <cell r="H867">
            <v>5.0999999999999996</v>
          </cell>
        </row>
        <row r="868">
          <cell r="A868" t="str">
            <v>07276-11</v>
          </cell>
          <cell r="B868" t="str">
            <v>Krokodilklemme, isoliert, rot, 4 mm, 10 St.</v>
          </cell>
          <cell r="C868" t="str">
            <v>Alligator clips, insulated, red, 10 pcs.</v>
          </cell>
          <cell r="D868" t="str">
            <v>Pinces crocodiles, rouge, 10 pièces</v>
          </cell>
          <cell r="E868" t="str">
            <v>PINZA DE COCODRILO, ROJO, 10</v>
          </cell>
          <cell r="F868" t="str">
            <v xml:space="preserve">Krokodylek, czerwony, 10 sztuk     </v>
          </cell>
          <cell r="G868" t="str">
            <v xml:space="preserve">Зажим типа "Крокодил", красный, 10 шт.     </v>
          </cell>
          <cell r="H868">
            <v>49.9</v>
          </cell>
        </row>
        <row r="869">
          <cell r="A869" t="str">
            <v>07276-15</v>
          </cell>
          <cell r="B869" t="str">
            <v>Krokodilklemme, isoliert, schwarz, 4 mm Satz a 10 Stück</v>
          </cell>
          <cell r="C869" t="str">
            <v>Alligator clips, insulated, black, 10 pcs.</v>
          </cell>
          <cell r="D869" t="str">
            <v>Pinces crocodiles, noir, 10 pièces</v>
          </cell>
          <cell r="E869" t="str">
            <v>PINZA DE COCODR.,NEGRO,AISLAM.,10</v>
          </cell>
          <cell r="F869" t="str">
            <v xml:space="preserve">Krokodylek, czarny, izolowany, 10 sztuk     </v>
          </cell>
          <cell r="G869" t="str">
            <v xml:space="preserve">Зажим типа "Крокодил", с изоляцией,10 шт.    </v>
          </cell>
          <cell r="H869">
            <v>49.9</v>
          </cell>
        </row>
        <row r="870">
          <cell r="A870" t="str">
            <v>07278-05</v>
          </cell>
          <cell r="B870" t="str">
            <v xml:space="preserve">Verbindungsstecker, 2 Stück </v>
          </cell>
          <cell r="C870" t="str">
            <v>Connecting plug, 2 pcs.</v>
          </cell>
          <cell r="D870" t="str">
            <v>Fiches de Connexion, jeu de 2</v>
          </cell>
          <cell r="E870" t="str">
            <v>Conexión de enchufe, 2 unidades</v>
          </cell>
          <cell r="F870" t="str">
            <v xml:space="preserve">Wtyczka łączeniowa, 2 sztuki     </v>
          </cell>
          <cell r="G870" t="str">
            <v xml:space="preserve">Соединительный штепсель, 2 шт.    </v>
          </cell>
          <cell r="H870">
            <v>9.9</v>
          </cell>
        </row>
        <row r="871">
          <cell r="A871" t="str">
            <v>07305-01</v>
          </cell>
          <cell r="B871" t="str">
            <v>Fernleitung - Modell, 2 Stück</v>
          </cell>
          <cell r="C871" t="str">
            <v>Long distance line - model , 2 pieces</v>
          </cell>
          <cell r="D871" t="str">
            <v>Modèle de ligne à grande distance, 2 pièces</v>
          </cell>
          <cell r="E871" t="str">
            <v>MODELO D.LINEA INTERURBANA,2.UNI.</v>
          </cell>
          <cell r="F871" t="str">
            <v xml:space="preserve">Model przewodu wysokiego napięcia, 2 sztuki     </v>
          </cell>
          <cell r="G871" t="str">
            <v>Модель ЛЭП</v>
          </cell>
          <cell r="H871">
            <v>92</v>
          </cell>
        </row>
        <row r="872">
          <cell r="A872" t="str">
            <v>07313-01</v>
          </cell>
          <cell r="B872" t="str">
            <v>Verbindungsleitung, 25 cm, 19 A, rot  Experimentierkabel, 4 mm Stecker</v>
          </cell>
          <cell r="C872" t="str">
            <v>Connecting cord,19 A,25cm, red</v>
          </cell>
          <cell r="D872" t="str">
            <v>Câble de Connexion, 25cm, 19 A, rouge</v>
          </cell>
          <cell r="E872" t="str">
            <v>CABLE DE CONEXION, 19 A, 250 mm, ROJO</v>
          </cell>
          <cell r="F872" t="str">
            <v xml:space="preserve">Przewód łączeniowy 25 cm, 19 A, czerwony     </v>
          </cell>
          <cell r="G872" t="str">
            <v xml:space="preserve">Соединительный проводник, 19 A, 25 см, красный    </v>
          </cell>
          <cell r="H872">
            <v>2.9</v>
          </cell>
        </row>
        <row r="873">
          <cell r="A873" t="str">
            <v>07313-04</v>
          </cell>
          <cell r="B873" t="str">
            <v>Verbindungsleitung, 25 cm, 19 A, blau  Experimentierkabel, 4 mm Stecker</v>
          </cell>
          <cell r="C873" t="str">
            <v>Connecting cord,19 A,25cm, blue</v>
          </cell>
          <cell r="D873" t="str">
            <v>Câble de Connexion, 25cm, 19 A, bleu</v>
          </cell>
          <cell r="E873" t="str">
            <v>CABLE DE CONEXION, 19 A, 250 mm, AZUL</v>
          </cell>
          <cell r="F873" t="str">
            <v xml:space="preserve">Przewód łączeniowy 25 cm, 19 A, niebieski     </v>
          </cell>
          <cell r="G873" t="str">
            <v xml:space="preserve">Соединительный проводник,19 A, 25 см, синий    </v>
          </cell>
          <cell r="H873">
            <v>2.9</v>
          </cell>
        </row>
        <row r="874">
          <cell r="A874" t="str">
            <v>07314-01</v>
          </cell>
          <cell r="B874" t="str">
            <v>Verbindungsleitung, 50 cm, 19 A, rot  Experimentierkabel, 4 mm Stecker</v>
          </cell>
          <cell r="C874" t="str">
            <v>Connecting cord, 19A ,50 cm, red</v>
          </cell>
          <cell r="D874" t="str">
            <v>Câble de Connexion, 50cm, 15A, rouge</v>
          </cell>
          <cell r="E874" t="str">
            <v>CABLE DE CONEXION, 19 A, 500 mm, ROJO</v>
          </cell>
          <cell r="F874" t="str">
            <v xml:space="preserve">Przewód łączeniowy 50 cm, 19 A, czerwony     </v>
          </cell>
          <cell r="G874" t="str">
            <v xml:space="preserve">Соединительный проводник, 15 A, 50 см, красный     </v>
          </cell>
          <cell r="H874">
            <v>3.9</v>
          </cell>
        </row>
        <row r="875">
          <cell r="A875" t="str">
            <v>07314-04</v>
          </cell>
          <cell r="B875" t="str">
            <v>Verbindungsleitung, 50 cm, 19 A, blau  Experimentierkabel, 4 mm Stecker</v>
          </cell>
          <cell r="C875" t="str">
            <v>Connecting cord,19A,50cm, blue</v>
          </cell>
          <cell r="D875" t="str">
            <v>Câble de Connexion, 50cm, 15A, bleu</v>
          </cell>
          <cell r="E875" t="str">
            <v>CABLE DE CONEXION, 19 A, 500 mm, AZUL</v>
          </cell>
          <cell r="F875" t="str">
            <v xml:space="preserve">Przewód łączeniowy 50 cm, 19 A, niebieski     </v>
          </cell>
          <cell r="G875" t="str">
            <v xml:space="preserve">Соединительный проводник,19 A, 50 см, синий    </v>
          </cell>
          <cell r="H875">
            <v>3.9</v>
          </cell>
        </row>
        <row r="876">
          <cell r="A876" t="str">
            <v>07314-88</v>
          </cell>
          <cell r="B876" t="str">
            <v>Experimentierkabel, 19 A, Satz von 32 Stück</v>
          </cell>
          <cell r="C876" t="str">
            <v>Connecting cables, 19 A, set of 32 cables</v>
          </cell>
          <cell r="D876" t="str">
            <v>Assortiment de 32 fils de connexion 4 mm, 19 A</v>
          </cell>
          <cell r="E876" t="str">
            <v xml:space="preserve">Cables de conexión, 19 A, set de 32 cables  </v>
          </cell>
          <cell r="F876" t="str">
            <v xml:space="preserve">Przewód łączeniowy, 19 A, zestaw 32 sztuki     </v>
          </cell>
          <cell r="G876" t="str">
            <v xml:space="preserve">Набор соединительных проводников </v>
          </cell>
          <cell r="H876">
            <v>89</v>
          </cell>
        </row>
        <row r="877">
          <cell r="A877" t="str">
            <v>07315-88</v>
          </cell>
          <cell r="B877" t="str">
            <v>Experimentierkabel, 32 A, Satz von 32 Stück</v>
          </cell>
          <cell r="C877" t="str">
            <v>Connecting cables, 32 A, set of 32 cables</v>
          </cell>
          <cell r="D877" t="str">
            <v>Assortiment de 32 fils de connexion 4 mm, 32 A</v>
          </cell>
          <cell r="E877" t="str">
            <v>Cables de conexión, 32A, set de 32 cables</v>
          </cell>
          <cell r="F877" t="str">
            <v xml:space="preserve">Przewód łączeniowy, 32 A, zestaw 32 sztuki     </v>
          </cell>
          <cell r="G877" t="str">
            <v xml:space="preserve"> Набор соединительных проводников, 32 штуки  </v>
          </cell>
          <cell r="H877">
            <v>119</v>
          </cell>
        </row>
        <row r="878">
          <cell r="A878" t="str">
            <v>07334-02</v>
          </cell>
          <cell r="B878" t="str">
            <v>Sicherheitsverbindungsleitung, 32 A, 10 cm, gelb</v>
          </cell>
          <cell r="C878" t="str">
            <v>Safety connecting cable, 32A, l = 10 cm, yellow</v>
          </cell>
          <cell r="D878" t="str">
            <v xml:space="preserve">Fil de connexion, de sécurité, 32A, 10cm, jaune  </v>
          </cell>
          <cell r="E878" t="str">
            <v>Cable de conexión, seguridad, 32 A, 10 cm, amarillo</v>
          </cell>
          <cell r="F878" t="str">
            <v xml:space="preserve">Przewód łączeniowy, bezpieczny 10 cm, 32 A, żółty    </v>
          </cell>
          <cell r="G878" t="str">
            <v xml:space="preserve">Соединительный проводник, 32 A, 10 см, желтый     </v>
          </cell>
          <cell r="H878">
            <v>3.9</v>
          </cell>
        </row>
        <row r="879">
          <cell r="A879" t="str">
            <v>07334-05</v>
          </cell>
          <cell r="B879" t="str">
            <v>Sicherheitsverbindungsleitung, 32 A, 10 cm, schwarz</v>
          </cell>
          <cell r="C879" t="str">
            <v>Safety connecting cable, 32 A, l = 10 cm, black</v>
          </cell>
          <cell r="D879" t="str">
            <v xml:space="preserve">Fil de connexion, de sécurité, 32A, 10 cm, noir  </v>
          </cell>
          <cell r="E879" t="str">
            <v>Cable de conexión, 32 A, 10 cm, negro</v>
          </cell>
          <cell r="F879" t="str">
            <v xml:space="preserve">Przewód, osłonięty wtyk 32 A, 10 cm, czarny     </v>
          </cell>
          <cell r="G879" t="str">
            <v xml:space="preserve">Соединительный проводник, безопасн., 32А, 10 см, черный    </v>
          </cell>
          <cell r="H879">
            <v>3.9</v>
          </cell>
        </row>
        <row r="880">
          <cell r="A880" t="str">
            <v>07335-01</v>
          </cell>
          <cell r="B880" t="str">
            <v xml:space="preserve">Sicherheitsverbindungsleitung, 32 A, 25 cm, rot </v>
          </cell>
          <cell r="C880" t="str">
            <v>Safety connecting cable, 32A, l = 25cm, red</v>
          </cell>
          <cell r="D880" t="str">
            <v>Fil de Connexion, de sécurité, 32A, 25cm, rouge</v>
          </cell>
          <cell r="E880" t="str">
            <v>Cable de conexión 32 A, 25 cm, rojo</v>
          </cell>
          <cell r="F880" t="str">
            <v xml:space="preserve">Przewód, osłonięty wtyk 32 A, 25 cm, czerwony     </v>
          </cell>
          <cell r="G880" t="str">
            <v xml:space="preserve">Соединительный проводник, безопасн., 32А, 25 см, красный    </v>
          </cell>
          <cell r="H880">
            <v>4.9000000000000004</v>
          </cell>
        </row>
        <row r="881">
          <cell r="A881" t="str">
            <v>07335-04</v>
          </cell>
          <cell r="B881" t="str">
            <v xml:space="preserve">Sicherheitsverbindungsleitung, 32 A, 25 cm, blau </v>
          </cell>
          <cell r="C881" t="str">
            <v>Safety connecting cable ,32A, l = 25cm, blue</v>
          </cell>
          <cell r="D881" t="str">
            <v xml:space="preserve">Fil de connexion, de sécurité, 32A, 25cm, bleu  </v>
          </cell>
          <cell r="E881" t="str">
            <v>Cable de conexión 32 A, 25 cm, azul</v>
          </cell>
          <cell r="F881" t="str">
            <v xml:space="preserve">Przewód, osłonięty wtyk 32 A, 25 cm, niebieski     </v>
          </cell>
          <cell r="G881" t="str">
            <v xml:space="preserve">Соединительный проводник, безопасн., 32А, 25 см, синий    </v>
          </cell>
          <cell r="H881">
            <v>4.9000000000000004</v>
          </cell>
        </row>
        <row r="882">
          <cell r="A882" t="str">
            <v>07335-05</v>
          </cell>
          <cell r="B882" t="str">
            <v>Sicherheitsverbindungsleitung, 32 A, 25 cm, schwarz</v>
          </cell>
          <cell r="C882" t="str">
            <v>Safety connecting cable, 32A, l = 25cm, black</v>
          </cell>
          <cell r="D882" t="str">
            <v>Fil de Connexion, de sécurité, 32A, 25cm, noir</v>
          </cell>
          <cell r="E882" t="str">
            <v>Cable de conexión 32 A, 25 cm, negro</v>
          </cell>
          <cell r="F882" t="str">
            <v xml:space="preserve">Przewód, osłonięty wtyk 32 A, 25 cm, czarny     </v>
          </cell>
          <cell r="G882" t="str">
            <v xml:space="preserve">Соединительный проводник, безопасн., 32А, 25 см, черный    </v>
          </cell>
          <cell r="H882">
            <v>4.9000000000000004</v>
          </cell>
        </row>
        <row r="883">
          <cell r="A883" t="str">
            <v>07335-15</v>
          </cell>
          <cell r="B883" t="str">
            <v xml:space="preserve">Sicherheitsverbindungsleitung, 32 A, 25 cm, grün-gelb </v>
          </cell>
          <cell r="C883" t="str">
            <v>Safety connecting cable, 32A, l = 25cm, gr-ye</v>
          </cell>
          <cell r="D883" t="str">
            <v>Fil de Connexion, de sécurité, 32A, 25cm, vert-jaune</v>
          </cell>
          <cell r="E883" t="str">
            <v>CABLE CONEX.D.SEG.32A,25CM,VER-AM</v>
          </cell>
          <cell r="F883" t="str">
            <v xml:space="preserve">Przewód, osłonięty wtyk 32 A, 25 cm, zielono-żółty     </v>
          </cell>
          <cell r="G883" t="str">
            <v xml:space="preserve">Соединительный проводник, безопасн., 32А, 25 см, зелено-желтый    </v>
          </cell>
          <cell r="H883">
            <v>4.9000000000000004</v>
          </cell>
        </row>
        <row r="884">
          <cell r="A884" t="str">
            <v>07336-01</v>
          </cell>
          <cell r="B884" t="str">
            <v xml:space="preserve">Sicherheitsverbindungsleitung, 32 A, 50 cm, rot </v>
          </cell>
          <cell r="C884" t="str">
            <v>Safety connecting cable, 32A, l = 50cm, red</v>
          </cell>
          <cell r="D884" t="str">
            <v>Fil de Connexion, de sécurité, 32A, 50cm, rouge</v>
          </cell>
          <cell r="E884" t="str">
            <v>Cable de conex. seg. 32A,50cm, rojo</v>
          </cell>
          <cell r="F884" t="str">
            <v xml:space="preserve">Przewód, osłonięty wtyk, 32 A, 50 cm, czerwony     </v>
          </cell>
          <cell r="G884" t="str">
            <v xml:space="preserve">Соединительный проводник, безопасн., 32 A, 50 см, красный    </v>
          </cell>
          <cell r="H884">
            <v>5.9</v>
          </cell>
        </row>
        <row r="885">
          <cell r="A885" t="str">
            <v>07336-02</v>
          </cell>
          <cell r="B885" t="str">
            <v xml:space="preserve">Sicherheitsverbindungsleitung, 32 A, 50 cm, gelb </v>
          </cell>
          <cell r="C885" t="str">
            <v>Safety connecting cable, 32A, l = 50cm, yellow</v>
          </cell>
          <cell r="D885" t="str">
            <v>Fil de Connexion, de sécurité, 32A, 50cm, jaune</v>
          </cell>
          <cell r="E885" t="str">
            <v>CABLE CONEX.D.SEG.,32A,50CM,AMAR.</v>
          </cell>
          <cell r="F885" t="str">
            <v xml:space="preserve">Przewód, osłonięty wtyk, 32 A, 50 cm, żółty     </v>
          </cell>
          <cell r="G885" t="str">
            <v xml:space="preserve">Соединительный проводник, безопасн., 32 A, 50 см, желтый    </v>
          </cell>
          <cell r="H885">
            <v>5.9</v>
          </cell>
        </row>
        <row r="886">
          <cell r="A886" t="str">
            <v>07336-04</v>
          </cell>
          <cell r="B886" t="str">
            <v xml:space="preserve">Sicherheitsverbindungsleitung, 32 A, 50 cm, blau </v>
          </cell>
          <cell r="C886" t="str">
            <v>Safety connecting cable, 32A, l = 50cm, blue</v>
          </cell>
          <cell r="D886" t="str">
            <v>Fil de Connexion, de sécurité, 32A, 50cm, bleu</v>
          </cell>
          <cell r="E886" t="str">
            <v>CABLE CONEX.D.SEG.,32A,50CM, AZUL</v>
          </cell>
          <cell r="F886" t="str">
            <v xml:space="preserve">Przewód, osłonięty wtyk, 32 A, 50 cm, niebieski     </v>
          </cell>
          <cell r="G886" t="str">
            <v xml:space="preserve"> Соединительный проводник, безопасн., 32 A, 50 см, синий    </v>
          </cell>
          <cell r="H886">
            <v>5.9</v>
          </cell>
        </row>
        <row r="887">
          <cell r="A887" t="str">
            <v>07336-05</v>
          </cell>
          <cell r="B887" t="str">
            <v xml:space="preserve">Sicherheitsverbindungsleitung, 32 A, 50 cm, schwarz </v>
          </cell>
          <cell r="C887" t="str">
            <v>Safety connecting cable, 32A, l = 50cm, black</v>
          </cell>
          <cell r="D887" t="str">
            <v>Fil de Connexion, de sécurité, 32A, 50cm, noir</v>
          </cell>
          <cell r="E887" t="str">
            <v>Cable de conex. seg. 32A,50cm, negro</v>
          </cell>
          <cell r="F887" t="str">
            <v xml:space="preserve">Przewód, osłonięty wtyk, 32 A, 50 cm, czarny     </v>
          </cell>
          <cell r="G887" t="str">
            <v xml:space="preserve">Соединительный проводник, безопасн., 32 A, 50 см, черный    </v>
          </cell>
          <cell r="H887">
            <v>5.9</v>
          </cell>
        </row>
        <row r="888">
          <cell r="A888" t="str">
            <v>07337-01</v>
          </cell>
          <cell r="B888" t="str">
            <v xml:space="preserve">Sicherheitsverbindungsleitung, 32 A, 100 cm, rot </v>
          </cell>
          <cell r="C888" t="str">
            <v>Safety connecting cable, 32A, l = 100cm, red</v>
          </cell>
          <cell r="D888" t="str">
            <v>Fil de Connexion, de sécurité, 32A, 100cm, rouge</v>
          </cell>
          <cell r="E888" t="str">
            <v>CABLE CONEX.D.SEG.,32A,100CM,ROJO</v>
          </cell>
          <cell r="F888" t="str">
            <v xml:space="preserve">Przewód, osłonięty wtyk, 32 A, 100 cm, czerwony     </v>
          </cell>
          <cell r="G888" t="str">
            <v xml:space="preserve">Соединительный проводник, безопасн., 32 A, 100 см, красный    </v>
          </cell>
          <cell r="H888">
            <v>6.9</v>
          </cell>
        </row>
        <row r="889">
          <cell r="A889" t="str">
            <v>07337-02</v>
          </cell>
          <cell r="B889" t="str">
            <v xml:space="preserve">Sicherheitsverbindungsleitung, 32 A, 100 cm, gelb </v>
          </cell>
          <cell r="C889" t="str">
            <v>Safety connecting cable, 32A, l = 100cm, yellow</v>
          </cell>
          <cell r="D889" t="str">
            <v>Fil de Connexion, de sécurité, 32A, 100cm, jaune</v>
          </cell>
          <cell r="E889" t="str">
            <v>CABLE CONEX.D.SEG.32A,100CM,AMAR.</v>
          </cell>
          <cell r="F889" t="str">
            <v xml:space="preserve">Przewód, osłonięty wtyk, 32 A, 100 cm, żółty     </v>
          </cell>
          <cell r="G889" t="str">
            <v xml:space="preserve">Соединительный проводник, безопасн.,32 A, 100 см, желтый    </v>
          </cell>
          <cell r="H889">
            <v>6.9</v>
          </cell>
        </row>
        <row r="890">
          <cell r="A890" t="str">
            <v>07337-04</v>
          </cell>
          <cell r="B890" t="str">
            <v xml:space="preserve">Sicherheitsverbindungsleitung, 32 A, 100 cm, blau </v>
          </cell>
          <cell r="C890" t="str">
            <v>Safety connecting cable, 32A, l = 100cm, blue</v>
          </cell>
          <cell r="D890" t="str">
            <v>Fil de Connexion, de sécurité, 32A, 100cm, bleu</v>
          </cell>
          <cell r="E890" t="str">
            <v>CABLE CONEX.D.SEG.32A,100CM, AZUL</v>
          </cell>
          <cell r="F890" t="str">
            <v xml:space="preserve">Przewód, osłonięty wtyk, 32 A, 100 cm, niebieski     </v>
          </cell>
          <cell r="G890" t="str">
            <v xml:space="preserve">Соединительный проводник, безопасн., 32 A, 100 см, синий    </v>
          </cell>
          <cell r="H890">
            <v>6.9</v>
          </cell>
        </row>
        <row r="891">
          <cell r="A891" t="str">
            <v>07337-05</v>
          </cell>
          <cell r="B891" t="str">
            <v xml:space="preserve">Sicherheitsverbindungsleitung, 32 A, 100 cm, schwarz </v>
          </cell>
          <cell r="C891" t="str">
            <v>Safety connecting cable,32A,l = 100cm, black</v>
          </cell>
          <cell r="D891" t="str">
            <v>Fil de Connexion, de sécurité, 32A, 100cm, noir</v>
          </cell>
          <cell r="E891" t="str">
            <v>CABLE CONEX.SEG.,32A,100CM, NEGRO</v>
          </cell>
          <cell r="F891" t="str">
            <v xml:space="preserve">Przewód, osłonięty wtyk, 32 A, 100 cm, czarny     </v>
          </cell>
          <cell r="G891" t="str">
            <v xml:space="preserve">Соединительный проводник, безопасн., 32 A, 100 см, черный    </v>
          </cell>
          <cell r="H891">
            <v>6.9</v>
          </cell>
        </row>
        <row r="892">
          <cell r="A892" t="str">
            <v>07337-15</v>
          </cell>
          <cell r="B892" t="str">
            <v xml:space="preserve">Sicherheitsverbindungsleitung, 32 A, 100 cm, grün-gelb </v>
          </cell>
          <cell r="C892" t="str">
            <v>Safety connecting cable, 32A,l = 100cm, gr-ye</v>
          </cell>
          <cell r="D892" t="str">
            <v>Fil de Connexion, de sécurité, 32A, 100cm, vert-jaune</v>
          </cell>
          <cell r="E892" t="str">
            <v>CABLE CONEX.SEG.32A,100CM,VERD-AM</v>
          </cell>
          <cell r="F892" t="str">
            <v xml:space="preserve">Przewód, osłonięty wtyk, 32 A, 100 cm, żółto-zielony     </v>
          </cell>
          <cell r="G892" t="str">
            <v xml:space="preserve">Соединительный проводник, безопасн., 32 A, 100 см, желто-зеленый    </v>
          </cell>
          <cell r="H892">
            <v>6.9</v>
          </cell>
        </row>
        <row r="893">
          <cell r="A893" t="str">
            <v>07338-01</v>
          </cell>
          <cell r="B893" t="str">
            <v xml:space="preserve">Sicherheitsverbindungsleitung, 32 A, 200 cm, rot </v>
          </cell>
          <cell r="C893" t="str">
            <v>Safety connecting cable, 32A, l = 200cm, red</v>
          </cell>
          <cell r="D893" t="str">
            <v>Fil de Connexion, de sécurité, 32A, 200cm, rouge</v>
          </cell>
          <cell r="E893" t="str">
            <v>CABLE CONEX.SEG.,32A,200CM, ROJO</v>
          </cell>
          <cell r="F893" t="str">
            <v xml:space="preserve">Przewód, osłonięty wtyk, 32 a, 200 cm, czerwony    </v>
          </cell>
          <cell r="G893" t="str">
            <v xml:space="preserve">Соединительный проводник, безопасн., 32 A, 200 см, красный    </v>
          </cell>
          <cell r="H893">
            <v>6.9</v>
          </cell>
        </row>
        <row r="894">
          <cell r="A894" t="str">
            <v>07338-02</v>
          </cell>
          <cell r="B894" t="str">
            <v xml:space="preserve">Sicherheitsverbindungsleitung, 32 A, 200 cm, gelb </v>
          </cell>
          <cell r="C894" t="str">
            <v>Safety connecting cable, 32A, l = 200cm, yellow</v>
          </cell>
          <cell r="D894" t="str">
            <v>Fil de Connexion, de sécurité, 32A, 200cm, jaune</v>
          </cell>
          <cell r="E894" t="str">
            <v>CABLE CONEX.SEG.,32A,200CM,AMARI.</v>
          </cell>
          <cell r="F894" t="str">
            <v xml:space="preserve">Przewód, osłonięty wtyk, 32 a, 200 cm, żółty     </v>
          </cell>
          <cell r="G894" t="str">
            <v xml:space="preserve">Соединительный проводник, безопасн., 32 A, 200 см, желтый    </v>
          </cell>
          <cell r="H894">
            <v>6.9</v>
          </cell>
        </row>
        <row r="895">
          <cell r="A895" t="str">
            <v>07338-04</v>
          </cell>
          <cell r="B895" t="str">
            <v xml:space="preserve">Sicherheitsverbindungsleitung, 32 A, 200 cm, blau </v>
          </cell>
          <cell r="C895" t="str">
            <v>Safety connecting cable, 32A, l = 200cm, blue</v>
          </cell>
          <cell r="D895" t="str">
            <v>Fil de Connexion, de sécurité, 32A, 200cm, bleu</v>
          </cell>
          <cell r="E895" t="str">
            <v>CABLE CONEX,SEG.,32A,200CM, AZUL</v>
          </cell>
          <cell r="F895" t="str">
            <v xml:space="preserve">Przewód, osłonięty wtyk, 32 a, 200 cm, niebieski    </v>
          </cell>
          <cell r="G895" t="str">
            <v xml:space="preserve">Соединительный проводник, безопасн., 32 A, 200 см, синий    </v>
          </cell>
          <cell r="H895">
            <v>6.9</v>
          </cell>
        </row>
        <row r="896">
          <cell r="A896" t="str">
            <v>07338-05</v>
          </cell>
          <cell r="B896" t="str">
            <v xml:space="preserve">Sicherheitsverbindungsleitung, 32 A, 200 cm, schwarz </v>
          </cell>
          <cell r="C896" t="str">
            <v>Safety connecting cable ,32A, l = 200cm, black</v>
          </cell>
          <cell r="D896" t="str">
            <v>Fil de Connexion, de sécurité, 32A, 200cm, noir</v>
          </cell>
          <cell r="E896" t="str">
            <v>CABLE CONEX.SEG.,32A,200CM, NEGRO</v>
          </cell>
          <cell r="F896" t="str">
            <v xml:space="preserve">Przewód, osłonięty wtyk, 32 a, 200 cm, czarny     </v>
          </cell>
          <cell r="G896" t="str">
            <v xml:space="preserve">Соединительный проводник, безопасн., 32 A, 200 см, черный    </v>
          </cell>
          <cell r="H896">
            <v>6.9</v>
          </cell>
        </row>
        <row r="897">
          <cell r="A897" t="str">
            <v>07338-88</v>
          </cell>
          <cell r="B897" t="str">
            <v>Sicherheits-Experimentierkabel, 32 A, Satz von 32 Stück</v>
          </cell>
          <cell r="C897" t="str">
            <v>Safety connecting cables 32 A, set of 32 cables</v>
          </cell>
          <cell r="D897" t="str">
            <v>Jeu de 32 câbles de sécurité 32A</v>
          </cell>
          <cell r="E897" t="str">
            <v>Cable de conexión, seguridad, 32 A, set de 32 cables</v>
          </cell>
          <cell r="F897" t="str">
            <v xml:space="preserve">Przewód, osłonięty wtyk, 32 A, zestaw 32 sztuki     </v>
          </cell>
          <cell r="G897" t="str">
            <v>Набор соединительныхъ проводников,  32 A,  32 штуки</v>
          </cell>
          <cell r="H897">
            <v>139</v>
          </cell>
        </row>
        <row r="898">
          <cell r="A898" t="str">
            <v>07341-00</v>
          </cell>
          <cell r="B898" t="str">
            <v>Steckdosenleiste, 6-fach,  mit Schalter</v>
          </cell>
          <cell r="C898" t="str">
            <v>Multiple socket outlet,5 sockets</v>
          </cell>
          <cell r="D898" t="str">
            <v>Boîte de raccordement, 5 prises</v>
          </cell>
          <cell r="E898" t="str">
            <v>ENCHUFE QUINTUPLE</v>
          </cell>
          <cell r="F898" t="str">
            <v xml:space="preserve">Przedłużacz, 6 gniazd wtykowych, z wyłącznikiem     </v>
          </cell>
          <cell r="G898" t="str">
            <v xml:space="preserve">Удлинитель  для 5 розеток  </v>
          </cell>
          <cell r="H898">
            <v>20.9</v>
          </cell>
        </row>
        <row r="899">
          <cell r="A899" t="str">
            <v>07348-02</v>
          </cell>
          <cell r="B899" t="str">
            <v>Netzkabel 1.8 m, UK Stecker auf Kaltgeräte-Buchse</v>
          </cell>
          <cell r="C899" t="str">
            <v>Mains connecting cable, 1,8 m UK</v>
          </cell>
          <cell r="D899" t="str">
            <v>Câble de connexion pour appareil 1,8m UK</v>
          </cell>
          <cell r="E899" t="str">
            <v>CABLE DE CONEXION P.APARAT1,8M UK</v>
          </cell>
          <cell r="F899" t="str">
            <v xml:space="preserve">Przewód przyłączający 1,8 m, wtyk angielski     </v>
          </cell>
          <cell r="G899" t="str">
            <v>Сетевой кабель, 1,8 м  (UK)</v>
          </cell>
          <cell r="H899">
            <v>9.9</v>
          </cell>
        </row>
        <row r="900">
          <cell r="A900" t="str">
            <v>07349-00</v>
          </cell>
          <cell r="B900" t="str">
            <v>Adapter für länderspezifische Netzanschlußleitung</v>
          </cell>
          <cell r="C900" t="str">
            <v>Adapter for mains cable</v>
          </cell>
          <cell r="D900" t="str">
            <v xml:space="preserve">Adaptateur pour câble d'alimentation </v>
          </cell>
          <cell r="E900" t="str">
            <v>Adaptador para cables</v>
          </cell>
          <cell r="F900" t="str">
            <v xml:space="preserve">Adapter do przewodów przyłączających, 1,5 m     </v>
          </cell>
          <cell r="G900" t="str">
            <v xml:space="preserve">Переходник для сетевого соединительного кабеля, 1,5 м    </v>
          </cell>
          <cell r="H900">
            <v>27.9</v>
          </cell>
        </row>
        <row r="901">
          <cell r="A901" t="str">
            <v>07350-01</v>
          </cell>
          <cell r="B901" t="str">
            <v xml:space="preserve">Aufhängerechen </v>
          </cell>
          <cell r="C901" t="str">
            <v>Slotted rack</v>
          </cell>
          <cell r="D901" t="str">
            <v>Râtelier</v>
          </cell>
          <cell r="E901" t="str">
            <v>DISPOSITIVO DE SUSPENSION</v>
          </cell>
          <cell r="F901" t="str">
            <v xml:space="preserve">Wieszak do przewodów     </v>
          </cell>
          <cell r="G901" t="str">
            <v xml:space="preserve">Стойка для хранения проводников  </v>
          </cell>
          <cell r="H901">
            <v>20</v>
          </cell>
        </row>
        <row r="902">
          <cell r="A902" t="str">
            <v>07355-01</v>
          </cell>
          <cell r="B902" t="str">
            <v>Verbindungsleitung, 2 mm-Stecker, 5 A, 25 cm, rot</v>
          </cell>
          <cell r="C902" t="str">
            <v>Connecting cord, 2 mm-plug, 5A, 25 cm, red</v>
          </cell>
          <cell r="D902" t="str">
            <v>Fil de Connexion , fiche 2 mm, 250 mm, rouge</v>
          </cell>
          <cell r="E902" t="str">
            <v>Cable de conexión rojo, 5 A, l=250 mm</v>
          </cell>
          <cell r="F902" t="str">
            <v xml:space="preserve">Przewód łączeniowy, wtyk 2 mm, 250 mm, czerwony    </v>
          </cell>
          <cell r="G902" t="str">
            <v xml:space="preserve">Соединительный проводник, 2 мм-штепсель, 250 мм, красный    </v>
          </cell>
          <cell r="H902">
            <v>2.9</v>
          </cell>
        </row>
        <row r="903">
          <cell r="A903" t="str">
            <v>07355-02</v>
          </cell>
          <cell r="B903" t="str">
            <v>Verbindungsleitung, 2 mm-Stecker, 5 A, 25 cm, gelb</v>
          </cell>
          <cell r="C903" t="str">
            <v>Connecting cord, 2 mm-plug, 5A, 250 mm, yellow</v>
          </cell>
          <cell r="D903" t="str">
            <v>Fil de Connexion , fiche 2 mm, 250 mm, jaune</v>
          </cell>
          <cell r="E903" t="str">
            <v>CABLE CONEX.ENCH. 2 mm, L. 250 mm, AMARillo</v>
          </cell>
          <cell r="F903" t="str">
            <v xml:space="preserve">Przewód łączeniowy, wtyk 2 mm, 250 mm, żółty     </v>
          </cell>
          <cell r="G903" t="str">
            <v xml:space="preserve">Соединительный проводник, 2 мм-штепсель, 250 мм, желтый    </v>
          </cell>
          <cell r="H903">
            <v>2.9</v>
          </cell>
        </row>
        <row r="904">
          <cell r="A904" t="str">
            <v>07355-04</v>
          </cell>
          <cell r="B904" t="str">
            <v>Verbindungsleitung, 2 mm-Stecker, 5 A, 25 cm, blau</v>
          </cell>
          <cell r="C904" t="str">
            <v>Connecting cord, 2 mm-plug, 5A, 250 mm, blue</v>
          </cell>
          <cell r="D904" t="str">
            <v>Fil de Connexion , fiche 2 mm, 250 mm, bleu</v>
          </cell>
          <cell r="E904" t="str">
            <v>Cable de conexión azul, 5 A, l=250 mm</v>
          </cell>
          <cell r="F904" t="str">
            <v xml:space="preserve">Przewód łączeniowy, wtyk 2 mm, 250 mm, niebieski     </v>
          </cell>
          <cell r="G904" t="str">
            <v xml:space="preserve">Соединительный проводник, 2 мм-штепсель, 250 мм, синий    </v>
          </cell>
          <cell r="H904">
            <v>2.9</v>
          </cell>
        </row>
        <row r="905">
          <cell r="A905" t="str">
            <v>07356-01</v>
          </cell>
          <cell r="B905" t="str">
            <v>Verbindungsleitung, 2 mm-Stecker, 5 A, 50 cm, rot</v>
          </cell>
          <cell r="C905" t="str">
            <v>Connecting cord, 2 mm-plug, 5A, 500 mm, red</v>
          </cell>
          <cell r="D905" t="str">
            <v>Fil de Connexion , fiche 2 mm, 500 mm, rouge</v>
          </cell>
          <cell r="E905" t="str">
            <v>Cable de conexión rojo, 5 A, l=500 mm</v>
          </cell>
          <cell r="F905" t="str">
            <v xml:space="preserve">Przewód łączeniowy, wtyk 2 mm, 500 mm, czerwony    </v>
          </cell>
          <cell r="G905" t="str">
            <v xml:space="preserve">Соединительный проводник, 2 мм-штепсель, 500 мм, красный    </v>
          </cell>
          <cell r="H905">
            <v>3.9</v>
          </cell>
        </row>
        <row r="906">
          <cell r="A906" t="str">
            <v>07356-04</v>
          </cell>
          <cell r="B906" t="str">
            <v>Verbindungsleitung, 2 mm-Stecker, 5 A, 50 cm, blau</v>
          </cell>
          <cell r="C906" t="str">
            <v>Connecting cord, 2 mm-plug, 5A, 500 mm, blue</v>
          </cell>
          <cell r="D906" t="str">
            <v>Fil de Connexion , fiche 2 mm, 500 mm, bleu</v>
          </cell>
          <cell r="E906" t="str">
            <v>Cable de conexión azul, 5 A, l=500 mm</v>
          </cell>
          <cell r="F906" t="str">
            <v xml:space="preserve">Przewód łączeniowy, wtyk 2 mm, 500 mm, niebieski     </v>
          </cell>
          <cell r="G906" t="str">
            <v xml:space="preserve">Соединительный проводник, 2 мм-штепсель, 500 мм, синий    </v>
          </cell>
          <cell r="H906">
            <v>3.9</v>
          </cell>
        </row>
        <row r="907">
          <cell r="A907" t="str">
            <v>07359-01</v>
          </cell>
          <cell r="B907" t="str">
            <v>Verbindungsleitung, 32 A, 100 mm, rot Experimentierkabel, 4 mm Stecker</v>
          </cell>
          <cell r="C907" t="str">
            <v>Connecting cord, 100 mm, red</v>
          </cell>
          <cell r="D907" t="str">
            <v>Fil de Connexion, 32 A, 100 mm, rouge</v>
          </cell>
          <cell r="E907" t="str">
            <v>CABLE DE CONEX. 100 mm, ROJO</v>
          </cell>
          <cell r="F907" t="str">
            <v xml:space="preserve">Przewód łączeniowy, 10 cm, 32 A, czerwony     </v>
          </cell>
          <cell r="G907" t="str">
            <v xml:space="preserve">Соединительный проводник, 100 мм, красный     </v>
          </cell>
          <cell r="H907">
            <v>2.9</v>
          </cell>
        </row>
        <row r="908">
          <cell r="A908" t="str">
            <v>07359-16</v>
          </cell>
          <cell r="B908" t="str">
            <v>Verbindungsleitung, 19 A, 10 cm, grün-gelb Experimentierkabel, 4 mm Stecker</v>
          </cell>
          <cell r="C908" t="str">
            <v>Connecting cord,100 mm, green-yellow</v>
          </cell>
          <cell r="D908" t="str">
            <v>Fil de Connexion, 19 A, 100 mm, vert-jaune</v>
          </cell>
          <cell r="E908" t="str">
            <v>CABLE DE CONEX. 100 mm, VERDE-AMA.</v>
          </cell>
          <cell r="F908" t="str">
            <v xml:space="preserve">Przewód łączeniowy, 10 cm, 19 A, żółto-zielony     </v>
          </cell>
          <cell r="G908" t="str">
            <v xml:space="preserve">Соединительный проводник, 100 мм, желто-зеленый    </v>
          </cell>
          <cell r="H908">
            <v>2.9</v>
          </cell>
        </row>
        <row r="909">
          <cell r="A909" t="str">
            <v>07359-17</v>
          </cell>
          <cell r="B909" t="str">
            <v>Verbindungsleitung, 19 A, 10 cm, rot Experimentierkabel, 4 mm Stecker</v>
          </cell>
          <cell r="C909" t="str">
            <v>Connecting cord, 100 mm, red</v>
          </cell>
          <cell r="D909" t="str">
            <v>Fil de Connexion, 19 A, 100 mm, rouge</v>
          </cell>
          <cell r="E909" t="str">
            <v>CABLE DE CONEX. 100 mm, ROJO</v>
          </cell>
          <cell r="F909" t="str">
            <v xml:space="preserve">Przewód łączeniowy, 10 cm, 19 A, czerwony     </v>
          </cell>
          <cell r="G909" t="str">
            <v xml:space="preserve">Соединительный проводник, 100 мм, красный     </v>
          </cell>
          <cell r="H909">
            <v>2.9</v>
          </cell>
        </row>
        <row r="910">
          <cell r="A910" t="str">
            <v>07359-18</v>
          </cell>
          <cell r="B910" t="str">
            <v>Verbindungsleitung, 19 A, 10 cm, gelb Experimentierkabel, 4 mm Stecker</v>
          </cell>
          <cell r="C910" t="str">
            <v>Connecting cord, 100 mm, yellow</v>
          </cell>
          <cell r="D910" t="str">
            <v>Fil de Connexion, 19 A, 100 mm, jaune</v>
          </cell>
          <cell r="E910" t="str">
            <v>CABLE DE CONEX. 100 mm, AMARILLO</v>
          </cell>
          <cell r="F910" t="str">
            <v xml:space="preserve">Przewód łączeniowy, 10 cm, 19 A, żółty     </v>
          </cell>
          <cell r="G910" t="str">
            <v xml:space="preserve">Соединительный проводник, 100 мм, желтый    </v>
          </cell>
          <cell r="H910">
            <v>2.9</v>
          </cell>
        </row>
        <row r="911">
          <cell r="A911" t="str">
            <v>07359-19</v>
          </cell>
          <cell r="B911" t="str">
            <v>Verbindungsleitung, 19 A, 10 cm, blau Experimentierkabel, 4 mm Stecker</v>
          </cell>
          <cell r="C911" t="str">
            <v>Connecting cord, 19 A, 100 mm, blue</v>
          </cell>
          <cell r="D911" t="str">
            <v>Fil de connexion, 19 A, 100 mm, bleu</v>
          </cell>
          <cell r="E911" t="str">
            <v>CABLE DE CONEX. 100 mm, AZUL</v>
          </cell>
          <cell r="F911" t="str">
            <v xml:space="preserve">Przewód łączeniowy, 10 cm, 19 A, niebieski     </v>
          </cell>
          <cell r="G911" t="str">
            <v xml:space="preserve">Соединительный проводник, 100 мм, синий    </v>
          </cell>
          <cell r="H911">
            <v>2.9</v>
          </cell>
        </row>
        <row r="912">
          <cell r="A912" t="str">
            <v>07359-20</v>
          </cell>
          <cell r="B912" t="str">
            <v>Verbindungsleitung, 19 A, 10 cm, schwarz Experimentierkabel, 4 mm Stecker</v>
          </cell>
          <cell r="C912" t="str">
            <v>Connecting cord, 100 mm, black</v>
          </cell>
          <cell r="D912" t="str">
            <v>Fil de Connexion, 19 A, 100 mm, noir</v>
          </cell>
          <cell r="E912" t="str">
            <v>CABLE DE CONEX. 100 mm, NEGRO</v>
          </cell>
          <cell r="F912" t="str">
            <v xml:space="preserve">Przewód łączeniowy, 10 cm, 19 A, czarny     </v>
          </cell>
          <cell r="G912" t="str">
            <v xml:space="preserve">Соединительный проводник, 100 мм, черный    </v>
          </cell>
          <cell r="H912">
            <v>2.9</v>
          </cell>
        </row>
        <row r="913">
          <cell r="A913" t="str">
            <v>07359-21</v>
          </cell>
          <cell r="B913" t="str">
            <v>Verbindungsleitung, 19 A, 1000 mm, grün-gelb Experimentierkabel, 4 mm Stecker</v>
          </cell>
          <cell r="C913" t="str">
            <v>Connecting cord,1000 mm, green-yellow</v>
          </cell>
          <cell r="D913" t="str">
            <v>Fil de Connexion, 19 A, 1000 mm, vert-jaune</v>
          </cell>
          <cell r="E913" t="str">
            <v>CABLE DE CONEX. 1000 mm, VERDE-AMA.</v>
          </cell>
          <cell r="F913" t="str">
            <v xml:space="preserve">Przewód łączeniowy, 100 cm, 19 A, żółto-zielony     </v>
          </cell>
          <cell r="G913" t="str">
            <v xml:space="preserve">Соединительный проводник, 1000 мм, желто-зеленый    </v>
          </cell>
          <cell r="H913">
            <v>2.9</v>
          </cell>
        </row>
        <row r="914">
          <cell r="A914" t="str">
            <v>07359-22</v>
          </cell>
          <cell r="B914" t="str">
            <v>Verbindungsleitung, 19 A, 1000 mm, rot Experimentierkabel, 4 mm Stecker</v>
          </cell>
          <cell r="C914" t="str">
            <v>Connecting cord, 1000 mm, red</v>
          </cell>
          <cell r="D914" t="str">
            <v>Fil de Connexion, 19 A, 1000 mm, rouge</v>
          </cell>
          <cell r="E914" t="str">
            <v>CABLE DE CONEX. 1000 mm, ROJO</v>
          </cell>
          <cell r="F914" t="str">
            <v xml:space="preserve">Przewód łączeniowy, 100 cm, 19 A, czerwony     </v>
          </cell>
          <cell r="G914" t="str">
            <v xml:space="preserve">Соединительный проводник, 1000 мм, красный     </v>
          </cell>
          <cell r="H914">
            <v>2.9</v>
          </cell>
        </row>
        <row r="915">
          <cell r="A915" t="str">
            <v>07359-23</v>
          </cell>
          <cell r="B915" t="str">
            <v>Verbindungsleitung, 19 A, 1000 mm, gelb Experimentierkabel, 4 mm Stecker</v>
          </cell>
          <cell r="C915" t="str">
            <v>Connecting cord, 1000 mm, yellow</v>
          </cell>
          <cell r="D915" t="str">
            <v>Fil de Connexion, 19 A, 1000 mm, jaune</v>
          </cell>
          <cell r="E915" t="str">
            <v>CABLE DE CONEX. 1000 mm, AMARILLO</v>
          </cell>
          <cell r="F915" t="str">
            <v xml:space="preserve">Przewód łączeniowy, 100 cm, 19 A, żółty     </v>
          </cell>
          <cell r="G915" t="str">
            <v xml:space="preserve">Соединительный проводник, 1000 мм, желтый    </v>
          </cell>
          <cell r="H915">
            <v>2.9</v>
          </cell>
        </row>
        <row r="916">
          <cell r="A916" t="str">
            <v>07359-24</v>
          </cell>
          <cell r="B916" t="str">
            <v>Verbindungsleitung, 19 A, 1000 mm, blau Experimentierkabel, 4 mm Stecker</v>
          </cell>
          <cell r="C916" t="str">
            <v>Connecting cord, 19 A, 1000 mm, blue</v>
          </cell>
          <cell r="D916" t="str">
            <v>Fil de connexion, 19 A, 1000 mm, bleu</v>
          </cell>
          <cell r="E916" t="str">
            <v>CABLE DE CONEX. 1000 mm, AZUL</v>
          </cell>
          <cell r="F916" t="str">
            <v xml:space="preserve">Przewód łączeniowy, 100 cm, 19 A, niebieski     </v>
          </cell>
          <cell r="G916" t="str">
            <v xml:space="preserve">Соединительный проводник, 1000 мм, синий    </v>
          </cell>
          <cell r="H916">
            <v>2.9</v>
          </cell>
        </row>
        <row r="917">
          <cell r="A917" t="str">
            <v>07360-01</v>
          </cell>
          <cell r="B917" t="str">
            <v>Verbindungsleitung, 32 A, 25 cm, rot Experimentierkabel, 4 mm Stecker</v>
          </cell>
          <cell r="C917" t="str">
            <v>Connecting cord, 32 A, 250 mm, red</v>
          </cell>
          <cell r="D917" t="str">
            <v>Fil de connexion, 32 A, 250 mm, rouge</v>
          </cell>
          <cell r="E917" t="str">
            <v>Cable de conexión, 32 A, 250 mm, rojo</v>
          </cell>
          <cell r="F917" t="str">
            <v xml:space="preserve">Przewód łączeniowy, 25 cm, 32 A, czerwony     </v>
          </cell>
          <cell r="G917" t="str">
            <v xml:space="preserve">Соединительный проводник, 250 мм, красный     </v>
          </cell>
          <cell r="H917">
            <v>3.9</v>
          </cell>
        </row>
        <row r="918">
          <cell r="A918" t="str">
            <v>07360-02</v>
          </cell>
          <cell r="B918" t="str">
            <v>Verbindungsleitung, 32 A, 25 cm, gelb Experimentierkabel, 4 mm Stecker</v>
          </cell>
          <cell r="C918" t="str">
            <v>Connecting cord, 32 A, 250 mm, yellow</v>
          </cell>
          <cell r="D918" t="str">
            <v>Fil de connexion, 32 A, 250 mm, jaune</v>
          </cell>
          <cell r="E918" t="str">
            <v>CABLE DE CONEX. 250 MM, AMARILLO</v>
          </cell>
          <cell r="F918" t="str">
            <v xml:space="preserve">Przewód łączeniowy, 25 cm, 32 A, żółty     </v>
          </cell>
          <cell r="G918" t="str">
            <v xml:space="preserve">Соединительный проводник, 250 мм, желтый    </v>
          </cell>
          <cell r="H918">
            <v>3.9</v>
          </cell>
        </row>
        <row r="919">
          <cell r="A919" t="str">
            <v>07360-04</v>
          </cell>
          <cell r="B919" t="str">
            <v>Verbindungsleitung, 32 A, 25 cm, blau Experimentierkabel, 4 mm Stecker</v>
          </cell>
          <cell r="C919" t="str">
            <v>Connecting cord, 32 A, 250 mm, blue</v>
          </cell>
          <cell r="D919" t="str">
            <v>Fil de connexion, 32 A, 250 mm, bleu</v>
          </cell>
          <cell r="E919" t="str">
            <v>Cable de conexión, 32 A, 250 mm, azul</v>
          </cell>
          <cell r="F919" t="str">
            <v xml:space="preserve">Przewód łączeniowy, 25 cm, 32 A, niebieski     </v>
          </cell>
          <cell r="G919" t="str">
            <v xml:space="preserve">Соединительный проводник, 250 мм, синий    </v>
          </cell>
          <cell r="H919">
            <v>3.9</v>
          </cell>
        </row>
        <row r="920">
          <cell r="A920" t="str">
            <v>07360-05</v>
          </cell>
          <cell r="B920" t="str">
            <v>Verbindungsleitung, 32 A, 25 cm, schwarz Experimentierkabel, 4 mm Stecker</v>
          </cell>
          <cell r="C920" t="str">
            <v>Connecting cord, 32 A, 250 mm, black</v>
          </cell>
          <cell r="D920" t="str">
            <v>Fil de connexion, 32 A, 250 mm, noir</v>
          </cell>
          <cell r="E920" t="str">
            <v>CABLE DE CONEX. 250MM, NEGRO</v>
          </cell>
          <cell r="F920" t="str">
            <v xml:space="preserve">Przewód łączeniowy, 25 cm, 32 A, czarny     </v>
          </cell>
          <cell r="G920" t="str">
            <v xml:space="preserve">Соединительный проводник, 250 мм, черный    </v>
          </cell>
          <cell r="H920">
            <v>3.9</v>
          </cell>
        </row>
        <row r="921">
          <cell r="A921" t="str">
            <v>07360-15</v>
          </cell>
          <cell r="B921" t="str">
            <v>Verbindungsleitung, 32 A, 25 cm, grün-gelb Experimentierkabel, 4 mm Stecker</v>
          </cell>
          <cell r="C921" t="str">
            <v>Connecting cord, 32 A, 250mm, green-yellow</v>
          </cell>
          <cell r="D921" t="str">
            <v>Fil de Connexion , 250 mm, vert-jAune</v>
          </cell>
          <cell r="E921" t="str">
            <v>CABLE DE CONEX. 250MM, VERDE-AMA.</v>
          </cell>
          <cell r="F921" t="str">
            <v xml:space="preserve">Przewód łączeniowy, 25 cm, 32 A, żółto-zielony     </v>
          </cell>
          <cell r="G921" t="str">
            <v xml:space="preserve">Соединительный проводник, 250 мм, желто-зеленый    </v>
          </cell>
          <cell r="H921">
            <v>3.9</v>
          </cell>
        </row>
        <row r="922">
          <cell r="A922" t="str">
            <v>07361-01</v>
          </cell>
          <cell r="B922" t="str">
            <v>Verbindungsleitung, 32 A, 50 cm, rot Experimentierkabel, 4 mm Stecker</v>
          </cell>
          <cell r="C922" t="str">
            <v>Connecting cord, 32 A, 500 mm, red</v>
          </cell>
          <cell r="D922" t="str">
            <v>Fil de connexion, 32 A, 500 mm, rouge</v>
          </cell>
          <cell r="E922" t="str">
            <v>Cable de conexión, 32 A, 500 mm, rojo</v>
          </cell>
          <cell r="F922" t="str">
            <v xml:space="preserve">Przewód łączeniowy 32 A, 500 mm, czerwony     </v>
          </cell>
          <cell r="G922" t="str">
            <v xml:space="preserve">Соединительный проводник, 500 мм, красный     </v>
          </cell>
          <cell r="H922">
            <v>4.9000000000000004</v>
          </cell>
        </row>
        <row r="923">
          <cell r="A923" t="str">
            <v>07361-02</v>
          </cell>
          <cell r="B923" t="str">
            <v>Verbindungsleitung, 32 A, 50 cm, gelb Experimentierkabel, 4 mm Stecker</v>
          </cell>
          <cell r="C923" t="str">
            <v>Connecting cord, 32 A, 500 mm, yellow</v>
          </cell>
          <cell r="D923" t="str">
            <v>Fil de Connexion , 32 A, 500 mm, jaune</v>
          </cell>
          <cell r="E923" t="str">
            <v>CABLE DE CONEX., 32 A,  500 mm, AMARILLO</v>
          </cell>
          <cell r="F923" t="str">
            <v xml:space="preserve">Przewód łączeniowy, 50 cm, 32 A, żółty     </v>
          </cell>
          <cell r="G923" t="str">
            <v xml:space="preserve">Соединительный проводник, 500 мм, желтый    </v>
          </cell>
          <cell r="H923">
            <v>4.9000000000000004</v>
          </cell>
        </row>
        <row r="924">
          <cell r="A924" t="str">
            <v>07361-04</v>
          </cell>
          <cell r="B924" t="str">
            <v>Verbindungsleitung, 32 A, 50 cm, blau Experimentierkabel, 4 mm Stecker</v>
          </cell>
          <cell r="C924" t="str">
            <v>Connecting cord, 32 A, 500 mm, blue</v>
          </cell>
          <cell r="D924" t="str">
            <v>Fil de connexion, 32 A, 500 mm, bleu</v>
          </cell>
          <cell r="E924" t="str">
            <v>Cable de conexión, 32 A, 500 mm, azul</v>
          </cell>
          <cell r="F924" t="str">
            <v xml:space="preserve">Przewód łączeniowy 32 A, 500 mm, niebieski     </v>
          </cell>
          <cell r="G924" t="str">
            <v xml:space="preserve">Соединительный проводник, 500 мм, синий    </v>
          </cell>
          <cell r="H924">
            <v>4.9000000000000004</v>
          </cell>
        </row>
        <row r="925">
          <cell r="A925" t="str">
            <v>07361-05</v>
          </cell>
          <cell r="B925" t="str">
            <v>Verbindungsleitung, 32 A, 50 cm, schwarz Experimentierkabel, 4 mm Stecker</v>
          </cell>
          <cell r="C925" t="str">
            <v>Connecting cord, 32 A, 500 mm, black</v>
          </cell>
          <cell r="D925" t="str">
            <v>Fil de Connexion, 32 A, 500 mm, noir</v>
          </cell>
          <cell r="E925" t="str">
            <v>CABLE DE CONEX., 32 A, 500 mm, NEGRO</v>
          </cell>
          <cell r="F925" t="str">
            <v xml:space="preserve">Przewód łączeniowy, 50 cm, 32 A, czarny     </v>
          </cell>
          <cell r="G925" t="str">
            <v xml:space="preserve">Соединительный проводник, 500 мм, черный    </v>
          </cell>
          <cell r="H925">
            <v>4.9000000000000004</v>
          </cell>
        </row>
        <row r="926">
          <cell r="A926" t="str">
            <v>07361-15</v>
          </cell>
          <cell r="B926" t="str">
            <v>Verbindungsleitung, 32 A, 50 cm, grün-gelb Experimentierkabel, 4 mm Stecker</v>
          </cell>
          <cell r="C926" t="str">
            <v>Connecting cord, 32 A, 500 mm, green-yellow</v>
          </cell>
          <cell r="D926" t="str">
            <v>Fil de Connexion , 32 A, 500 mm, vert-jAune</v>
          </cell>
          <cell r="E926" t="str">
            <v>CABLE DE CONEX., 32 A, 500 mm, VERDE-AMARILLO</v>
          </cell>
          <cell r="F926" t="str">
            <v xml:space="preserve">Przewód łączeniowy, 50 cm, 32 A, żółto-zielony     </v>
          </cell>
          <cell r="G926" t="str">
            <v xml:space="preserve">Соединительный проводник, 500 мм, желто-зеленый    </v>
          </cell>
          <cell r="H926">
            <v>4.9000000000000004</v>
          </cell>
        </row>
        <row r="927">
          <cell r="A927" t="str">
            <v>07362-01</v>
          </cell>
          <cell r="B927" t="str">
            <v>Verbindungsleitung, 32 A, 75 cm, rot Experimentierkabel, 4 mm Stecker</v>
          </cell>
          <cell r="C927" t="str">
            <v>Connecting cord, 32 A, 750 mm, red</v>
          </cell>
          <cell r="D927" t="str">
            <v>Fil de connexion, 32 A, 750 mm, rouge</v>
          </cell>
          <cell r="E927" t="str">
            <v>CABLE DE CONEX., 32 A, 750 mm, ROJO</v>
          </cell>
          <cell r="F927" t="str">
            <v xml:space="preserve">Przewód łączeniowy 32 A,750 mm, czerwony     </v>
          </cell>
          <cell r="G927" t="str">
            <v xml:space="preserve">Соединительный проводник, 750 мм, красный     </v>
          </cell>
          <cell r="H927">
            <v>5.9</v>
          </cell>
        </row>
        <row r="928">
          <cell r="A928" t="str">
            <v>07362-02</v>
          </cell>
          <cell r="B928" t="str">
            <v>Verbindungsleitung, 32 A, 75 cm, gelb Experimentierkabel, 4 mm Stecker</v>
          </cell>
          <cell r="C928" t="str">
            <v>Connecting cord, 32 A, 750 mm, yellow</v>
          </cell>
          <cell r="D928" t="str">
            <v>Fil de connexion, 32 A, 750 mm, jaune</v>
          </cell>
          <cell r="E928" t="str">
            <v>CABLE DE CONEX., 32 A, 750 mm, AMARILLO</v>
          </cell>
          <cell r="F928" t="str">
            <v xml:space="preserve">Przewód łączeniowy, 75 cm, 32 A, żółty     </v>
          </cell>
          <cell r="G928" t="str">
            <v xml:space="preserve">Соединительный проводник, 750 мм, желтый    </v>
          </cell>
          <cell r="H928">
            <v>5.9</v>
          </cell>
        </row>
        <row r="929">
          <cell r="A929" t="str">
            <v>07362-04</v>
          </cell>
          <cell r="B929" t="str">
            <v>Verbindungsleitung, 32 A, 75 cm, blau Experimentierkabel, 4 mm Stecker</v>
          </cell>
          <cell r="C929" t="str">
            <v xml:space="preserve">Connecting cord, 32 A, 750 mm, blue </v>
          </cell>
          <cell r="D929" t="str">
            <v>Fil de connexion, 32 A, 750 mm, bleu</v>
          </cell>
          <cell r="E929" t="str">
            <v>CABLE DE CONEX., 32 A, 750 mm,AZUL</v>
          </cell>
          <cell r="F929" t="str">
            <v xml:space="preserve">Przewód łączeniowy 32 A,750 mm, niebieski     </v>
          </cell>
          <cell r="G929" t="str">
            <v xml:space="preserve">Соединительный проводник, 750 мм, синий    </v>
          </cell>
          <cell r="H929">
            <v>5.9</v>
          </cell>
        </row>
        <row r="930">
          <cell r="A930" t="str">
            <v>07362-05</v>
          </cell>
          <cell r="B930" t="str">
            <v>Verbindungsleitung, 32 A, 75 cm, schwarz Experimentierkabel, 4 mm Stecker</v>
          </cell>
          <cell r="C930" t="str">
            <v>Connecting cord, 32 A, 750 mm, black</v>
          </cell>
          <cell r="D930" t="str">
            <v>Fil de connexion, 32 A, 750 mm, noir</v>
          </cell>
          <cell r="E930" t="str">
            <v>CABLE DE CONEX., 32 A, 750 mm,NEGRO</v>
          </cell>
          <cell r="F930" t="str">
            <v xml:space="preserve">Przewód łączeniowy, 75 cm, 32 A, czarny     </v>
          </cell>
          <cell r="G930" t="str">
            <v xml:space="preserve">Соединительный проводник, 750 мм, черный    </v>
          </cell>
          <cell r="H930">
            <v>5.9</v>
          </cell>
        </row>
        <row r="931">
          <cell r="A931" t="str">
            <v>07362-15</v>
          </cell>
          <cell r="B931" t="str">
            <v>Verbindungsleitung, 32 A, 75 cm, grün-gelb Experimentierkabel, 4 mm Stecker</v>
          </cell>
          <cell r="C931" t="str">
            <v>Connecting cord, 32 A, 750 mm, green-yellow</v>
          </cell>
          <cell r="D931" t="str">
            <v>Fil de connexion, 32 A, 750 mm, vert-jaune</v>
          </cell>
          <cell r="E931" t="str">
            <v>CABLE DE CONEX., 32 A, 750 mm, VERDE-AMARILLO</v>
          </cell>
          <cell r="F931" t="str">
            <v xml:space="preserve">Przewód łączeniowy, 75 cm, 32 A, żółto-zielony     </v>
          </cell>
          <cell r="G931" t="str">
            <v xml:space="preserve">Соединительный проводник, 750 мм, желто-зеленый    </v>
          </cell>
          <cell r="H931">
            <v>5.9</v>
          </cell>
        </row>
        <row r="932">
          <cell r="A932" t="str">
            <v>07363-01</v>
          </cell>
          <cell r="B932" t="str">
            <v>Verbindungsleitung, 32 A, 100 cm, rot Experimentierkabel, 4 mm Stecker</v>
          </cell>
          <cell r="C932" t="str">
            <v>Connecting cord, 32 A, 1000 mm, red</v>
          </cell>
          <cell r="D932" t="str">
            <v>Fil de connexion, 32 A, 1000 mm, rouge</v>
          </cell>
          <cell r="E932" t="str">
            <v>Cable de conexión, 32 A, 1000 mm, rojo</v>
          </cell>
          <cell r="F932" t="str">
            <v xml:space="preserve">Przewód łączeniowy, 100 cm, 32 A, czerwony     </v>
          </cell>
          <cell r="G932" t="str">
            <v xml:space="preserve">Соединительный проводник, 1000 мм, красный    </v>
          </cell>
          <cell r="H932">
            <v>5.9</v>
          </cell>
        </row>
        <row r="933">
          <cell r="A933" t="str">
            <v>07363-02</v>
          </cell>
          <cell r="B933" t="str">
            <v>Verbindungsleitung, 32 A, 100 cm, gelb Experimentierkabel, 4 mm Stecker</v>
          </cell>
          <cell r="C933" t="str">
            <v>Connecting cord, 32 A, 1000 mm, yellow</v>
          </cell>
          <cell r="D933" t="str">
            <v>Fil de connexion, 32 A, 1000 mm, jaune</v>
          </cell>
          <cell r="E933" t="str">
            <v>CABLE DE CONEX., 32 A, 1000 mm, AMARILLO</v>
          </cell>
          <cell r="F933" t="str">
            <v xml:space="preserve">Przewód łączeniowy, 100 cm, 32 A, żółty     </v>
          </cell>
          <cell r="G933" t="str">
            <v xml:space="preserve">Соединительный проводник, 1000 мм, желтый    </v>
          </cell>
          <cell r="H933">
            <v>5.9</v>
          </cell>
        </row>
        <row r="934">
          <cell r="A934" t="str">
            <v>07363-04</v>
          </cell>
          <cell r="B934" t="str">
            <v>Verbindungsleitung, 32 A, 100 cm, blau Experimentierkabel, 4 mm Stecker</v>
          </cell>
          <cell r="C934" t="str">
            <v>Connecting cord, 32 A, 1000 mm, blue</v>
          </cell>
          <cell r="D934" t="str">
            <v>Fil de connexion, 32 A, 1000 mm, bleu</v>
          </cell>
          <cell r="E934" t="str">
            <v>Cable de conexión, 32 A, 1000mm, AZUL</v>
          </cell>
          <cell r="F934" t="str">
            <v xml:space="preserve">Przewód łączeniowy, 100 cm, 32 A, niebieski     </v>
          </cell>
          <cell r="G934" t="str">
            <v xml:space="preserve">Соединительный проводник, 1000 мм, синий     </v>
          </cell>
          <cell r="H934">
            <v>5.9</v>
          </cell>
        </row>
        <row r="935">
          <cell r="A935" t="str">
            <v>07363-05</v>
          </cell>
          <cell r="B935" t="str">
            <v>Verbindungsleitung, 32 A, 100 cm, schwarz Experimentierkabel, 4 mm Stecker</v>
          </cell>
          <cell r="C935" t="str">
            <v>Connecting cord, 32 A, 1000 mm,  black</v>
          </cell>
          <cell r="D935" t="str">
            <v>Fil de connexion, 32 A, 1000 mm, noir</v>
          </cell>
          <cell r="E935" t="str">
            <v>CABLE DE CONEX., 32 A, 1000 mm, NEGRO</v>
          </cell>
          <cell r="F935" t="str">
            <v xml:space="preserve">Przewód łączeniowy, 100 cm, 32 A, czarny     </v>
          </cell>
          <cell r="G935" t="str">
            <v xml:space="preserve">Соединительный проводник, 1000 мм, черный    </v>
          </cell>
          <cell r="H935">
            <v>5.9</v>
          </cell>
        </row>
        <row r="936">
          <cell r="A936" t="str">
            <v>07363-15</v>
          </cell>
          <cell r="B936" t="str">
            <v>Verbindungsleitung, 32 A, 100 cm, grün-gelb Experimentierkabel, 4 mm Stecker</v>
          </cell>
          <cell r="C936" t="str">
            <v>Connecting cord, 32 A, 1000 mm, green-yellow</v>
          </cell>
          <cell r="D936" t="str">
            <v>Fil de Connexion , 32 A, 1000 mm, vert-jaune</v>
          </cell>
          <cell r="E936" t="str">
            <v>CABLE DE CONEX., 32 A, 1000 mm, VERDE-AMARILLO</v>
          </cell>
          <cell r="F936" t="str">
            <v xml:space="preserve">Przewód łączeniowy, 100 cm, 32 A, żółto-zielony     </v>
          </cell>
          <cell r="G936" t="str">
            <v xml:space="preserve">Соединительный проводник, 1000 мм, желто-зеленый    </v>
          </cell>
          <cell r="H936">
            <v>5.9</v>
          </cell>
        </row>
        <row r="937">
          <cell r="A937" t="str">
            <v>07364-01</v>
          </cell>
          <cell r="B937" t="str">
            <v>Verbindungsleitung, 32 A, 150 cm, rot Experimentierkabel, 4 mm Stecker</v>
          </cell>
          <cell r="C937" t="str">
            <v>Connecting cord, 32 A, 1500 mm, red</v>
          </cell>
          <cell r="D937" t="str">
            <v>Fil de Connexion , 32 A, 1500 mm, rouge</v>
          </cell>
          <cell r="E937" t="str">
            <v>Cable de conexión, 32 A, 1500 mm, Rojo</v>
          </cell>
          <cell r="F937" t="str">
            <v xml:space="preserve">Przewód łączeniowy, 150 cm, 32 A, czerwony     </v>
          </cell>
          <cell r="G937" t="str">
            <v xml:space="preserve">Соединительный проводник, 1500 мм, красный    </v>
          </cell>
          <cell r="H937">
            <v>5.9</v>
          </cell>
        </row>
        <row r="938">
          <cell r="A938" t="str">
            <v>07364-02</v>
          </cell>
          <cell r="B938" t="str">
            <v>Verbindungsleitung, 32 A, 150 cm, gelb Experimentierkabel, 4 mm Stecker</v>
          </cell>
          <cell r="C938" t="str">
            <v>Connecting cord, 32 A, 1500 mm, yellow</v>
          </cell>
          <cell r="D938" t="str">
            <v>Fil de Connexion , 32 A, 1500 mm, jaune</v>
          </cell>
          <cell r="E938" t="str">
            <v>CABLE DE CONEX., 32 A, 1500 mm, AMARILLO</v>
          </cell>
          <cell r="F938" t="str">
            <v xml:space="preserve">Przewód łączeniowy, 150 cm, 32 A, żółty     </v>
          </cell>
          <cell r="G938" t="str">
            <v xml:space="preserve">Соединительный проводник, 1500 мм, желтый    </v>
          </cell>
          <cell r="H938">
            <v>5.9</v>
          </cell>
        </row>
        <row r="939">
          <cell r="A939" t="str">
            <v>07364-04</v>
          </cell>
          <cell r="B939" t="str">
            <v>Verbindungsleitung, 32 A, 150 cm, blau Experimentierkabel, 4 mm Stecker</v>
          </cell>
          <cell r="C939" t="str">
            <v>Connecting cord, 32 A, 1500 mm, blue</v>
          </cell>
          <cell r="D939" t="str">
            <v>Fil de Connexion , 32 A, 1500 mm, bleu</v>
          </cell>
          <cell r="E939" t="str">
            <v>Cable de conexión, 32 A, 1500 mm, Azul</v>
          </cell>
          <cell r="F939" t="str">
            <v xml:space="preserve">Przewód łączeniowy, 150 cm, 32 A, niebieski     </v>
          </cell>
          <cell r="G939" t="str">
            <v xml:space="preserve">Соединительный проводник, 1500 мм, синий     </v>
          </cell>
          <cell r="H939">
            <v>5.9</v>
          </cell>
        </row>
        <row r="940">
          <cell r="A940" t="str">
            <v>07364-05</v>
          </cell>
          <cell r="B940" t="str">
            <v>Verbindungsleitung, 32 A, 150 cm, schwarz Experimentierkabel, 4 mm Stecker</v>
          </cell>
          <cell r="C940" t="str">
            <v>Connecting cord, 32 A, 1500 mm, black</v>
          </cell>
          <cell r="D940" t="str">
            <v>Fil de Connexion , 32 A, 1500 mm, noir</v>
          </cell>
          <cell r="E940" t="str">
            <v>CABLE DE CONEX., 32 A, 1500 mm, NEGRO</v>
          </cell>
          <cell r="F940" t="str">
            <v xml:space="preserve">Przewód łączeniowy, 150 cm, 32 A, czarny     </v>
          </cell>
          <cell r="G940" t="str">
            <v xml:space="preserve">Соединительный проводник, 1500 мм, черный    </v>
          </cell>
          <cell r="H940">
            <v>5.9</v>
          </cell>
        </row>
        <row r="941">
          <cell r="A941" t="str">
            <v>07364-15</v>
          </cell>
          <cell r="B941" t="str">
            <v>Verbindungsleitung, 32 A, 150 cm, grün-gelb Experimentierkabel, 4 mm Stecker</v>
          </cell>
          <cell r="C941" t="str">
            <v>Connecting cord, 32 A, 1500 mm, green-yellow</v>
          </cell>
          <cell r="D941" t="str">
            <v>Fil de Connexion , 32 A, 1500 mm, vert-jAune</v>
          </cell>
          <cell r="E941" t="str">
            <v>CABLE DE CONEX., 32 A, 1500 mm, VERDE-AMARILLO</v>
          </cell>
          <cell r="F941" t="str">
            <v xml:space="preserve">Przewód łączeniowy, 150 cm, 32 A, żółto-zielony     </v>
          </cell>
          <cell r="G941" t="str">
            <v xml:space="preserve">Соединительный проводник, 1500 мм, желто-зеленый    </v>
          </cell>
          <cell r="H941">
            <v>5.9</v>
          </cell>
        </row>
        <row r="942">
          <cell r="A942" t="str">
            <v>07365-01</v>
          </cell>
          <cell r="B942" t="str">
            <v>Verbindungsleitung, 32 A, 200 cm, rot Experimentierkabel, 4 mm Stecker</v>
          </cell>
          <cell r="C942" t="str">
            <v>Connecting cord, 32 A, 2000 mm, red</v>
          </cell>
          <cell r="D942" t="str">
            <v>Fil de Connexion , 32 A, 2000 mm, rouge</v>
          </cell>
          <cell r="E942" t="str">
            <v>CABLE DE CONEX., 32 A, 2000 mm, ROJO</v>
          </cell>
          <cell r="F942" t="str">
            <v xml:space="preserve">Przewód łączeniowy, 200 cm, 32 A, czerwony     </v>
          </cell>
          <cell r="G942" t="str">
            <v xml:space="preserve">Соединительный проводник, 2000 мм, красный    </v>
          </cell>
          <cell r="H942">
            <v>6.9</v>
          </cell>
        </row>
        <row r="943">
          <cell r="A943" t="str">
            <v>07365-02</v>
          </cell>
          <cell r="B943" t="str">
            <v>Verbindungsleitung, 32 A, 200 cm, gelb Experimentierkabel, 4 mm Stecker</v>
          </cell>
          <cell r="C943" t="str">
            <v>Connecting cord, 32 A, 2000 mm, yellow</v>
          </cell>
          <cell r="D943" t="str">
            <v>Fil de Connexion , 32 A, 2000 mm, jaune</v>
          </cell>
          <cell r="E943" t="str">
            <v>CABLE DE CONEX., 32 A, 2000 mm, AMARILLO</v>
          </cell>
          <cell r="F943" t="str">
            <v xml:space="preserve">Przewód łączeniowy, 200 cm, 32 A, żółty     </v>
          </cell>
          <cell r="G943" t="str">
            <v xml:space="preserve">Соединительный проводник, 2000 мм, желтый    </v>
          </cell>
          <cell r="H943">
            <v>6.9</v>
          </cell>
        </row>
        <row r="944">
          <cell r="A944" t="str">
            <v>07365-04</v>
          </cell>
          <cell r="B944" t="str">
            <v>Verbindungsleitung, 32 A, 200 cm, blau Experimentierkabel, 4 mm Stecker</v>
          </cell>
          <cell r="C944" t="str">
            <v>Connecting cord, 32 A, 2000 mm, blue</v>
          </cell>
          <cell r="D944" t="str">
            <v>Fil de Connexion , 32 A, 2000 mm, bleu</v>
          </cell>
          <cell r="E944" t="str">
            <v>CABLE DE CONEX., 32 A, 2000 mm, AZUL</v>
          </cell>
          <cell r="F944" t="str">
            <v xml:space="preserve">Przewód łączeniowy, 200 cm, 32 A, niebieski     </v>
          </cell>
          <cell r="G944" t="str">
            <v xml:space="preserve">Соединительный проводник, 2000 мм, синий     </v>
          </cell>
          <cell r="H944">
            <v>6.9</v>
          </cell>
        </row>
        <row r="945">
          <cell r="A945" t="str">
            <v>07365-05</v>
          </cell>
          <cell r="B945" t="str">
            <v>Verbindungsleitung, 32 A, 200 cm, schwarz Experimentierkabel, 4 mm Stecker</v>
          </cell>
          <cell r="C945" t="str">
            <v>Connecting cord, 32 A, 2000 mm, black</v>
          </cell>
          <cell r="D945" t="str">
            <v>Fil de Connexion , 32 A, 2000 mm, noir</v>
          </cell>
          <cell r="E945" t="str">
            <v>CABLE DE CONEX., 32 A, 2000 mm, NEGRO</v>
          </cell>
          <cell r="F945" t="str">
            <v xml:space="preserve">Przewód łączeniowy, 200 cm, 32 A, czarny     </v>
          </cell>
          <cell r="G945" t="str">
            <v xml:space="preserve">Соединительный проводник, 2000 мм, черный    </v>
          </cell>
          <cell r="H945">
            <v>6.9</v>
          </cell>
        </row>
        <row r="946">
          <cell r="A946" t="str">
            <v>07365-15</v>
          </cell>
          <cell r="B946" t="str">
            <v>Verbindungsleitung, 32 A, 200 cm, grün-gelb Experimentierkabel, 4 mm Stecker</v>
          </cell>
          <cell r="C946" t="str">
            <v>Connecting cord, 32 A, 2000 mm, green-yellow</v>
          </cell>
          <cell r="D946" t="str">
            <v>Fil de Connexion , 32 A, 2000 mm, vert-jAune</v>
          </cell>
          <cell r="E946" t="str">
            <v>CABLE DE CONEX., 32 A, 2000 mm, VERDE-AMARILLO</v>
          </cell>
          <cell r="F946" t="str">
            <v xml:space="preserve">Przewód łączeniowy, 200 cm, 32 A, żółto-zielony     </v>
          </cell>
          <cell r="G946" t="str">
            <v xml:space="preserve">Соединительный проводник, 2000 мм, желто-зеленый    </v>
          </cell>
          <cell r="H946">
            <v>6.9</v>
          </cell>
        </row>
        <row r="947">
          <cell r="A947" t="str">
            <v>07366-00</v>
          </cell>
          <cell r="B947" t="str">
            <v xml:space="preserve">Verbindungsleitung, 30 kV, 500 mm </v>
          </cell>
          <cell r="C947" t="str">
            <v>Connecting cord, 30 kV, 500 mm</v>
          </cell>
          <cell r="D947" t="str">
            <v>Fil de Connexion 30 kV, l 500mm</v>
          </cell>
          <cell r="E947" t="str">
            <v>CABLE DE CONEX., 30 kV, 500 mm</v>
          </cell>
          <cell r="F947" t="str">
            <v xml:space="preserve">Przewód łączeniowy 30 kV, 50 cm     </v>
          </cell>
          <cell r="G947" t="str">
            <v xml:space="preserve">Соединительный проводник, 30 кВ, 500 мм    </v>
          </cell>
          <cell r="H947">
            <v>17</v>
          </cell>
        </row>
        <row r="948">
          <cell r="A948" t="str">
            <v>07367-00</v>
          </cell>
          <cell r="B948" t="str">
            <v>Verbindungsleitung, 30 kV, 1000 mm</v>
          </cell>
          <cell r="C948" t="str">
            <v>Connecting cord, 30 kV, 1000 mm</v>
          </cell>
          <cell r="D948" t="str">
            <v>Fil de Connexion 30 kV, l 1000 mm</v>
          </cell>
          <cell r="E948" t="str">
            <v>CABLE DE CONEX. 30 kV, 1000 mm</v>
          </cell>
          <cell r="F948" t="str">
            <v xml:space="preserve">Przewód łączeniowy 30 kV, 100 cm     </v>
          </cell>
          <cell r="G948" t="str">
            <v xml:space="preserve">Соединительный проводник, 30 кВ, 1000 мм    </v>
          </cell>
          <cell r="H948">
            <v>17</v>
          </cell>
        </row>
        <row r="949">
          <cell r="A949" t="str">
            <v>07400-00</v>
          </cell>
          <cell r="B949" t="str">
            <v>Batterie Babyzelle, 1.5 V (Typ C), R14 (IEC-Typ), 2er Pack</v>
          </cell>
          <cell r="C949" t="str">
            <v>Battery Type C 1.5 V - Pack of 2 pieces</v>
          </cell>
          <cell r="D949" t="str">
            <v xml:space="preserve">Batterie Type C 1.5 V - 2 pièces  </v>
          </cell>
          <cell r="E949" t="str">
            <v xml:space="preserve"> Batería Type C 1.5 V - 2 piezas  </v>
          </cell>
          <cell r="F949" t="str">
            <v/>
          </cell>
          <cell r="G949" t="str">
            <v xml:space="preserve">Батарейка 1.5 V (Typ C) R14 (IEC-Typ)  </v>
          </cell>
          <cell r="H949">
            <v>2.13</v>
          </cell>
        </row>
        <row r="950">
          <cell r="A950" t="str">
            <v>07401-00</v>
          </cell>
          <cell r="B950" t="str">
            <v>Batterie Mikrozelle, 4er Pack, 1.5 V (Typ AAA), R03 (IEC-TYP</v>
          </cell>
          <cell r="C950" t="str">
            <v>Battery Type AAA 1.5 V</v>
          </cell>
          <cell r="D950" t="str">
            <v xml:space="preserve">Batterie Type AAA 1.5 V  </v>
          </cell>
          <cell r="E950" t="str">
            <v xml:space="preserve"> Batería Type AAA 1.5 V  </v>
          </cell>
          <cell r="F950" t="str">
            <v/>
          </cell>
          <cell r="G950" t="str">
            <v xml:space="preserve">Батарейка 1.5 V (Typ AAA) R03 (IEC-TYP) (4шт.)  </v>
          </cell>
          <cell r="H950">
            <v>1.69</v>
          </cell>
        </row>
        <row r="951">
          <cell r="A951" t="str">
            <v>07402-00</v>
          </cell>
          <cell r="B951" t="str">
            <v>Batterie Mignonzelle, 4er-Pack, 1.5 V (Typ AA), R6 (IEC-Typ)</v>
          </cell>
          <cell r="C951" t="str">
            <v>Battery Type AA 1.5 V</v>
          </cell>
          <cell r="D951" t="str">
            <v xml:space="preserve">Batterie Type AA 1.5 V  </v>
          </cell>
          <cell r="E951" t="str">
            <v xml:space="preserve"> Batería Type AA 1.5 V  </v>
          </cell>
          <cell r="F951" t="str">
            <v/>
          </cell>
          <cell r="G951" t="str">
            <v xml:space="preserve">Батарейка 1.5 V (Typ AA) R6 (IEC-Typ) (4 шт.)  </v>
          </cell>
          <cell r="H951">
            <v>1.99</v>
          </cell>
        </row>
        <row r="952">
          <cell r="A952" t="str">
            <v>07403-00</v>
          </cell>
          <cell r="B952" t="str">
            <v>Batterie Monozelle, 2er-Pack, 1.5 V, R20 (IEC-Typ) (Typ D)</v>
          </cell>
          <cell r="C952" t="str">
            <v>Battery Type D 1.5 V</v>
          </cell>
          <cell r="D952" t="str">
            <v xml:space="preserve">Batterie Type D 1.5 V  </v>
          </cell>
          <cell r="E952" t="str">
            <v xml:space="preserve"> Batería Type D 1.5 V  </v>
          </cell>
          <cell r="F952" t="str">
            <v/>
          </cell>
          <cell r="G952" t="str">
            <v>Батарейка 1.5 V (Typ D) R20 (IEC-Typ) (2 шт.)</v>
          </cell>
          <cell r="H952">
            <v>1.99</v>
          </cell>
        </row>
        <row r="953">
          <cell r="A953" t="str">
            <v>07404-00</v>
          </cell>
          <cell r="B953" t="str">
            <v>Batterie Flachbatterie, 4.5 V, 3R12 (IEC-Typ)</v>
          </cell>
          <cell r="C953" t="str">
            <v>Battery 4.5 V</v>
          </cell>
          <cell r="D953" t="str">
            <v xml:space="preserve">Batterie 4.5 V  </v>
          </cell>
          <cell r="E953" t="str">
            <v xml:space="preserve"> Batería 4.5 V  </v>
          </cell>
          <cell r="F953" t="str">
            <v/>
          </cell>
          <cell r="G953" t="str">
            <v xml:space="preserve">Плоская батарейка  4.5 V 3R12 (IEC-Typ)  </v>
          </cell>
          <cell r="H953">
            <v>1.6</v>
          </cell>
        </row>
        <row r="954">
          <cell r="A954" t="str">
            <v>07405-00</v>
          </cell>
          <cell r="B954" t="str">
            <v>Batterie 9-Volt-Block, 9 V, 6F22 (IEC-Typ)</v>
          </cell>
          <cell r="C954" t="str">
            <v>Battery 9 V</v>
          </cell>
          <cell r="D954" t="str">
            <v xml:space="preserve">Batterie 9 V  </v>
          </cell>
          <cell r="E954" t="str">
            <v xml:space="preserve"> Batería 9 V  </v>
          </cell>
          <cell r="F954" t="str">
            <v/>
          </cell>
          <cell r="G954" t="str">
            <v xml:space="preserve">Батарейка 9-Volt  9 V 6F22 (IEC-Typ)  </v>
          </cell>
          <cell r="H954">
            <v>1.6</v>
          </cell>
        </row>
        <row r="955">
          <cell r="A955" t="str">
            <v>07473-93</v>
          </cell>
          <cell r="B955" t="str">
            <v>Lampentransformator, 6 und 12 Volt~, 100 W, 230 V</v>
          </cell>
          <cell r="C955" t="str">
            <v>Lamp transformer,  6 and 12 V AC, 100 VA, 230 V</v>
          </cell>
          <cell r="D955" t="str">
            <v>Transformateur pour lampes, 6 et 12 V CC, 100 VA, 230 V</v>
          </cell>
          <cell r="E955" t="str">
            <v>Transformador, 6 y 12 V CA, 100 AV, 230 V</v>
          </cell>
          <cell r="F955" t="str">
            <v xml:space="preserve">Transformator do lamp 6 VAC, 230 VAC     </v>
          </cell>
          <cell r="G955" t="str">
            <v xml:space="preserve">Ламповый трансформатор, 6 В переменного тока, 230 В переменного тока    </v>
          </cell>
          <cell r="H955">
            <v>104</v>
          </cell>
        </row>
        <row r="956">
          <cell r="A956" t="str">
            <v>07491-00</v>
          </cell>
          <cell r="B956" t="str">
            <v>leXsolar-EMobility Ready-to-go</v>
          </cell>
          <cell r="C956" t="str">
            <v>leXsolar-EMobility Ready-to-go</v>
          </cell>
          <cell r="D956" t="str">
            <v>Malette véhicules électriques</v>
          </cell>
          <cell r="E956" t="str">
            <v>Set Movilidad eléctrica/E-mobility, leXsolar</v>
          </cell>
          <cell r="F956" t="str">
            <v xml:space="preserve">Zestaw eksperymentalny E-mobilność, leXsolar  </v>
          </cell>
          <cell r="G956" t="str">
            <v xml:space="preserve">leXsolar Ученический набор "Электромобиль"  </v>
          </cell>
          <cell r="H956">
            <v>2069</v>
          </cell>
        </row>
        <row r="957">
          <cell r="A957" t="str">
            <v>07496-01</v>
          </cell>
          <cell r="B957" t="str">
            <v xml:space="preserve">Batterie 4,5 V, 3R 12 DIN 40869 </v>
          </cell>
          <cell r="C957" t="str">
            <v>Flat battery, 4.5 V</v>
          </cell>
          <cell r="D957" t="str">
            <v>Pile 4,5 v</v>
          </cell>
          <cell r="E957" t="str">
            <v>PILA 4,5 V</v>
          </cell>
          <cell r="F957" t="str">
            <v xml:space="preserve">Bateria 4,5 V, 3R 12 DIN 40869     </v>
          </cell>
          <cell r="G957" t="str">
            <v xml:space="preserve">Плоская батарея, 4,5 В, 3R 12 DIN 40869      </v>
          </cell>
          <cell r="H957">
            <v>1.5</v>
          </cell>
        </row>
        <row r="958">
          <cell r="A958" t="str">
            <v>07503-60</v>
          </cell>
          <cell r="B958" t="str">
            <v xml:space="preserve">Feinsicherung, F 0,63, 10 Stück </v>
          </cell>
          <cell r="C958" t="str">
            <v>Fuse F 0.63H, pkg. of 10</v>
          </cell>
          <cell r="D958" t="str">
            <v>Fusible f 0.63H, 10 pièces</v>
          </cell>
          <cell r="E958" t="str">
            <v>FUSIBLES F 0.63H, 10 PZS.</v>
          </cell>
          <cell r="F958" t="str">
            <v xml:space="preserve">Zestaw bezpieczników G F 0,63 H, 10 sztuk     </v>
          </cell>
          <cell r="G958" t="str">
            <v xml:space="preserve">Предохранитель F 0,63 H, 10 шт.    </v>
          </cell>
          <cell r="H958">
            <v>6.9</v>
          </cell>
        </row>
        <row r="959">
          <cell r="A959" t="str">
            <v>07505-03</v>
          </cell>
          <cell r="B959" t="str">
            <v>Glühlampen 12 V/0,1 A/ 1,2 W, Sockel E10 Set mit 10 Stück</v>
          </cell>
          <cell r="C959" t="str">
            <v>Filament lamps 12V/0.1A, E10, 10 pieces</v>
          </cell>
          <cell r="D959" t="str">
            <v>Ampoule, 12V / 0,1A, E10, 10 pièces</v>
          </cell>
          <cell r="E959" t="str">
            <v>Bombilla 12V/0,1A, E 10, 10 pzs.</v>
          </cell>
          <cell r="F959" t="str">
            <v xml:space="preserve">Żarówka 12V/0,1 A, E10, 10 sztuk     </v>
          </cell>
          <cell r="G959" t="str">
            <v xml:space="preserve">Лампы накаливания 12 В/ 0,1 A, E10, 10 шт.    </v>
          </cell>
          <cell r="H959">
            <v>14.9</v>
          </cell>
        </row>
        <row r="960">
          <cell r="A960" t="str">
            <v>07506-90</v>
          </cell>
          <cell r="B960" t="str">
            <v>Glimmlampe, 110 V AC, E 10</v>
          </cell>
          <cell r="C960" t="str">
            <v>Neon lamp 110 V AC, E10</v>
          </cell>
          <cell r="D960" t="str">
            <v>Lampe à décharge, 110 V AC, E 10</v>
          </cell>
          <cell r="E960" t="str">
            <v>Lámpara de neón 110 V, E10</v>
          </cell>
          <cell r="F960" t="str">
            <v xml:space="preserve">Jarzeniówka, 110 V AC, E10     </v>
          </cell>
          <cell r="G960" t="str">
            <v xml:space="preserve">Неоновая лампа, 110 В пер. ток, E10     </v>
          </cell>
          <cell r="H960">
            <v>5.9</v>
          </cell>
        </row>
        <row r="961">
          <cell r="A961" t="str">
            <v>07542-04</v>
          </cell>
          <cell r="B961" t="str">
            <v xml:space="preserve">Überwurfstecker </v>
          </cell>
          <cell r="C961" t="str">
            <v>Plug with push-on sleeve</v>
          </cell>
          <cell r="D961" t="str">
            <v>Manchon à fiche</v>
          </cell>
          <cell r="E961" t="str">
            <v>ENCHUFE DE RACOR</v>
          </cell>
          <cell r="F961" t="str">
            <v xml:space="preserve">Wtyk z narzutką     </v>
          </cell>
          <cell r="G961" t="str">
            <v xml:space="preserve">Переходник  </v>
          </cell>
          <cell r="H961">
            <v>53</v>
          </cell>
        </row>
        <row r="962">
          <cell r="A962" t="str">
            <v>07542-05</v>
          </cell>
          <cell r="B962" t="str">
            <v xml:space="preserve">Überwurf mit Verbindungsleitung </v>
          </cell>
          <cell r="C962" t="str">
            <v>Collar adaptor w. connecting cord</v>
          </cell>
          <cell r="D962" t="str">
            <v>Manchon avec fil de Connexion</v>
          </cell>
          <cell r="E962" t="str">
            <v>RACOR CON CABLE DE UNION</v>
          </cell>
          <cell r="F962" t="str">
            <v xml:space="preserve">Narzutka ze sznurem łączeniowym     </v>
          </cell>
          <cell r="G962" t="str">
            <v xml:space="preserve">Переходник со соединительным проводником  </v>
          </cell>
          <cell r="H962">
            <v>66</v>
          </cell>
        </row>
        <row r="963">
          <cell r="A963" t="str">
            <v>07542-10</v>
          </cell>
          <cell r="B963" t="str">
            <v>Abgeschirmtes Kabel BNC, l = 250 mm</v>
          </cell>
          <cell r="C963" t="str">
            <v>Screened cable, BNC, l 250 mm</v>
          </cell>
          <cell r="D963" t="str">
            <v>Câble blindé BNC, l = 250 mm</v>
          </cell>
          <cell r="E963" t="str">
            <v>CABLE BLINDADO BNC, L 250 MM</v>
          </cell>
          <cell r="F963" t="str">
            <v xml:space="preserve">Kabel ekranowany BNC, l = 250 mm     </v>
          </cell>
          <cell r="G963" t="str">
            <v xml:space="preserve">Кабель с защитным покрытием, BNC, l=250 мм    </v>
          </cell>
          <cell r="H963">
            <v>9.9</v>
          </cell>
        </row>
        <row r="964">
          <cell r="A964" t="str">
            <v>07542-11</v>
          </cell>
          <cell r="B964" t="str">
            <v>Abgeschirmtes Kabel BNC, l = 1 m</v>
          </cell>
          <cell r="C964" t="str">
            <v>Screened cable, BNC, l = 1 m</v>
          </cell>
          <cell r="D964" t="str">
            <v>Câble blindé BNC, l = 1 m</v>
          </cell>
          <cell r="E964" t="str">
            <v>CABLE BLINDADO BNC, LONG. 1 m</v>
          </cell>
          <cell r="F964" t="str">
            <v xml:space="preserve">Kabel ekranowany BNC, l = 1 m     </v>
          </cell>
          <cell r="G964" t="str">
            <v xml:space="preserve">Кабель с защитным покрытием, BNC, l= 1 м    </v>
          </cell>
          <cell r="H964">
            <v>11.9</v>
          </cell>
        </row>
        <row r="965">
          <cell r="A965" t="str">
            <v>07542-12</v>
          </cell>
          <cell r="B965" t="str">
            <v xml:space="preserve">Abgeschirmtes Kabel BNC, l = 1500 mm </v>
          </cell>
          <cell r="C965" t="str">
            <v>Screened cable, BNC, l 1500 mm</v>
          </cell>
          <cell r="D965" t="str">
            <v>Câble blindé BNC, l 1500 mm</v>
          </cell>
          <cell r="E965" t="str">
            <v>CABLE BLINDADO BNC, L 1500MM</v>
          </cell>
          <cell r="F965" t="str">
            <v xml:space="preserve">Kabel ekranowany BNC, l = 1500 mm     </v>
          </cell>
          <cell r="G965" t="str">
            <v xml:space="preserve">Кабель с защитным покрытием, BNC, l=1500 мм    </v>
          </cell>
          <cell r="H965">
            <v>12.9</v>
          </cell>
        </row>
        <row r="966">
          <cell r="A966" t="str">
            <v>07542-20</v>
          </cell>
          <cell r="B966" t="str">
            <v xml:space="preserve">Adapter BNC-Buchse/4-mm-Stecker </v>
          </cell>
          <cell r="C966" t="str">
            <v>Adaptor, BNC socket/4 mm plug</v>
          </cell>
          <cell r="D966" t="str">
            <v>Adaptateur, douille BNC/fiche 4mm</v>
          </cell>
          <cell r="E966" t="str">
            <v>ADAPTADOR,TOMA BNC-ENCHUFE DE 4MM</v>
          </cell>
          <cell r="F966" t="str">
            <v xml:space="preserve">Złącze BNC/wtyk 4-mm     </v>
          </cell>
          <cell r="G966" t="str">
            <v xml:space="preserve">Переходник, гнездо  BNC/ 4 мм штекер    </v>
          </cell>
          <cell r="H966">
            <v>32.9</v>
          </cell>
        </row>
        <row r="967">
          <cell r="A967" t="str">
            <v>07542-21</v>
          </cell>
          <cell r="B967" t="str">
            <v xml:space="preserve">T-Stück BNC, 2 x Buchse/4-mm-Buchsen </v>
          </cell>
          <cell r="C967" t="str">
            <v>Connector, T type, BNC</v>
          </cell>
          <cell r="D967" t="str">
            <v>Connecteur en T, type BNC</v>
          </cell>
          <cell r="E967" t="str">
            <v>CONECTOR EN T BNC,TOMA-TOMA-ENCH.</v>
          </cell>
          <cell r="F967" t="str">
            <v xml:space="preserve">Złącze T BNC na 2 gniazda/wtyk 4 mm     </v>
          </cell>
          <cell r="G967" t="str">
            <v xml:space="preserve">Соединитель T-типа,  BNC / 4 мм штекер    </v>
          </cell>
          <cell r="H967">
            <v>9.9</v>
          </cell>
        </row>
        <row r="968">
          <cell r="A968" t="str">
            <v>07542-26</v>
          </cell>
          <cell r="B968" t="str">
            <v>Adapter, BNC-Stecker/4 mm-Buchsenpaar</v>
          </cell>
          <cell r="C968" t="str">
            <v>Adapter, BNC male/4 mm female pair</v>
          </cell>
          <cell r="D968" t="str">
            <v>Adaptateur fiche BNC / douilles 4 mm</v>
          </cell>
          <cell r="E968" t="str">
            <v>ADAPTADOR,CLAVIJA BNC/HEMBRIL.4MM</v>
          </cell>
          <cell r="F968" t="str">
            <v xml:space="preserve">Złącze wtyku BNC/gniazdo 4 mm     </v>
          </cell>
          <cell r="G968" t="str">
            <v xml:space="preserve">Переходник, штепсель  BNC / 4 мм гнездо    </v>
          </cell>
          <cell r="H968">
            <v>14.9</v>
          </cell>
        </row>
        <row r="969">
          <cell r="A969" t="str">
            <v>07542-27</v>
          </cell>
          <cell r="B969" t="str">
            <v>Adapter, BNC-Buchse/4 mm-Steckerpaar</v>
          </cell>
          <cell r="C969" t="str">
            <v>Adapter, BNC socket/4 mm plug pair</v>
          </cell>
          <cell r="D969" t="str">
            <v>Adaptateur douille BNC/2x fiches 4 mm</v>
          </cell>
          <cell r="E969" t="str">
            <v>ADAPTADOR, HEMBRIL. BNC/CLAVIJA. 4 mm</v>
          </cell>
          <cell r="F969" t="str">
            <v xml:space="preserve">Złącze gniazda BNC/para wtyków 4 mm     </v>
          </cell>
          <cell r="G969" t="str">
            <v xml:space="preserve">Переходник, гнездо  BNC / 4 мм парный штекер    </v>
          </cell>
          <cell r="H969">
            <v>9.9</v>
          </cell>
        </row>
        <row r="970">
          <cell r="A970" t="str">
            <v>07592-00</v>
          </cell>
          <cell r="B970" t="str">
            <v>Funkeninduktor</v>
          </cell>
          <cell r="C970" t="str">
            <v>Ruhmkorff's induction coil</v>
          </cell>
          <cell r="D970" t="str">
            <v>Bobine d'induction de Ruhmkorff</v>
          </cell>
          <cell r="E970" t="str">
            <v>Bobina de inducción de Ruhmkorff</v>
          </cell>
          <cell r="F970" t="str">
            <v/>
          </cell>
          <cell r="G970" t="str">
            <v>Искровой индуктор</v>
          </cell>
          <cell r="H970">
            <v>335</v>
          </cell>
        </row>
        <row r="971">
          <cell r="A971" t="str">
            <v>07616-00</v>
          </cell>
          <cell r="B971" t="str">
            <v>Influenzmaschine nach Wimshurst</v>
          </cell>
          <cell r="C971" t="str">
            <v>Wimshurst influence machine</v>
          </cell>
          <cell r="D971" t="str">
            <v>Machine électrostatique de Wimshurst</v>
          </cell>
          <cell r="E971" t="str">
            <v>Máquina electrostática de Wimshurst</v>
          </cell>
          <cell r="F971" t="str">
            <v xml:space="preserve">Maszyna indukcyjna (Wirmshursta)     </v>
          </cell>
          <cell r="G971" t="str">
            <v xml:space="preserve">Электростатический генератор    </v>
          </cell>
          <cell r="H971">
            <v>329</v>
          </cell>
        </row>
        <row r="972">
          <cell r="A972" t="str">
            <v>07642-01</v>
          </cell>
          <cell r="B972" t="str">
            <v>Transportband b = 13 cm / Antriebsriemen  für Bandgenerator 07642-93</v>
          </cell>
          <cell r="C972" t="str">
            <v>Belt for van de Graaff generator - 13cm wide</v>
          </cell>
          <cell r="D972" t="str">
            <v>Bande de caoutchouc pour générateur van-de-Graaf (ancien modèle) - 13 cm large</v>
          </cell>
          <cell r="E972" t="str">
            <v>Banda transportadora para Generador van-de-Graf, 13 cm</v>
          </cell>
          <cell r="F972" t="str">
            <v xml:space="preserve">Taśma napędowa b = 13 cm/pasek napędu     </v>
          </cell>
          <cell r="G972" t="str">
            <v xml:space="preserve">Транспортер для генератора Ван-де-Граафа, ширина=13 см / приводн. ремень   </v>
          </cell>
          <cell r="H972">
            <v>31</v>
          </cell>
        </row>
        <row r="973">
          <cell r="A973" t="str">
            <v>07643-01</v>
          </cell>
          <cell r="B973" t="str">
            <v>Transportband, b = 6 cm und Antriebsriemen für Bandgenerator 07645-97</v>
          </cell>
          <cell r="C973" t="str">
            <v>Belt for 07645-97 - 6cm wide</v>
          </cell>
          <cell r="D973" t="str">
            <v>Bande de caoutchouc pour générateur VDG 07645-97 - 6cm de largeur</v>
          </cell>
          <cell r="E973" t="str">
            <v>BANDA PARA 07645-97</v>
          </cell>
          <cell r="F973" t="str">
            <v xml:space="preserve">Taśma napędowa b = 6 cm/pasek napędu     </v>
          </cell>
          <cell r="G973" t="str">
            <v xml:space="preserve">Транспортер, ширина=6 см / приводной ремень    </v>
          </cell>
          <cell r="H973">
            <v>74</v>
          </cell>
        </row>
        <row r="974">
          <cell r="A974" t="str">
            <v>07644-00</v>
          </cell>
          <cell r="B974" t="str">
            <v xml:space="preserve">Elektrostatik-Gerätesatz </v>
          </cell>
          <cell r="C974" t="str">
            <v>Set of electrostatics apparatus</v>
          </cell>
          <cell r="D974" t="str">
            <v xml:space="preserve">Jeu d'appareil électrostatiques </v>
          </cell>
          <cell r="E974" t="str">
            <v>JUEGO D.APRTOS D.ELECTROSTATICA</v>
          </cell>
          <cell r="F974" t="str">
            <v xml:space="preserve">Zestaw przyrządów "Elektrostatyka"     </v>
          </cell>
          <cell r="G974" t="str">
            <v xml:space="preserve">Набор электростатического оборудования    </v>
          </cell>
          <cell r="H974">
            <v>469</v>
          </cell>
        </row>
        <row r="975">
          <cell r="A975" t="str">
            <v>07645-97</v>
          </cell>
          <cell r="B975" t="str">
            <v xml:space="preserve">Bandgenerator </v>
          </cell>
          <cell r="C975" t="str">
            <v>Van-de-Graaff generator, 230V/50Hz</v>
          </cell>
          <cell r="D975" t="str">
            <v>Générateur Van de Graaf, 230 V / 50 Hz</v>
          </cell>
          <cell r="E975" t="str">
            <v>Generador de Van de Graaff, 230V/50Hz</v>
          </cell>
          <cell r="F975" t="str">
            <v xml:space="preserve">Generator Van de Graafa, 230 V/50 Hz     </v>
          </cell>
          <cell r="G975" t="str">
            <v xml:space="preserve">Генератор Ван-де-Граафа, 230 В / 50 Гц    </v>
          </cell>
          <cell r="H975">
            <v>699</v>
          </cell>
        </row>
        <row r="976">
          <cell r="A976" t="str">
            <v>07807-00</v>
          </cell>
          <cell r="B976" t="str">
            <v xml:space="preserve">Verteilerstütze, l = 130 mm </v>
          </cell>
          <cell r="C976" t="str">
            <v>Insulating pin</v>
          </cell>
          <cell r="D976" t="str">
            <v>Tige à bornes, l = 130 mm</v>
          </cell>
          <cell r="E976" t="str">
            <v>Varilla aislada, l = 130 mm</v>
          </cell>
          <cell r="F976" t="str">
            <v xml:space="preserve">Rozdzielacz, l = 130 mm     </v>
          </cell>
          <cell r="G976" t="str">
            <v xml:space="preserve">Изоляционная шпилька    </v>
          </cell>
          <cell r="H976">
            <v>35</v>
          </cell>
        </row>
        <row r="977">
          <cell r="A977" t="str">
            <v>07819-00</v>
          </cell>
          <cell r="B977" t="str">
            <v>Magnet, l = 50 mm, stabförmig, ohne Polkennzeichung</v>
          </cell>
          <cell r="C977" t="str">
            <v>Bar magnet  l 50 mm</v>
          </cell>
          <cell r="D977" t="str">
            <v>Aimant en barre l = 50 mm</v>
          </cell>
          <cell r="E977" t="str">
            <v>IMAN ,L 50 MM ,BARRA</v>
          </cell>
          <cell r="F977" t="str">
            <v xml:space="preserve">Magnes, l = 50 mm, sztabkowy     </v>
          </cell>
          <cell r="G977" t="str">
            <v xml:space="preserve">Магнит, стержневой, l=50 мм     </v>
          </cell>
          <cell r="H977">
            <v>5.5</v>
          </cell>
        </row>
        <row r="978">
          <cell r="A978" t="str">
            <v>07823-00</v>
          </cell>
          <cell r="B978" t="str">
            <v>Magnet, l = 72 mm, stabförmig, Pole farbig, mit zentraler Bohrung 6 mm</v>
          </cell>
          <cell r="C978" t="str">
            <v>magnet, l = 72mm, rodshaped, colored poles</v>
          </cell>
          <cell r="D978" t="str">
            <v>Barreau aimanté, l 72 mm</v>
          </cell>
          <cell r="E978" t="str">
            <v>IMAN RECTO 7 CM</v>
          </cell>
          <cell r="F978" t="str">
            <v xml:space="preserve">Magnes, l = 72 mm, sztabkowy     </v>
          </cell>
          <cell r="G978" t="str">
            <v xml:space="preserve">Магнит, стержневой, l=72 мм    </v>
          </cell>
          <cell r="H978">
            <v>25</v>
          </cell>
        </row>
        <row r="979">
          <cell r="A979" t="str">
            <v>07823-01</v>
          </cell>
          <cell r="B979" t="str">
            <v>Magnet, l = 72 mm, stabförmig, ohne Polkennzeichung, mit zentraler Bohrung 6 mm</v>
          </cell>
          <cell r="C979" t="str">
            <v>Rod shaped magnet, l 72mm</v>
          </cell>
          <cell r="D979" t="str">
            <v>Barreau aimanté, l 72 mm</v>
          </cell>
          <cell r="E979" t="str">
            <v>IMAN RECTO, L 72 MM, NO BARNIZADO</v>
          </cell>
          <cell r="F979" t="str">
            <v xml:space="preserve">Magnes, l = 72 mm, sztabkowy     </v>
          </cell>
          <cell r="G979" t="str">
            <v xml:space="preserve">Магнит, стержневой, l=72 мм    </v>
          </cell>
          <cell r="H979">
            <v>24</v>
          </cell>
        </row>
        <row r="980">
          <cell r="A980" t="str">
            <v>07824-00</v>
          </cell>
          <cell r="B980" t="str">
            <v>Magnet, l = 72 mm, stabförmig, mit Hütchen, Pole farbig</v>
          </cell>
          <cell r="C980" t="str">
            <v>Bar magnet, l 72mm, with cap</v>
          </cell>
          <cell r="D980" t="str">
            <v>Barreau aimanté, l 72 mm, avec chape</v>
          </cell>
          <cell r="E980" t="str">
            <v>IMAN RECTO 7 CM CON CAPUCHON</v>
          </cell>
          <cell r="F980" t="str">
            <v xml:space="preserve">Magnes, l = 72 mm, sztabkowy z kapturkiem     </v>
          </cell>
          <cell r="G980" t="str">
            <v xml:space="preserve">Магнит, стержневой, l=72 мм, с насадкой     </v>
          </cell>
          <cell r="H980">
            <v>24</v>
          </cell>
        </row>
        <row r="981">
          <cell r="A981" t="str">
            <v>07829-01</v>
          </cell>
          <cell r="B981" t="str">
            <v xml:space="preserve">Spule, 400 Windungen </v>
          </cell>
          <cell r="C981" t="str">
            <v>Coil, 400 turns</v>
          </cell>
          <cell r="D981" t="str">
            <v>Bobine, 400 spires</v>
          </cell>
          <cell r="E981" t="str">
            <v>Bobina, 400 espiras</v>
          </cell>
          <cell r="F981" t="str">
            <v xml:space="preserve">Cewka 400 zwojów     </v>
          </cell>
          <cell r="G981" t="str">
            <v xml:space="preserve">Катушка, 400 витков    </v>
          </cell>
          <cell r="H981">
            <v>47</v>
          </cell>
        </row>
        <row r="982">
          <cell r="A982" t="str">
            <v>07829-03</v>
          </cell>
          <cell r="B982" t="str">
            <v xml:space="preserve">Spule, 800 Windungen </v>
          </cell>
          <cell r="C982" t="str">
            <v>Coil, 800 turns</v>
          </cell>
          <cell r="D982" t="str">
            <v>Bobine, 800 spires</v>
          </cell>
          <cell r="E982" t="str">
            <v>Bobina, 800 espiras</v>
          </cell>
          <cell r="F982" t="str">
            <v xml:space="preserve">Cewka 800 zwojów     </v>
          </cell>
          <cell r="G982" t="str">
            <v xml:space="preserve">Катушка, 800 витков    </v>
          </cell>
          <cell r="H982">
            <v>47</v>
          </cell>
        </row>
        <row r="983">
          <cell r="A983" t="str">
            <v>07830-01</v>
          </cell>
          <cell r="B983" t="str">
            <v xml:space="preserve">Spule, 1600 Windungen </v>
          </cell>
          <cell r="C983" t="str">
            <v>Coil, 1600 turns</v>
          </cell>
          <cell r="D983" t="str">
            <v>Bobine, 1600 spires</v>
          </cell>
          <cell r="E983" t="str">
            <v>Bobina, 1600 espiras</v>
          </cell>
          <cell r="F983" t="str">
            <v xml:space="preserve">Cewka 1600 zwojów     </v>
          </cell>
          <cell r="G983" t="str">
            <v xml:space="preserve">Катушка, 1600 витков    </v>
          </cell>
          <cell r="H983">
            <v>47</v>
          </cell>
        </row>
        <row r="984">
          <cell r="A984" t="str">
            <v>07832-00</v>
          </cell>
          <cell r="B984" t="str">
            <v>Schüler - Eisenkern, U-förmig, geblättert</v>
          </cell>
          <cell r="C984" t="str">
            <v>Iron core, U-shaped, laminated</v>
          </cell>
          <cell r="D984" t="str">
            <v>Noyau en U</v>
          </cell>
          <cell r="E984" t="str">
            <v>Núcleo en forma de U</v>
          </cell>
          <cell r="F984" t="str">
            <v xml:space="preserve">Rdzeń U transformatora     </v>
          </cell>
          <cell r="G984" t="str">
            <v xml:space="preserve">U-образный сердечник    </v>
          </cell>
          <cell r="H984">
            <v>86</v>
          </cell>
        </row>
        <row r="985">
          <cell r="A985" t="str">
            <v>07833-00</v>
          </cell>
          <cell r="B985" t="str">
            <v xml:space="preserve">Schüler - Eisenkern, I-förmig, geblättert </v>
          </cell>
          <cell r="C985" t="str">
            <v>Iron core, I-shaped, laminated</v>
          </cell>
          <cell r="D985" t="str">
            <v>Noyau droit</v>
          </cell>
          <cell r="E985" t="str">
            <v>Yugo</v>
          </cell>
          <cell r="F985" t="str">
            <v xml:space="preserve">Jarzmo     </v>
          </cell>
          <cell r="G985" t="str">
            <v xml:space="preserve">Ярмо    </v>
          </cell>
          <cell r="H985">
            <v>54</v>
          </cell>
        </row>
        <row r="986">
          <cell r="A986" t="str">
            <v>07834-00</v>
          </cell>
          <cell r="B986" t="str">
            <v>Spannschraube für Schüler - Eisenkern</v>
          </cell>
          <cell r="C986" t="str">
            <v>Tightening screw</v>
          </cell>
          <cell r="D986" t="str">
            <v>Vis de serrage</v>
          </cell>
          <cell r="E986" t="str">
            <v>Tornillo de sujeción</v>
          </cell>
          <cell r="F986" t="str">
            <v xml:space="preserve">Śruba dociskowa do rdzenia U     </v>
          </cell>
          <cell r="G986" t="str">
            <v xml:space="preserve">Зажимной винт    </v>
          </cell>
          <cell r="H986">
            <v>10</v>
          </cell>
        </row>
        <row r="987">
          <cell r="A987" t="str">
            <v>07835-00</v>
          </cell>
          <cell r="B987" t="str">
            <v>Kreisrinne für Schüler - Eisenkern</v>
          </cell>
          <cell r="C987" t="str">
            <v>Circular trough</v>
          </cell>
          <cell r="D987" t="str">
            <v>Coupelle circulaire</v>
          </cell>
          <cell r="E987" t="str">
            <v>Canal circular</v>
          </cell>
          <cell r="F987" t="str">
            <v xml:space="preserve">Rynienka okrągła     </v>
          </cell>
          <cell r="G987" t="str">
            <v xml:space="preserve">Кольцевой канал    </v>
          </cell>
          <cell r="H987">
            <v>11</v>
          </cell>
        </row>
        <row r="988">
          <cell r="A988" t="str">
            <v>07836-00</v>
          </cell>
          <cell r="B988" t="str">
            <v>Drehstiel für Schüler - Eisenkern</v>
          </cell>
          <cell r="C988" t="str">
            <v>Rotating stem</v>
          </cell>
          <cell r="D988" t="str">
            <v>Tige tournante</v>
          </cell>
          <cell r="E988" t="str">
            <v>VARILLA GIRATORIA</v>
          </cell>
          <cell r="F988" t="str">
            <v xml:space="preserve">Wspornik obrotowy     </v>
          </cell>
          <cell r="G988" t="str">
            <v xml:space="preserve">Вращающийся шток    </v>
          </cell>
          <cell r="H988">
            <v>11</v>
          </cell>
        </row>
        <row r="989">
          <cell r="A989" t="str">
            <v>07837-00</v>
          </cell>
          <cell r="B989" t="str">
            <v>Lagerplatte für Schüler - Eisenkern</v>
          </cell>
          <cell r="C989" t="str">
            <v>Bearing plate</v>
          </cell>
          <cell r="D989" t="str">
            <v>Plaque découpée</v>
          </cell>
          <cell r="E989" t="str">
            <v>PLACA DE COJINETE</v>
          </cell>
          <cell r="F989" t="str">
            <v xml:space="preserve">Płyta z łożyskiem     </v>
          </cell>
          <cell r="G989" t="str">
            <v xml:space="preserve">Опорная плита    </v>
          </cell>
          <cell r="H989">
            <v>7.9</v>
          </cell>
        </row>
        <row r="990">
          <cell r="A990" t="str">
            <v>07849-00</v>
          </cell>
          <cell r="B990" t="str">
            <v xml:space="preserve">Wandhalter für Demo-Elektromotor </v>
          </cell>
          <cell r="C990" t="str">
            <v>Holder f.electr.motor,magn.board</v>
          </cell>
          <cell r="D990" t="str">
            <v>Support pour moteur électrique pour le tableau magnétique</v>
          </cell>
          <cell r="E990" t="str">
            <v>Holder f.electr.motor,magn.board</v>
          </cell>
          <cell r="F990" t="str">
            <v xml:space="preserve">Uchwyt ścienny do silnika demonstracyjnego    </v>
          </cell>
          <cell r="G990" t="str">
            <v xml:space="preserve">Держатель для демонстр. электродвигателя, магнитное крепление    </v>
          </cell>
          <cell r="H990">
            <v>35</v>
          </cell>
        </row>
        <row r="991">
          <cell r="A991" t="str">
            <v>07850-10</v>
          </cell>
          <cell r="B991" t="str">
            <v xml:space="preserve">Motormodell für Schülerversuche </v>
          </cell>
          <cell r="C991" t="str">
            <v>Motor model for student experiments</v>
          </cell>
          <cell r="D991" t="str">
            <v>Moteur de démonstration</v>
          </cell>
          <cell r="E991" t="str">
            <v>MOTOR ELECTRICO, MODELO</v>
          </cell>
          <cell r="F991" t="str">
            <v xml:space="preserve">Model silnika do doświadczeń uczniowskich     </v>
          </cell>
          <cell r="G991" t="str">
            <v xml:space="preserve">Модель двигателя для учебных экспериментов    </v>
          </cell>
          <cell r="H991">
            <v>114</v>
          </cell>
        </row>
        <row r="992">
          <cell r="A992" t="str">
            <v>07850-20</v>
          </cell>
          <cell r="B992" t="str">
            <v>Motormodell für Demo-Tafel</v>
          </cell>
          <cell r="C992" t="str">
            <v>Motor model f. magnet board</v>
          </cell>
          <cell r="D992" t="str">
            <v>Modèle de moteur pour tableau magnétique</v>
          </cell>
          <cell r="E992" t="str">
            <v>Motor model f. magnet board</v>
          </cell>
          <cell r="F992" t="str">
            <v xml:space="preserve">Model silnika do tablicy demonstracyjnej    </v>
          </cell>
          <cell r="G992" t="str">
            <v xml:space="preserve">Модель двигателя для демонстрационной вертикальной магнитной доски    </v>
          </cell>
          <cell r="H992">
            <v>200</v>
          </cell>
        </row>
        <row r="993">
          <cell r="A993" t="str">
            <v>07850-21</v>
          </cell>
          <cell r="B993" t="str">
            <v xml:space="preserve">Magnetrotor für Demo-Motor-Modell </v>
          </cell>
          <cell r="C993" t="str">
            <v>Magn.rotor f.electr.motor model</v>
          </cell>
          <cell r="D993" t="str">
            <v>Rotor magnétique pour modèle de moteur électrique</v>
          </cell>
          <cell r="E993" t="str">
            <v>Magn.rotor f.electr.motor model</v>
          </cell>
          <cell r="F993" t="str">
            <v xml:space="preserve">Wirnik do silnika demonstracyjnego     </v>
          </cell>
          <cell r="G993" t="str">
            <v xml:space="preserve">Магнитный ротор для демонстр. модели электродвигателя    </v>
          </cell>
          <cell r="H993">
            <v>70</v>
          </cell>
        </row>
        <row r="994">
          <cell r="A994" t="str">
            <v>07850-22</v>
          </cell>
          <cell r="B994" t="str">
            <v xml:space="preserve">Magnetrotor für Generator-Modell </v>
          </cell>
          <cell r="C994" t="str">
            <v>Magn.rotor f.generator model</v>
          </cell>
          <cell r="D994" t="str">
            <v>Rotor magnétique pour modèle de générateur</v>
          </cell>
          <cell r="E994" t="str">
            <v>Magn.rotor f.generator model</v>
          </cell>
          <cell r="F994" t="str">
            <v xml:space="preserve">Wirnik do modelu prądnicy     </v>
          </cell>
          <cell r="G994" t="str">
            <v xml:space="preserve">Магнитный ротор для модели генератора    </v>
          </cell>
          <cell r="H994">
            <v>58</v>
          </cell>
        </row>
        <row r="995">
          <cell r="A995" t="str">
            <v>07850-40</v>
          </cell>
          <cell r="B995" t="str">
            <v>Motormodell für Demo-Wand, mit LED zur Anzeige der Richtung des Magnetfeldes</v>
          </cell>
          <cell r="C995" t="str">
            <v>Motor model f. magnet board</v>
          </cell>
          <cell r="D995" t="str">
            <v>Modèle de moteur pour tableau magnétique</v>
          </cell>
          <cell r="E995" t="str">
            <v>Motor model f. magnet board</v>
          </cell>
          <cell r="F995" t="str">
            <v xml:space="preserve">Model silnika do doświadczeń demonstracyjnych, LED do kierunku pola     </v>
          </cell>
          <cell r="G995" t="str">
            <v xml:space="preserve">Модель двигателя для демонстрационной вертикальной магнитной доски    </v>
          </cell>
          <cell r="H995">
            <v>180</v>
          </cell>
        </row>
        <row r="996">
          <cell r="A996" t="str">
            <v>07851-00</v>
          </cell>
          <cell r="B996" t="str">
            <v>Aluminiumelektrode, 75 x 20 x 0,8 mm</v>
          </cell>
          <cell r="C996" t="str">
            <v>Plate electrode, aluminium</v>
          </cell>
          <cell r="D996" t="str">
            <v xml:space="preserve">Bande d'aluminium </v>
          </cell>
          <cell r="E996" t="str">
            <v>LAMINA DE ALUMINIO</v>
          </cell>
          <cell r="F996" t="str">
            <v xml:space="preserve">Elektroda aluminiowa, 75x20x0,8 mm     </v>
          </cell>
          <cell r="G996" t="str">
            <v xml:space="preserve">Плоский электрод, алюминий, 75x20x0,5 мм    </v>
          </cell>
          <cell r="H996">
            <v>4.9000000000000004</v>
          </cell>
        </row>
        <row r="997">
          <cell r="A997" t="str">
            <v>07852-00</v>
          </cell>
          <cell r="B997" t="str">
            <v xml:space="preserve">Bleielektrode, 75 x 20 x 2 mm </v>
          </cell>
          <cell r="C997" t="str">
            <v>Plate electrode, lead</v>
          </cell>
          <cell r="D997" t="str">
            <v>Bande de plomb</v>
          </cell>
          <cell r="E997" t="str">
            <v>LAMINA DE PLOMO</v>
          </cell>
          <cell r="F997" t="str">
            <v xml:space="preserve">Elektroda ołowiana, 75x20x2 mm     </v>
          </cell>
          <cell r="G997" t="str">
            <v xml:space="preserve">Плоский электрод, свинец, 75x20x2 мм    </v>
          </cell>
          <cell r="H997">
            <v>3.9</v>
          </cell>
        </row>
        <row r="998">
          <cell r="A998" t="str">
            <v>07856-00</v>
          </cell>
          <cell r="B998" t="str">
            <v>Streifenelektroden-Set für Schülerversuche Elektrochemie Länge: 75 mm, Breite 15 mm</v>
          </cell>
          <cell r="C998" t="str">
            <v>Set Strip electrode (Al, Fe, Pb, Zn, Cu)</v>
          </cell>
          <cell r="D998" t="str">
            <v>Set Electrode (Al, Fe, Pb, Zn, Cu)</v>
          </cell>
          <cell r="E998" t="str">
            <v>Set de electrodos (Al, Fe, Pb, Zn, Cu)</v>
          </cell>
          <cell r="F998" t="str">
            <v/>
          </cell>
          <cell r="G998" t="str">
            <v>Набор электродов (Al, Fe, Pb, Zn, Cu)</v>
          </cell>
          <cell r="H998">
            <v>13</v>
          </cell>
        </row>
        <row r="999">
          <cell r="A999" t="str">
            <v>07874-00</v>
          </cell>
          <cell r="B999" t="str">
            <v xml:space="preserve">Kimmlager, klein </v>
          </cell>
          <cell r="C999" t="str">
            <v>Notch bearing, small</v>
          </cell>
          <cell r="D999" t="str">
            <v xml:space="preserve">Support d'équipage </v>
          </cell>
          <cell r="E999" t="str">
            <v>APOYO DE MUESCA</v>
          </cell>
          <cell r="F999" t="str">
            <v xml:space="preserve">Łożysko wychyłowe, małe     </v>
          </cell>
          <cell r="G999" t="str">
            <v xml:space="preserve">Опора для сборки гальванометра, малая    </v>
          </cell>
          <cell r="H999">
            <v>16.600000000000001</v>
          </cell>
        </row>
        <row r="1000">
          <cell r="A1000" t="str">
            <v>07875-00</v>
          </cell>
          <cell r="B1000" t="str">
            <v xml:space="preserve">Galvanometermesswerk </v>
          </cell>
          <cell r="C1000" t="str">
            <v>Galvanometer movement</v>
          </cell>
          <cell r="D1000" t="str">
            <v>Equipage de galvanomètre</v>
          </cell>
          <cell r="E1000" t="str">
            <v>MECANISMO DE GALVANOMETRO</v>
          </cell>
          <cell r="F1000" t="str">
            <v xml:space="preserve">Ustrój pomiarowy galwanometru     </v>
          </cell>
          <cell r="G1000" t="str">
            <v xml:space="preserve">Измерительный механизм гальванометра    </v>
          </cell>
          <cell r="H1000">
            <v>38</v>
          </cell>
        </row>
        <row r="1001">
          <cell r="A1001" t="str">
            <v>07876-00</v>
          </cell>
          <cell r="B1001" t="str">
            <v xml:space="preserve">Galvanometerskale </v>
          </cell>
          <cell r="C1001" t="str">
            <v>Galvanometer scale</v>
          </cell>
          <cell r="D1001" t="str">
            <v>Cadran de galvanomètre</v>
          </cell>
          <cell r="E1001" t="str">
            <v>ESCALA DE GALVANOMETRO</v>
          </cell>
          <cell r="F1001" t="str">
            <v xml:space="preserve">Skala galwanometru     </v>
          </cell>
          <cell r="G1001" t="str">
            <v xml:space="preserve">Шкала гальванометра    </v>
          </cell>
          <cell r="H1001">
            <v>24</v>
          </cell>
        </row>
        <row r="1002">
          <cell r="A1002" t="str">
            <v>07877-00</v>
          </cell>
          <cell r="B1002" t="str">
            <v xml:space="preserve">Kimmlager mit Stecker </v>
          </cell>
          <cell r="C1002" t="str">
            <v>Notch bearing with plug</v>
          </cell>
          <cell r="D1002" t="str">
            <v>Support avec raccord</v>
          </cell>
          <cell r="E1002" t="str">
            <v>APOYO DE MUESCA C. ENCHUFE</v>
          </cell>
          <cell r="F1002" t="str">
            <v xml:space="preserve">Łożysko wychyłowe z wtykiem     </v>
          </cell>
          <cell r="G1002" t="str">
            <v xml:space="preserve">Опора для сборки гальванометра со штекером    </v>
          </cell>
          <cell r="H1002">
            <v>17</v>
          </cell>
        </row>
        <row r="1003">
          <cell r="A1003" t="str">
            <v>07880-01</v>
          </cell>
          <cell r="B1003" t="str">
            <v>Handbuch Schülerversuche Elektromotor / Generator TESS advanced Physik</v>
          </cell>
          <cell r="C1003" t="str">
            <v>TESS advanced Physik Handbuch Elektromotor / Generator</v>
          </cell>
          <cell r="D1003" t="str">
            <v>Manuel TESS advanced Physique Moteur/Générateur électrique en allemand</v>
          </cell>
          <cell r="E1003" t="str">
            <v>TESS avanzado Física, manual electromotor/generador</v>
          </cell>
          <cell r="F1003" t="str">
            <v xml:space="preserve">Podręcznik TESS Fizyka Silnik elektryczny/Prądnica     </v>
          </cell>
          <cell r="G1003" t="str">
            <v xml:space="preserve"> TESS advanced Физика, "Электродвигатель/ Генератор", учебное пособие на англ. языке     </v>
          </cell>
          <cell r="H1003">
            <v>99</v>
          </cell>
        </row>
        <row r="1004">
          <cell r="A1004" t="str">
            <v>07880-02</v>
          </cell>
          <cell r="B1004" t="str">
            <v>TESS advanced Physics Handbook Electric Motor / Generator</v>
          </cell>
          <cell r="C1004" t="str">
            <v>TESS advanced Physics Handbook Electric Motor / Generator (English)</v>
          </cell>
          <cell r="D1004" t="str">
            <v>Manuel TESS  moteur / générateur électrique - en anglais</v>
          </cell>
          <cell r="E1004" t="str">
            <v>TESS advanced Física Manual Electromotor / Generador (en inglés)</v>
          </cell>
          <cell r="F1004" t="str">
            <v xml:space="preserve">Podręcznik TESS Fizyka Silnik elektryczny/Prądnica (Eng)    </v>
          </cell>
          <cell r="G1004" t="str">
            <v xml:space="preserve"> TESS advanced Физика, "Электродвигатель/ Генератор", учебное пособие на нем. языке   </v>
          </cell>
          <cell r="H1004">
            <v>99</v>
          </cell>
        </row>
        <row r="1005">
          <cell r="A1005" t="str">
            <v>07922-01</v>
          </cell>
          <cell r="B1005" t="str">
            <v>Babyzelle 1,5 V, R14/UM-2 DIN 40866, Typ C</v>
          </cell>
          <cell r="C1005" t="str">
            <v>Battery cell, 1.5 V, baby size, type C</v>
          </cell>
          <cell r="D1005" t="str">
            <v>Pile 1,5 V, R14 / type C</v>
          </cell>
          <cell r="E1005" t="str">
            <v>PILA DE 1,5 V-, baby</v>
          </cell>
          <cell r="F1005" t="str">
            <v xml:space="preserve">Bateria 1,5 V, R 14/UM-2 DIN 40866 typ C     </v>
          </cell>
          <cell r="G1005" t="str">
            <v xml:space="preserve">Батарейка, 1,5 В , мал. размер, тип С   </v>
          </cell>
          <cell r="H1005">
            <v>1</v>
          </cell>
        </row>
        <row r="1006">
          <cell r="A1006" t="str">
            <v>07922-03</v>
          </cell>
          <cell r="B1006" t="str">
            <v>Ni-MH-Akku 1,2 V 1,3 Ah Ni-MH, (1 Paar, Mignon)</v>
          </cell>
          <cell r="C1006" t="str">
            <v>Ni-MH accus, size AA, 1.3 Ah / 1.2V, 1 pair</v>
          </cell>
          <cell r="D1006" t="str">
            <v>Accu Ni-MH type AA, 1,3 Ah / 1,2 V, 1 paire</v>
          </cell>
          <cell r="E1006" t="str">
            <v>Cargador Ni-MH, AA, 1.3 Ah/1.2 V, 1 par</v>
          </cell>
          <cell r="F1006" t="str">
            <v xml:space="preserve">Akumulator Ni-Cd 0,5 Ah/1,2V, 2 sztuki     </v>
          </cell>
          <cell r="G1006" t="str">
            <v xml:space="preserve">Ni-Cd аккумулятор, 1,3 A ч/ 1,2 В, размер АА, 1 пара    </v>
          </cell>
          <cell r="H1006">
            <v>7.9</v>
          </cell>
        </row>
        <row r="1007">
          <cell r="A1007" t="str">
            <v>07922-10</v>
          </cell>
          <cell r="B1007" t="str">
            <v>Monozelle 1,5 V , R20/UM1, Typ D</v>
          </cell>
          <cell r="C1007" t="str">
            <v>Battery cell 1.5 V, Mono, R20/UM-1, type D</v>
          </cell>
          <cell r="D1007" t="str">
            <v>Pile 1,5 v, R20, type D</v>
          </cell>
          <cell r="E1007" t="str">
            <v>BATERIA 1,5 V, R 20</v>
          </cell>
          <cell r="F1007" t="str">
            <v xml:space="preserve">Ogniwo 1,5 V, R20     </v>
          </cell>
          <cell r="G1007" t="str">
            <v xml:space="preserve">Круглый элемент, 1,5 В, R20/UM-1, тип D    </v>
          </cell>
          <cell r="H1007">
            <v>1.19</v>
          </cell>
        </row>
        <row r="1008">
          <cell r="A1008" t="str">
            <v>07922-17</v>
          </cell>
          <cell r="B1008" t="str">
            <v>Knopfzellen CR2032, 3V (2 Stück)</v>
          </cell>
          <cell r="C1008" t="str">
            <v>Button Cell CR2032, 3V (2 pieces)</v>
          </cell>
          <cell r="D1008" t="str">
            <v>Pile bouton CR2032, 3V (2 pièces)</v>
          </cell>
          <cell r="E1008" t="str">
            <v>Pila de botón, 2 unidades, CR2032</v>
          </cell>
          <cell r="F1008" t="str">
            <v/>
          </cell>
          <cell r="G1008" t="str">
            <v xml:space="preserve">Круглые батарейки,плоские  CR2032, 3V (2 шт.)  </v>
          </cell>
          <cell r="H1008">
            <v>4.9000000000000004</v>
          </cell>
        </row>
        <row r="1009">
          <cell r="A1009" t="str">
            <v>07922-18</v>
          </cell>
          <cell r="B1009" t="str">
            <v xml:space="preserve"> Knopfzelle CR 2032 Lithium 220 mAh 3 V 10 St. </v>
          </cell>
          <cell r="C1009" t="str">
            <v>Battery CR 2032 Lithium 220 mAh 3 V 10 Pcs</v>
          </cell>
          <cell r="D1009" t="str">
            <v/>
          </cell>
          <cell r="E1009" t="str">
            <v/>
          </cell>
          <cell r="F1009" t="str">
            <v/>
          </cell>
          <cell r="G1009" t="str">
            <v/>
          </cell>
          <cell r="H1009">
            <v>9.99</v>
          </cell>
        </row>
        <row r="1010">
          <cell r="A1010" t="str">
            <v>07924-00</v>
          </cell>
          <cell r="B1010" t="str">
            <v>Verteilerstütze, l = 235 mm</v>
          </cell>
          <cell r="C1010" t="str">
            <v>Insulating support, l = 235 mm</v>
          </cell>
          <cell r="D1010" t="str">
            <v>Isolateur à bornes</v>
          </cell>
          <cell r="E1010" t="str">
            <v>SOPORTE DISTRIBUI.D.BORNES,TRIPLE</v>
          </cell>
          <cell r="F1010" t="str">
            <v xml:space="preserve">Wspornik rozdzielający l = 235 mm     </v>
          </cell>
          <cell r="G1010" t="str">
            <v xml:space="preserve">Опора с изоляцией, l = 235 mm      </v>
          </cell>
          <cell r="H1010">
            <v>48</v>
          </cell>
        </row>
        <row r="1011">
          <cell r="A1011" t="str">
            <v>07925-02</v>
          </cell>
          <cell r="B1011" t="str">
            <v xml:space="preserve">Ni-MH-Akku, 9 V-Block, Cd-frei, 1 Stück </v>
          </cell>
          <cell r="C1011" t="str">
            <v>Ni-MH accu,9V block,Cd free,1 pcs</v>
          </cell>
          <cell r="D1011" t="str">
            <v>Pile rechargeable Ni-MH, bloc 9 V, sans Cd, 1 pc.</v>
          </cell>
          <cell r="E1011" t="str">
            <v>ACCU NI-MH,BLOQUE 9V,SIN CD,1 UD.</v>
          </cell>
          <cell r="F1011" t="str">
            <v xml:space="preserve">Akumulator Ni-MH, 9 V, bez kadmu, 1 sztuka     </v>
          </cell>
          <cell r="G1011" t="str">
            <v xml:space="preserve">Ni-МН аккумулятор, 9В , без Cd, 1 шт.     </v>
          </cell>
          <cell r="H1011">
            <v>19.899999999999999</v>
          </cell>
        </row>
        <row r="1012">
          <cell r="A1012" t="str">
            <v>07930-03</v>
          </cell>
          <cell r="B1012" t="str">
            <v>Metall-Hydrid-Akku, Mignon, 1,2 V, 1900 mAh, Typ Eneloop, Packung mit 4 Stück</v>
          </cell>
          <cell r="C1012" t="str">
            <v>Ni-MH accu, Mignon, 1.2 V, 1900 mAh, Eneloop Type, 4 pcs.</v>
          </cell>
          <cell r="D1012" t="str">
            <v>Ni-mh accumulateur, mignon, 1.2 v 1900 mah, 4pièces</v>
          </cell>
          <cell r="E1012" t="str">
            <v xml:space="preserve">Cargador Ni-MH, Mignon, 1.2 V, 1900 mAh, Tipo Eneloop, 4 piezas </v>
          </cell>
          <cell r="F1012" t="str">
            <v xml:space="preserve">Zestaw akumulatorków metalowo-hybrydowych, 1,2 V, 1900 mAh, 4 sztuki     </v>
          </cell>
          <cell r="G1012" t="str">
            <v xml:space="preserve">Ni-Cd аккумулятор, 4 A ч/1,2 В, KR35/62    </v>
          </cell>
          <cell r="H1012">
            <v>17.5</v>
          </cell>
        </row>
        <row r="1013">
          <cell r="A1013" t="str">
            <v>07933-99</v>
          </cell>
          <cell r="B1013" t="str">
            <v>Schnell-Ladegerät für Metall-Hydrid-Akkus Typ AA und AAA</v>
          </cell>
          <cell r="C1013" t="str">
            <v>Fast Charging System for up to 4 MeH Accumulators</v>
          </cell>
          <cell r="D1013" t="str">
            <v>Chargeur rapide pour accumulateurs,110...240 V</v>
          </cell>
          <cell r="E1013" t="str">
            <v>Cargador de alto rendimiento para baterías recargables</v>
          </cell>
          <cell r="F1013" t="str">
            <v xml:space="preserve">Szybka ładowarka do akumulatorów metalowo-hybrydowych, 100...240 V     </v>
          </cell>
          <cell r="G1013" t="str">
            <v xml:space="preserve">Ni-Cd аккумулятор, для зарядных устройств Cobra4 Wireless-Link 1, 100 ... 240 В  </v>
          </cell>
          <cell r="H1013">
            <v>42</v>
          </cell>
        </row>
        <row r="1014">
          <cell r="A1014" t="str">
            <v>07934-99</v>
          </cell>
          <cell r="B1014" t="str">
            <v>USB-Schnellladegerät mit 8 USB-Ports</v>
          </cell>
          <cell r="C1014" t="str">
            <v>USB quick charger with 8 USB ports</v>
          </cell>
          <cell r="D1014" t="str">
            <v>Chargeur rapide USB avec 8 ports USB</v>
          </cell>
          <cell r="E1014" t="str">
            <v>Cargador rápido de USB con 8 puertos</v>
          </cell>
          <cell r="F1014" t="str">
            <v>Szybka ładowarka z łączem USB i sześcioma portami USB</v>
          </cell>
          <cell r="G1014" t="str">
            <v>УСВ- Зарядное устройство</v>
          </cell>
          <cell r="H1014">
            <v>49</v>
          </cell>
        </row>
        <row r="1015">
          <cell r="A1015" t="str">
            <v>07935-00</v>
          </cell>
          <cell r="B1015" t="str">
            <v>USB-C Kabel für Cobra SMARTsense</v>
          </cell>
          <cell r="C1015" t="str">
            <v>USB-C cable for Cobra SMARTsense</v>
          </cell>
          <cell r="D1015" t="str">
            <v xml:space="preserve">Cable USB-C pour Cobra SMARTsense  </v>
          </cell>
          <cell r="E1015" t="str">
            <v>Cable USB-C para Cobra SMARTsense</v>
          </cell>
          <cell r="F1015" t="str">
            <v>Kabel ze złączem USB-C do sensorów Cobra SMARTsense</v>
          </cell>
          <cell r="G1015" t="str">
            <v xml:space="preserve">УСВ-Кабель для датчиков Cobra SMARTsense </v>
          </cell>
          <cell r="H1015">
            <v>5.8</v>
          </cell>
        </row>
        <row r="1016">
          <cell r="A1016" t="str">
            <v>07936-00</v>
          </cell>
          <cell r="B1016" t="str">
            <v>USB-Bluetoothadapter für Cobra SMARTsense</v>
          </cell>
          <cell r="C1016" t="str">
            <v>USB-Bluetooth Connector for Cobra SMARTsense</v>
          </cell>
          <cell r="D1016" t="str">
            <v xml:space="preserve">USB-Bluetooth connecteur pour Cobra SMARTsense  </v>
          </cell>
          <cell r="E1016" t="str">
            <v xml:space="preserve">USB-Bluetooth connector para Cobra SMARTsense  </v>
          </cell>
          <cell r="F1016" t="str">
            <v/>
          </cell>
          <cell r="G1016" t="str">
            <v>USB-Bluetooth адаптер для датчиков  Cobra SMARTsense </v>
          </cell>
          <cell r="H1016">
            <v>12.5</v>
          </cell>
        </row>
        <row r="1017">
          <cell r="A1017" t="str">
            <v>07938-99</v>
          </cell>
          <cell r="B1017" t="str">
            <v xml:space="preserve">USB-Ladegerät für Cobra SMARTsense und Cobra4  </v>
          </cell>
          <cell r="C1017" t="str">
            <v>USB charger for Cobra SMARTsense and Cobra4</v>
          </cell>
          <cell r="D1017" t="str">
            <v>Alimentation USB pour enregistreur Cobra4 Mobile-Link 2 et Wireless/USB-Link</v>
          </cell>
          <cell r="E1017" t="str">
            <v>Cargador USB para Cobra SMARTsense y Cobra 4</v>
          </cell>
          <cell r="F1017" t="str">
            <v xml:space="preserve">Ładowarka USB  </v>
          </cell>
          <cell r="G1017" t="str">
            <v xml:space="preserve">USB зарядное устройство </v>
          </cell>
          <cell r="H1017">
            <v>19</v>
          </cell>
        </row>
        <row r="1018">
          <cell r="A1018" t="str">
            <v>07939-99</v>
          </cell>
          <cell r="B1018" t="str">
            <v>Reiseadapter für Nutzung von USB-Ladegeräten</v>
          </cell>
          <cell r="C1018" t="str">
            <v>Travel adapter for using USB chargers</v>
          </cell>
          <cell r="D1018" t="str">
            <v>Adaptateur de voyage pour l'utilisation de chargeurs USB</v>
          </cell>
          <cell r="E1018" t="str">
            <v/>
          </cell>
          <cell r="F1018" t="str">
            <v/>
          </cell>
          <cell r="G1018" t="str">
            <v/>
          </cell>
          <cell r="H1018">
            <v>27</v>
          </cell>
        </row>
        <row r="1019">
          <cell r="A1019" t="str">
            <v>08001-00</v>
          </cell>
          <cell r="B1019" t="str">
            <v>Stiel D10 / M6x5  Stvz sw</v>
          </cell>
          <cell r="C1019" t="str">
            <v>Rod D10x46 / M6x5 STVZ SW</v>
          </cell>
          <cell r="D1019" t="str">
            <v/>
          </cell>
          <cell r="E1019" t="str">
            <v/>
          </cell>
          <cell r="F1019" t="str">
            <v/>
          </cell>
          <cell r="G1019" t="str">
            <v xml:space="preserve">стержень D10x46 / M6x5 </v>
          </cell>
          <cell r="H1019">
            <v>10.4</v>
          </cell>
        </row>
        <row r="1020">
          <cell r="A1020" t="str">
            <v>08002-00</v>
          </cell>
          <cell r="B1020" t="str">
            <v>STIEL D10X37  /M6X8  Stvz sw</v>
          </cell>
          <cell r="C1020" t="str">
            <v>Rod D10x37 / M6x8 STVZ SW</v>
          </cell>
          <cell r="D1020" t="str">
            <v/>
          </cell>
          <cell r="E1020" t="str">
            <v/>
          </cell>
          <cell r="F1020" t="str">
            <v/>
          </cell>
          <cell r="G1020" t="str">
            <v xml:space="preserve"> Стержень D10X37 /M6X8</v>
          </cell>
          <cell r="H1020">
            <v>6.3</v>
          </cell>
        </row>
        <row r="1021">
          <cell r="A1021" t="str">
            <v>08012-00</v>
          </cell>
          <cell r="B1021" t="str">
            <v xml:space="preserve">Linsenhalter </v>
          </cell>
          <cell r="C1021" t="str">
            <v>Lens holder</v>
          </cell>
          <cell r="D1021" t="str">
            <v>Porte-lentille</v>
          </cell>
          <cell r="E1021" t="str">
            <v>PORTALENTES</v>
          </cell>
          <cell r="F1021" t="str">
            <v xml:space="preserve">Uchwyt soczewek     </v>
          </cell>
          <cell r="G1021" t="str">
            <v xml:space="preserve">Держатель для линзы    </v>
          </cell>
          <cell r="H1021">
            <v>83.9</v>
          </cell>
        </row>
        <row r="1022">
          <cell r="A1022" t="str">
            <v>08012-01</v>
          </cell>
          <cell r="B1022" t="str">
            <v>Linsenhalter</v>
          </cell>
          <cell r="C1022" t="str">
            <v>Lens holder</v>
          </cell>
          <cell r="D1022" t="str">
            <v>Porte-lentille</v>
          </cell>
          <cell r="E1022" t="str">
            <v>PORTALENTES</v>
          </cell>
          <cell r="F1022" t="str">
            <v xml:space="preserve">Uchwyt soczewek     </v>
          </cell>
          <cell r="G1022" t="str">
            <v xml:space="preserve">Держатель для линзы    </v>
          </cell>
          <cell r="H1022">
            <v>83.9</v>
          </cell>
        </row>
        <row r="1023">
          <cell r="A1023" t="str">
            <v>08015-00</v>
          </cell>
          <cell r="B1023" t="str">
            <v xml:space="preserve">Kondensorhalter </v>
          </cell>
          <cell r="C1023" t="str">
            <v>Condenser holder</v>
          </cell>
          <cell r="D1023" t="str">
            <v>Porte-condenseur</v>
          </cell>
          <cell r="E1023" t="str">
            <v>PORTACONDENSADOR</v>
          </cell>
          <cell r="F1023" t="str">
            <v xml:space="preserve">Uchwyt kondensora     </v>
          </cell>
          <cell r="G1023" t="str">
            <v xml:space="preserve">Держатель для конденсорных линз    </v>
          </cell>
          <cell r="H1023">
            <v>99.9</v>
          </cell>
        </row>
        <row r="1024">
          <cell r="A1024" t="str">
            <v>08016-00</v>
          </cell>
          <cell r="B1024" t="str">
            <v>Ersatzrahmen für Linsen</v>
          </cell>
          <cell r="C1024" t="str">
            <v>Replacement frame for lenses</v>
          </cell>
          <cell r="D1024" t="str">
            <v/>
          </cell>
          <cell r="E1024" t="str">
            <v/>
          </cell>
          <cell r="F1024" t="str">
            <v/>
          </cell>
          <cell r="G1024" t="str">
            <v/>
          </cell>
          <cell r="H1024">
            <v>20</v>
          </cell>
        </row>
        <row r="1025">
          <cell r="A1025" t="str">
            <v>08018-01</v>
          </cell>
          <cell r="B1025" t="str">
            <v xml:space="preserve">Linse in Fassung, f = + 20 mm </v>
          </cell>
          <cell r="C1025" t="str">
            <v>Lens, mounted, f  +20 mm</v>
          </cell>
          <cell r="D1025" t="str">
            <v>Lentille en monture, f +20 mm</v>
          </cell>
          <cell r="E1025" t="str">
            <v>LENTE ENGASTADA, F = + 2 CM</v>
          </cell>
          <cell r="F1025" t="str">
            <v xml:space="preserve">Soczewka w oprawce, f = +20 mm     </v>
          </cell>
          <cell r="G1025" t="str">
            <v xml:space="preserve">Линза в оправе, f=+20 мм     </v>
          </cell>
          <cell r="H1025">
            <v>83.9</v>
          </cell>
        </row>
        <row r="1026">
          <cell r="A1026" t="str">
            <v>08020-01</v>
          </cell>
          <cell r="B1026" t="str">
            <v>Linse in Fassung, f = + 50 mm</v>
          </cell>
          <cell r="C1026" t="str">
            <v>Lens, mounted, f  +50 mm</v>
          </cell>
          <cell r="D1026" t="str">
            <v>Lentille en monture, f +50 mm</v>
          </cell>
          <cell r="E1026" t="str">
            <v>LENTE MONTADA, FOCO +5 cm</v>
          </cell>
          <cell r="F1026" t="str">
            <v xml:space="preserve">Soczewka w oprawce, f = +50 mm     </v>
          </cell>
          <cell r="G1026" t="str">
            <v xml:space="preserve">Линза в оправе, f=+50 мм     </v>
          </cell>
          <cell r="H1026">
            <v>34.6</v>
          </cell>
        </row>
        <row r="1027">
          <cell r="A1027" t="str">
            <v>08021-00</v>
          </cell>
          <cell r="B1027" t="str">
            <v xml:space="preserve">Linse, d = 42mm, f = +100 mm </v>
          </cell>
          <cell r="C1027" t="str">
            <v>Lens, d. 42 mm, fl +10 cm</v>
          </cell>
          <cell r="D1027" t="str">
            <v>Lentille, f +100mm</v>
          </cell>
          <cell r="E1027" t="str">
            <v>LENTE, D 42 MM, F +10 CM</v>
          </cell>
          <cell r="F1027" t="str">
            <v xml:space="preserve">Soczewka, d = 42 mm, f = +100 mm     </v>
          </cell>
          <cell r="G1027" t="str">
            <v xml:space="preserve">Линза, d=42 мм, f=+100 мм    </v>
          </cell>
          <cell r="H1027">
            <v>36</v>
          </cell>
        </row>
        <row r="1028">
          <cell r="A1028" t="str">
            <v>08021-01</v>
          </cell>
          <cell r="B1028" t="str">
            <v xml:space="preserve">Linse in Fassung, f = +100 mm </v>
          </cell>
          <cell r="C1028" t="str">
            <v>Lens, mounted, f +100 mm</v>
          </cell>
          <cell r="D1028" t="str">
            <v>Lentille en monture, f +100 mm</v>
          </cell>
          <cell r="E1028" t="str">
            <v>LENTE MONTADA, FOCO +10 cm</v>
          </cell>
          <cell r="F1028" t="str">
            <v xml:space="preserve">Soczewka w oprawce, f = +100 mm     </v>
          </cell>
          <cell r="G1028" t="str">
            <v xml:space="preserve">Линза в оправе, f=+100 мм    </v>
          </cell>
          <cell r="H1028">
            <v>34.6</v>
          </cell>
        </row>
        <row r="1029">
          <cell r="A1029" t="str">
            <v>08022-01</v>
          </cell>
          <cell r="B1029" t="str">
            <v xml:space="preserve">Linse in Fassung, f = +150 mm </v>
          </cell>
          <cell r="C1029" t="str">
            <v>Lens, mounted, f +150 mm</v>
          </cell>
          <cell r="D1029" t="str">
            <v>Lentille en monture, f +150 mm</v>
          </cell>
          <cell r="E1029" t="str">
            <v>LENTE ENGASTADA, F +15 CM</v>
          </cell>
          <cell r="F1029" t="str">
            <v xml:space="preserve">Soczewka w oprawce, f = +150 mm     </v>
          </cell>
          <cell r="G1029" t="str">
            <v xml:space="preserve">Линза в оправе, f=+150 мм    </v>
          </cell>
          <cell r="H1029">
            <v>34.6</v>
          </cell>
        </row>
        <row r="1030">
          <cell r="A1030" t="str">
            <v>08023-01</v>
          </cell>
          <cell r="B1030" t="str">
            <v xml:space="preserve">Linse in Fassung, f = +300 mm </v>
          </cell>
          <cell r="C1030" t="str">
            <v>Lens, mounted, f +300 mm</v>
          </cell>
          <cell r="D1030" t="str">
            <v>Lentille en monture, f +300 mm</v>
          </cell>
          <cell r="E1030" t="str">
            <v>LENTE ENGASTADA, F +30 CM</v>
          </cell>
          <cell r="F1030" t="str">
            <v xml:space="preserve">Soczewka w oprawce, f = +300 mm     </v>
          </cell>
          <cell r="G1030" t="str">
            <v xml:space="preserve">Линза в оправе, f=+300 мм    </v>
          </cell>
          <cell r="H1030">
            <v>34.6</v>
          </cell>
        </row>
        <row r="1031">
          <cell r="A1031" t="str">
            <v>08024-01</v>
          </cell>
          <cell r="B1031" t="str">
            <v xml:space="preserve">Linse in Fassung, f = +200 mm </v>
          </cell>
          <cell r="C1031" t="str">
            <v>Lens, mounted, f +200 mm</v>
          </cell>
          <cell r="D1031" t="str">
            <v>Lentille en monture, f +200 mm</v>
          </cell>
          <cell r="E1031" t="str">
            <v>LENTE MONTADA, FOCO +20 cm</v>
          </cell>
          <cell r="F1031" t="str">
            <v xml:space="preserve">Soczewka w oprawce, f = +200 mm     </v>
          </cell>
          <cell r="G1031" t="str">
            <v xml:space="preserve">Линза, в оправе, f=+200 мм    </v>
          </cell>
          <cell r="H1031">
            <v>83.9</v>
          </cell>
        </row>
        <row r="1032">
          <cell r="A1032" t="str">
            <v>08025-01</v>
          </cell>
          <cell r="B1032" t="str">
            <v xml:space="preserve">Linse in Fassung, f = +300 mm, Achromatisch </v>
          </cell>
          <cell r="C1032" t="str">
            <v>Lens, mounted, f +300 mm,achrom.</v>
          </cell>
          <cell r="D1032" t="str">
            <v>Lentille en monture, f +300mm, achromatique</v>
          </cell>
          <cell r="E1032" t="str">
            <v>LENTE ENGASTADA, F +30 CM</v>
          </cell>
          <cell r="F1032" t="str">
            <v xml:space="preserve">Soczewka w oprawce, f = +300 mm, achromatyczna     </v>
          </cell>
          <cell r="G1032" t="str">
            <v xml:space="preserve">Линза в оправе, f=+300 мм, ахромат.    </v>
          </cell>
          <cell r="H1032">
            <v>199.9</v>
          </cell>
        </row>
        <row r="1033">
          <cell r="A1033" t="str">
            <v>08026-01</v>
          </cell>
          <cell r="B1033" t="str">
            <v xml:space="preserve">Linse in Fassung, f = - 50 mm </v>
          </cell>
          <cell r="C1033" t="str">
            <v>Lens, mounted, f  -50 mm</v>
          </cell>
          <cell r="D1033" t="str">
            <v>Lentille en monture, f -50 mm</v>
          </cell>
          <cell r="E1033" t="str">
            <v>LENTE MONTADA, FOCO -5 cm</v>
          </cell>
          <cell r="F1033" t="str">
            <v xml:space="preserve">Soczewka w oprawce, f = -50 mm     </v>
          </cell>
          <cell r="G1033" t="str">
            <v xml:space="preserve">Линза в оправе, f=-50 мм     </v>
          </cell>
          <cell r="H1033">
            <v>34.6</v>
          </cell>
        </row>
        <row r="1034">
          <cell r="A1034" t="str">
            <v>08027-01</v>
          </cell>
          <cell r="B1034" t="str">
            <v xml:space="preserve">Linse in Fassung, f = -100 mm </v>
          </cell>
          <cell r="C1034" t="str">
            <v>Lens, mounted, f -100 mm</v>
          </cell>
          <cell r="D1034" t="str">
            <v>Lentille en monture, f -100 mm</v>
          </cell>
          <cell r="E1034" t="str">
            <v>LENTE MONTADA, FOCO -10 cm</v>
          </cell>
          <cell r="F1034" t="str">
            <v xml:space="preserve">Soczewka w oprawce, f = -100 mm     </v>
          </cell>
          <cell r="G1034" t="str">
            <v xml:space="preserve">Линза в оправе, f=-100 мм    </v>
          </cell>
          <cell r="H1034">
            <v>34.6</v>
          </cell>
        </row>
        <row r="1035">
          <cell r="A1035" t="str">
            <v>08028-01</v>
          </cell>
          <cell r="B1035" t="str">
            <v xml:space="preserve">Linse in Fassung, f = -200 mm </v>
          </cell>
          <cell r="C1035" t="str">
            <v>Lens, mounted, f -200 mm</v>
          </cell>
          <cell r="D1035" t="str">
            <v>Lentille en monture, f -200 mm</v>
          </cell>
          <cell r="E1035" t="str">
            <v>LENTE MONTADA, FOCO -20 cm</v>
          </cell>
          <cell r="F1035" t="str">
            <v xml:space="preserve">Soczewka w oprawce, f = -200 mm     </v>
          </cell>
          <cell r="G1035" t="str">
            <v xml:space="preserve">Линза в оправе, f=-200 мм    </v>
          </cell>
          <cell r="H1035">
            <v>34.6</v>
          </cell>
        </row>
        <row r="1036">
          <cell r="A1036" t="str">
            <v>08040-02</v>
          </cell>
          <cell r="B1036" t="str">
            <v>Blendenhalter , drehbar</v>
          </cell>
          <cell r="C1036" t="str">
            <v>Universal Holder, rotational</v>
          </cell>
          <cell r="D1036" t="str">
            <v/>
          </cell>
          <cell r="E1036" t="str">
            <v/>
          </cell>
          <cell r="F1036" t="str">
            <v/>
          </cell>
          <cell r="G1036" t="str">
            <v>Держатель универсальный, вращающийся</v>
          </cell>
          <cell r="H1036">
            <v>132</v>
          </cell>
        </row>
        <row r="1037">
          <cell r="A1037" t="str">
            <v>08043-00</v>
          </cell>
          <cell r="B1037" t="str">
            <v>Komponentenhalter</v>
          </cell>
          <cell r="C1037" t="str">
            <v>Component holder</v>
          </cell>
          <cell r="D1037" t="str">
            <v>Support de composants</v>
          </cell>
          <cell r="E1037" t="str">
            <v>Soporte de componentes</v>
          </cell>
          <cell r="F1037" t="str">
            <v/>
          </cell>
          <cell r="G1037" t="str">
            <v>Держатель компонентов</v>
          </cell>
          <cell r="H1037">
            <v>79.900000000000006</v>
          </cell>
        </row>
        <row r="1038">
          <cell r="A1038" t="str">
            <v>08044-00</v>
          </cell>
          <cell r="B1038" t="str">
            <v>Ring für Komponentenhalter</v>
          </cell>
          <cell r="C1038" t="str">
            <v>Ring for component holder</v>
          </cell>
          <cell r="D1038" t="str">
            <v>Anneau pour support de composants</v>
          </cell>
          <cell r="E1038" t="str">
            <v/>
          </cell>
          <cell r="F1038" t="str">
            <v/>
          </cell>
          <cell r="G1038" t="str">
            <v/>
          </cell>
          <cell r="H1038">
            <v>11.9</v>
          </cell>
        </row>
        <row r="1039">
          <cell r="A1039" t="str">
            <v>08045-01</v>
          </cell>
          <cell r="B1039" t="str">
            <v>Irisblende,1 - 28 mm</v>
          </cell>
          <cell r="C1039" t="str">
            <v>Iris diaphragm 2- 28 mm</v>
          </cell>
          <cell r="D1039" t="str">
            <v/>
          </cell>
          <cell r="E1039" t="str">
            <v/>
          </cell>
          <cell r="F1039" t="str">
            <v/>
          </cell>
          <cell r="G1039" t="str">
            <v>Ирисовая диафрагма    2-28 мм</v>
          </cell>
          <cell r="H1039">
            <v>127</v>
          </cell>
        </row>
        <row r="1040">
          <cell r="A1040" t="str">
            <v>08049-01</v>
          </cell>
          <cell r="B1040" t="str">
            <v>Spalt, verstellbar</v>
          </cell>
          <cell r="C1040" t="str">
            <v xml:space="preserve">Slit, adjustable  </v>
          </cell>
          <cell r="D1040" t="str">
            <v xml:space="preserve">Fente réglable  </v>
          </cell>
          <cell r="E1040" t="str">
            <v xml:space="preserve">DIAFRAGMA DE RENDIJA VARIABLE  </v>
          </cell>
          <cell r="F1040" t="str">
            <v xml:space="preserve">Szczelina, regulowana       </v>
          </cell>
          <cell r="G1040" t="str">
            <v>Зазор, регулируемый</v>
          </cell>
          <cell r="H1040">
            <v>325</v>
          </cell>
        </row>
        <row r="1041">
          <cell r="A1041" t="str">
            <v>08050-00</v>
          </cell>
          <cell r="B1041" t="str">
            <v>Linse aus Glas, bikonvex, f = + 50 mm</v>
          </cell>
          <cell r="C1041" t="str">
            <v>Lens made of glass, biconvex, f = + 50 mm</v>
          </cell>
          <cell r="D1041" t="str">
            <v/>
          </cell>
          <cell r="E1041" t="str">
            <v/>
          </cell>
          <cell r="F1041" t="str">
            <v/>
          </cell>
          <cell r="G1041" t="str">
            <v/>
          </cell>
          <cell r="H1041">
            <v>32.9</v>
          </cell>
        </row>
        <row r="1042">
          <cell r="A1042" t="str">
            <v>08051-00</v>
          </cell>
          <cell r="B1042" t="str">
            <v>Linse aus Glas, bikonvex, f = + 100 mm</v>
          </cell>
          <cell r="C1042" t="str">
            <v>Lens made of glass, biconvex, f = + 100 mm</v>
          </cell>
          <cell r="D1042" t="str">
            <v>Lentille en verre, biconvexe, f = + 100 mm</v>
          </cell>
          <cell r="E1042" t="str">
            <v>Lente de cristal, biconvexa, f = + 100 mm</v>
          </cell>
          <cell r="F1042" t="str">
            <v/>
          </cell>
          <cell r="G1042" t="str">
            <v>Линза из стекла, двояковыпуклая, f = + 100 мм</v>
          </cell>
          <cell r="H1042">
            <v>32.9</v>
          </cell>
        </row>
        <row r="1043">
          <cell r="A1043" t="str">
            <v>08052-00</v>
          </cell>
          <cell r="B1043" t="str">
            <v>Linse aus Glas, bikonvex, f = + 150 mm</v>
          </cell>
          <cell r="C1043" t="str">
            <v>Lens made of glass, biconvex, f = + 150 mm</v>
          </cell>
          <cell r="D1043" t="str">
            <v>Lentille en verre, biconvexe, f = + 150 mm</v>
          </cell>
          <cell r="E1043" t="str">
            <v>Lente de cristal, biconvexa, f = + 150 mm</v>
          </cell>
          <cell r="F1043" t="str">
            <v/>
          </cell>
          <cell r="G1043" t="str">
            <v>Линза из стекла, двояковыпуклая, f = + 150 мм</v>
          </cell>
          <cell r="H1043">
            <v>32.9</v>
          </cell>
        </row>
        <row r="1044">
          <cell r="A1044" t="str">
            <v>08053-00</v>
          </cell>
          <cell r="B1044" t="str">
            <v>Linse aus Glas, bikonvex, f = + 200 mm</v>
          </cell>
          <cell r="C1044" t="str">
            <v>Lens made of glass, biconvex, f = + 200 mm</v>
          </cell>
          <cell r="D1044" t="str">
            <v>Lentille en verre, biconvexe, f = + 200 mm</v>
          </cell>
          <cell r="E1044" t="str">
            <v>Lente de cristal, biconvexa, f = + 200 mm</v>
          </cell>
          <cell r="F1044" t="str">
            <v/>
          </cell>
          <cell r="G1044" t="str">
            <v>Объектив из стекла, двояковыпуклый, f = + 200 мм</v>
          </cell>
          <cell r="H1044">
            <v>32.9</v>
          </cell>
        </row>
        <row r="1045">
          <cell r="A1045" t="str">
            <v>08054-00</v>
          </cell>
          <cell r="B1045" t="str">
            <v>Linse aus Glas, bikonvex, f = + 300 mm</v>
          </cell>
          <cell r="C1045" t="str">
            <v>Lens made of glass, biconvex, f = + 300 mm</v>
          </cell>
          <cell r="D1045" t="str">
            <v>Lentille en verre, biconvexe, f = + 300 mm</v>
          </cell>
          <cell r="E1045" t="str">
            <v>Lente de cristal, biconvexa, f = + 300 mm</v>
          </cell>
          <cell r="F1045" t="str">
            <v/>
          </cell>
          <cell r="G1045" t="str">
            <v>Объектив из стекла, двояковыпуклый, f = + 300 мм</v>
          </cell>
          <cell r="H1045">
            <v>32.9</v>
          </cell>
        </row>
        <row r="1046">
          <cell r="A1046" t="str">
            <v>08055-00</v>
          </cell>
          <cell r="B1046" t="str">
            <v>Linse aus Glas, bikonkav, f = - 50 mm</v>
          </cell>
          <cell r="C1046" t="str">
            <v>Lens made of glass, biconcave, f = - 50 mm</v>
          </cell>
          <cell r="D1046" t="str">
            <v>Lentille en verre, biconcave, f = - 50 mm</v>
          </cell>
          <cell r="E1046" t="str">
            <v>Lente de cristal, bicóncava, f = - 50 mm</v>
          </cell>
          <cell r="F1046" t="str">
            <v/>
          </cell>
          <cell r="G1046" t="str">
            <v>Объектив из стекла, двояковогнутый, f = - 50 мм</v>
          </cell>
          <cell r="H1046">
            <v>32.9</v>
          </cell>
        </row>
        <row r="1047">
          <cell r="A1047" t="str">
            <v>08056-00</v>
          </cell>
          <cell r="B1047" t="str">
            <v>Linse aus Glas, bikonkav, f = - 100 mm</v>
          </cell>
          <cell r="C1047" t="str">
            <v>Lens made of glass, biconcave, f = - 100 mm</v>
          </cell>
          <cell r="D1047" t="str">
            <v/>
          </cell>
          <cell r="E1047" t="str">
            <v>Lente de cristal, bicóncava, f = - 100 mm</v>
          </cell>
          <cell r="F1047" t="str">
            <v/>
          </cell>
          <cell r="G1047" t="str">
            <v>Линза из стекла, двояковогнутая, f = - 100 мм</v>
          </cell>
          <cell r="H1047">
            <v>32.9</v>
          </cell>
        </row>
        <row r="1048">
          <cell r="A1048" t="str">
            <v>08057-00</v>
          </cell>
          <cell r="B1048" t="str">
            <v>Linse aus Glas, bikonkav, f = - 200 mm</v>
          </cell>
          <cell r="C1048" t="str">
            <v>Lens made of glass, biconcave, f = - 200 mm</v>
          </cell>
          <cell r="D1048" t="str">
            <v>Lentille en verre, biconcave, f = - 200 mm</v>
          </cell>
          <cell r="E1048" t="str">
            <v>Lente de cristal, bicóncava, f = - 200 mm</v>
          </cell>
          <cell r="F1048" t="str">
            <v/>
          </cell>
          <cell r="G1048" t="str">
            <v>Объектив из стекла, двояковогнутый, f = - 200 мм</v>
          </cell>
          <cell r="H1048">
            <v>32.9</v>
          </cell>
        </row>
        <row r="1049">
          <cell r="A1049" t="str">
            <v>08059-00</v>
          </cell>
          <cell r="B1049" t="str">
            <v>Linse aus Glas, bikonvex, f = + 20 mm</v>
          </cell>
          <cell r="C1049" t="str">
            <v>Lens made of glass, biconvex, f = + 20 mm</v>
          </cell>
          <cell r="D1049" t="str">
            <v/>
          </cell>
          <cell r="E1049" t="str">
            <v/>
          </cell>
          <cell r="F1049" t="str">
            <v/>
          </cell>
          <cell r="G1049" t="str">
            <v/>
          </cell>
          <cell r="H1049">
            <v>89.9</v>
          </cell>
        </row>
        <row r="1050">
          <cell r="A1050" t="str">
            <v>08060-00</v>
          </cell>
          <cell r="B1050" t="str">
            <v xml:space="preserve">Tisch auf Stiel </v>
          </cell>
          <cell r="C1050" t="str">
            <v>Table top on rod</v>
          </cell>
          <cell r="D1050" t="str">
            <v>Tablette sur tige</v>
          </cell>
          <cell r="E1050" t="str">
            <v>MESITA DE VARILLA</v>
          </cell>
          <cell r="F1050" t="str">
            <v xml:space="preserve">Stolik na wsporniku     </v>
          </cell>
          <cell r="G1050" t="str">
            <v xml:space="preserve">Столик на ножке    </v>
          </cell>
          <cell r="H1050">
            <v>26</v>
          </cell>
        </row>
        <row r="1051">
          <cell r="A1051" t="str">
            <v>08062-00</v>
          </cell>
          <cell r="B1051" t="str">
            <v xml:space="preserve">Schirm, Metall, 300 mm x 300 mm </v>
          </cell>
          <cell r="C1051" t="str">
            <v>Screen, metal, 300 x 300 mm</v>
          </cell>
          <cell r="D1051" t="str">
            <v>Ecran métallique, 300 x 300 mm</v>
          </cell>
          <cell r="E1051" t="str">
            <v>PANTALLA METALICA 30 X 30 CM</v>
          </cell>
          <cell r="F1051" t="str">
            <v xml:space="preserve">Ekran metalowy, 300x300 mm     </v>
          </cell>
          <cell r="G1051" t="str">
            <v xml:space="preserve">Экран, металл., 300x300 мм    </v>
          </cell>
          <cell r="H1051">
            <v>65</v>
          </cell>
        </row>
        <row r="1052">
          <cell r="A1052" t="str">
            <v>08064-00</v>
          </cell>
          <cell r="B1052" t="str">
            <v>Schirm, transparent, 250 mm x 250 mm</v>
          </cell>
          <cell r="C1052" t="str">
            <v>Screen, translucent, 250x250 mm</v>
          </cell>
          <cell r="D1052" t="str">
            <v>Ecran translucide, 250 x 250 mm</v>
          </cell>
          <cell r="E1052" t="str">
            <v>PANTALLA TRANSLUCIDA 25 X 25 CM</v>
          </cell>
          <cell r="F1052" t="str">
            <v xml:space="preserve">Ekran, przeźroczysty, 250x250 mm     </v>
          </cell>
          <cell r="G1052" t="str">
            <v xml:space="preserve">Экран, полупрозрачный, 250x250 мм    </v>
          </cell>
          <cell r="H1052">
            <v>69</v>
          </cell>
        </row>
        <row r="1053">
          <cell r="A1053" t="str">
            <v>08100-20</v>
          </cell>
          <cell r="B1053" t="str">
            <v xml:space="preserve">Ceresinkerzen, d = 20 mm, 20 Stück </v>
          </cell>
          <cell r="C1053" t="str">
            <v>Stearin candles, d 20 mm,20 pcs</v>
          </cell>
          <cell r="D1053" t="str">
            <v>Bougies de stéarine, 20mm, jeu de 20</v>
          </cell>
          <cell r="E1053" t="str">
            <v>VELAS DE ESTEARINA, 20MM, 20 P.</v>
          </cell>
          <cell r="F1053" t="str">
            <v xml:space="preserve">Świece, d = 20 mm, 20 sztuk     </v>
          </cell>
          <cell r="G1053" t="str">
            <v xml:space="preserve">Стеариновые свечи, d=20 мм, 20 шт.    </v>
          </cell>
          <cell r="H1053">
            <v>5.5</v>
          </cell>
        </row>
        <row r="1054">
          <cell r="A1054" t="str">
            <v>08102-01</v>
          </cell>
          <cell r="B1054" t="str">
            <v xml:space="preserve">Kerzenhalter </v>
          </cell>
          <cell r="C1054" t="str">
            <v>Candle holder</v>
          </cell>
          <cell r="D1054" t="str">
            <v>Bougeoir</v>
          </cell>
          <cell r="E1054" t="str">
            <v>PORTAVELAS</v>
          </cell>
          <cell r="F1054" t="str">
            <v xml:space="preserve">Uchwyt do świec     </v>
          </cell>
          <cell r="G1054" t="str">
            <v xml:space="preserve">Держатель для свечей    </v>
          </cell>
          <cell r="H1054">
            <v>13</v>
          </cell>
        </row>
        <row r="1055">
          <cell r="A1055" t="str">
            <v>08109-03</v>
          </cell>
          <cell r="B1055" t="str">
            <v>Glühlampe, 12 V/15 W, Sockel E 14 Set mit 10 Stück</v>
          </cell>
          <cell r="C1055" t="str">
            <v>Filament lamps 12V/15W, E14,   10</v>
          </cell>
          <cell r="D1055" t="str">
            <v>Lampe à incandescence, 12V / 15W, E14, 10 pièces</v>
          </cell>
          <cell r="E1055" t="str">
            <v>BOMBILLA 12V/15W,E 14, 10 PIEZAS</v>
          </cell>
          <cell r="F1055" t="str">
            <v xml:space="preserve">Żarówka 12V/15 W, E14, 10 sztuk     </v>
          </cell>
          <cell r="G1055" t="str">
            <v xml:space="preserve">Лампы накаливания 12 В/ 15 Вт, E14, 10 шт.    </v>
          </cell>
          <cell r="H1055">
            <v>19.899999999999999</v>
          </cell>
        </row>
        <row r="1056">
          <cell r="A1056" t="str">
            <v>08115-00</v>
          </cell>
          <cell r="B1056" t="str">
            <v>Glühlampe, 12 V/50 W, Sockel BA 20d</v>
          </cell>
          <cell r="C1056" t="str">
            <v>Lamp 12 V/50 W, BA 20d</v>
          </cell>
          <cell r="D1056" t="str">
            <v>Lampe à incandescence,12 V / 50W, ba 20d</v>
          </cell>
          <cell r="E1056" t="str">
            <v>BOMBILLA  12 V/50 W, BA 20d</v>
          </cell>
          <cell r="F1056" t="str">
            <v xml:space="preserve">Żarówka, 12 V/50 W, BA 20d     </v>
          </cell>
          <cell r="G1056" t="str">
            <v xml:space="preserve">Лампа 6 В/ 15 Вт, BA 20d      </v>
          </cell>
          <cell r="H1056">
            <v>16.899999999999999</v>
          </cell>
        </row>
        <row r="1057">
          <cell r="A1057" t="str">
            <v>08120-01</v>
          </cell>
          <cell r="B1057" t="str">
            <v xml:space="preserve">Spektrallampe Cd, Pico 9 </v>
          </cell>
          <cell r="C1057" t="str">
            <v>Spectral lamp Cd, pico 9 base</v>
          </cell>
          <cell r="D1057" t="str">
            <v>Lampe spectrale Cd, pico 9</v>
          </cell>
          <cell r="E1057" t="str">
            <v>LÁMPARA ESPECTRAL Cd, PICO 9</v>
          </cell>
          <cell r="F1057" t="str">
            <v xml:space="preserve">Lampa spektralna Cd, Pico 9     </v>
          </cell>
          <cell r="G1057" t="str">
            <v xml:space="preserve">Спектральная лампа, Cd, цоколь  Рico 9     </v>
          </cell>
          <cell r="H1057">
            <v>218</v>
          </cell>
        </row>
        <row r="1058">
          <cell r="A1058" t="str">
            <v>08120-03</v>
          </cell>
          <cell r="B1058" t="str">
            <v xml:space="preserve">Spektrallampe He, Pico 9 </v>
          </cell>
          <cell r="C1058" t="str">
            <v>Spectral lamp He, pico 9 base</v>
          </cell>
          <cell r="D1058" t="str">
            <v>Lampe spectrale He, pico 9</v>
          </cell>
          <cell r="E1058" t="str">
            <v>LÁMPARA ESPECTRAL He, PICO 9</v>
          </cell>
          <cell r="F1058" t="str">
            <v xml:space="preserve">Lampa spektralna He, Pico 9     </v>
          </cell>
          <cell r="G1058" t="str">
            <v xml:space="preserve">Спектральная лампа, He, цоколь  Рico 9     </v>
          </cell>
          <cell r="H1058">
            <v>489</v>
          </cell>
        </row>
        <row r="1059">
          <cell r="A1059" t="str">
            <v>08120-07</v>
          </cell>
          <cell r="B1059" t="str">
            <v xml:space="preserve">Spektrallampe Na, Pico 9 </v>
          </cell>
          <cell r="C1059" t="str">
            <v>Spectral lamp Na, pico 9 base</v>
          </cell>
          <cell r="D1059" t="str">
            <v>Lampe spectrale Na, pico 9</v>
          </cell>
          <cell r="E1059" t="str">
            <v>LÁMPARA ESPECTRAL Na, PICO 9</v>
          </cell>
          <cell r="F1059" t="str">
            <v xml:space="preserve">Lampa spektralna Na, Pico 9     </v>
          </cell>
          <cell r="G1059" t="str">
            <v xml:space="preserve">Спектральная лампа, Na, цоколь  Рico 9     </v>
          </cell>
          <cell r="H1059">
            <v>464</v>
          </cell>
        </row>
        <row r="1060">
          <cell r="A1060" t="str">
            <v>08120-08</v>
          </cell>
          <cell r="B1060" t="str">
            <v xml:space="preserve">Spektrallampe Ne, Pico 9 </v>
          </cell>
          <cell r="C1060" t="str">
            <v>Spectral lamp Ne, pico 9 base</v>
          </cell>
          <cell r="D1060" t="str">
            <v>Lampe spectrale Ne, pico 9</v>
          </cell>
          <cell r="E1060" t="str">
            <v>LÁMPARA ESPECTRAL Ne, PICO 9</v>
          </cell>
          <cell r="F1060" t="str">
            <v xml:space="preserve">Lampa spektralna Ne, Pico 9     </v>
          </cell>
          <cell r="G1060" t="str">
            <v xml:space="preserve">Спектральная лампа, Ne, цоколь  Рico 9     </v>
          </cell>
          <cell r="H1060">
            <v>467</v>
          </cell>
        </row>
        <row r="1061">
          <cell r="A1061" t="str">
            <v>08120-11</v>
          </cell>
          <cell r="B1061" t="str">
            <v xml:space="preserve">Spektrallampe Zn, Pico 9 </v>
          </cell>
          <cell r="C1061" t="str">
            <v>Spectral lamp Zn, pico 9 base</v>
          </cell>
          <cell r="D1061" t="str">
            <v>Lampe spectrale Zn, pico 9</v>
          </cell>
          <cell r="E1061" t="str">
            <v>LÁMPARA ESPECTRAL Zn, PICO 9</v>
          </cell>
          <cell r="F1061" t="str">
            <v xml:space="preserve">Lampa spektralna Zn, Pico 9     </v>
          </cell>
          <cell r="G1061" t="str">
            <v xml:space="preserve">Спектральная лампа, Zn, цоколь  Рico 9     </v>
          </cell>
          <cell r="H1061">
            <v>253</v>
          </cell>
        </row>
        <row r="1062">
          <cell r="A1062" t="str">
            <v>08120-14</v>
          </cell>
          <cell r="B1062" t="str">
            <v xml:space="preserve">Spektrallampe Hg 100, Pico 9 </v>
          </cell>
          <cell r="C1062" t="str">
            <v>Spectral lamp Hg 100, pico 9 base</v>
          </cell>
          <cell r="D1062" t="str">
            <v>Lampe spectrale Hg 100, pico 9</v>
          </cell>
          <cell r="E1062" t="str">
            <v>LÁMPARA ESPECTRAL Hg 100, PICO 9</v>
          </cell>
          <cell r="F1062" t="str">
            <v xml:space="preserve">Lampa spektralna Hg 100, Pico 9     </v>
          </cell>
          <cell r="G1062" t="str">
            <v xml:space="preserve">Спектральная лампа, Hg 100, цоколь  Рico 9     </v>
          </cell>
          <cell r="H1062">
            <v>287</v>
          </cell>
        </row>
        <row r="1063">
          <cell r="A1063" t="str">
            <v>08122-03</v>
          </cell>
          <cell r="B1063" t="str">
            <v>Spektrallampe He, E27</v>
          </cell>
          <cell r="C1063" t="str">
            <v>Spectral lamp He, E27 base</v>
          </cell>
          <cell r="D1063" t="str">
            <v>Lampe spectrale He, E27</v>
          </cell>
          <cell r="E1063" t="str">
            <v>LÁMPARA ESPECTRAL He, E27</v>
          </cell>
          <cell r="F1063" t="str">
            <v>Lampa spektralna He, E27</v>
          </cell>
          <cell r="G1063" t="str">
            <v xml:space="preserve">Спектральная лампа, He, цоколь  E27    </v>
          </cell>
          <cell r="H1063">
            <v>149</v>
          </cell>
        </row>
        <row r="1064">
          <cell r="A1064" t="str">
            <v>08122-07</v>
          </cell>
          <cell r="B1064" t="str">
            <v>Spektrallampe Na, E27</v>
          </cell>
          <cell r="C1064" t="str">
            <v>Spectral lamp Na, E27 base</v>
          </cell>
          <cell r="D1064" t="str">
            <v>Lampe spectrale Na, E27</v>
          </cell>
          <cell r="E1064" t="str">
            <v>LÁMPARA ESPECTRAL Na, E27</v>
          </cell>
          <cell r="F1064" t="str">
            <v>Lampa spektralna Na, E27</v>
          </cell>
          <cell r="G1064" t="str">
            <v xml:space="preserve">Спектральная лампа, Na, цоколь  E27    </v>
          </cell>
          <cell r="H1064">
            <v>149</v>
          </cell>
        </row>
        <row r="1065">
          <cell r="A1065" t="str">
            <v>08122-08</v>
          </cell>
          <cell r="B1065" t="str">
            <v>Spektrallampe Ne, E27</v>
          </cell>
          <cell r="C1065" t="str">
            <v>Spectral lamp Ne, E27 base</v>
          </cell>
          <cell r="D1065" t="str">
            <v>Lampe spectrale Ne, E27</v>
          </cell>
          <cell r="E1065" t="str">
            <v>LÁMPARA ESPECTRAL Ne, E27</v>
          </cell>
          <cell r="F1065" t="str">
            <v>Lampa spektralna Ne, E27</v>
          </cell>
          <cell r="G1065" t="str">
            <v xml:space="preserve">Спектральная лампа, Ne, цоколь  E27    </v>
          </cell>
          <cell r="H1065">
            <v>149</v>
          </cell>
        </row>
        <row r="1066">
          <cell r="A1066" t="str">
            <v>08122-14</v>
          </cell>
          <cell r="B1066" t="str">
            <v>Spektrallampe Hg, E27</v>
          </cell>
          <cell r="C1066" t="str">
            <v>Spectral lamp Hg, E27 base</v>
          </cell>
          <cell r="D1066" t="str">
            <v>Lampe spectrale Hg, E27</v>
          </cell>
          <cell r="E1066" t="str">
            <v>LÁMPARA ESPECTRAL Hg, E27</v>
          </cell>
          <cell r="F1066" t="str">
            <v>Lampa spektralna Hg, E27</v>
          </cell>
          <cell r="G1066" t="str">
            <v xml:space="preserve">Спектральная лампа, Hg, цоколь  E27    </v>
          </cell>
          <cell r="H1066">
            <v>149</v>
          </cell>
        </row>
        <row r="1067">
          <cell r="A1067" t="str">
            <v>08123-93</v>
          </cell>
          <cell r="B1067" t="str">
            <v>Halogenglühlampe, 230 V/1000 W</v>
          </cell>
          <cell r="C1067" t="str">
            <v>Halogen lamp, 220V, 1000W</v>
          </cell>
          <cell r="D1067" t="str">
            <v>Ampoule halogène 220 V / 1000W</v>
          </cell>
          <cell r="E1067" t="str">
            <v>BOMBILLA HALOGENA 220V 1000 W</v>
          </cell>
          <cell r="F1067" t="str">
            <v xml:space="preserve">Żarówka halogenowa 230 V/1000 W     </v>
          </cell>
          <cell r="G1067" t="str">
            <v xml:space="preserve">Галогенная лампа, 230 В, 1000 Вт    </v>
          </cell>
          <cell r="H1067">
            <v>18</v>
          </cell>
        </row>
        <row r="1068">
          <cell r="A1068" t="str">
            <v>08124-01</v>
          </cell>
          <cell r="B1068" t="str">
            <v>Spektrallampenhalter Pico9 für 08124-97</v>
          </cell>
          <cell r="C1068" t="str">
            <v>Spectral lamp holder Pico9 for 08124-97</v>
          </cell>
          <cell r="D1068" t="str">
            <v/>
          </cell>
          <cell r="E1068" t="str">
            <v/>
          </cell>
          <cell r="F1068" t="str">
            <v/>
          </cell>
          <cell r="G1068" t="str">
            <v/>
          </cell>
          <cell r="H1068">
            <v>150</v>
          </cell>
        </row>
        <row r="1069">
          <cell r="A1069" t="str">
            <v>08124-02</v>
          </cell>
          <cell r="B1069" t="str">
            <v>Spektrallampenhalter E27 für 08124-97</v>
          </cell>
          <cell r="C1069" t="str">
            <v>Holder for spectral lamps E27</v>
          </cell>
          <cell r="D1069" t="str">
            <v>Support pour lampes spectrales E27</v>
          </cell>
          <cell r="E1069" t="str">
            <v>Soporte para lámparas espectrales E27</v>
          </cell>
          <cell r="F1069" t="str">
            <v/>
          </cell>
          <cell r="G1069" t="str">
            <v>Держатель для спектральных ламп E27</v>
          </cell>
          <cell r="H1069">
            <v>150</v>
          </cell>
        </row>
        <row r="1070">
          <cell r="A1070" t="str">
            <v>08124-97</v>
          </cell>
          <cell r="B1070" t="str">
            <v>Spektrallampen Netzgerät mit Halter für E27 Lampen</v>
          </cell>
          <cell r="C1070" t="str">
            <v>Power supply with holder for spectral lamps E27</v>
          </cell>
          <cell r="D1070" t="str">
            <v>Alimentation avec support pour lampes spectrales E27</v>
          </cell>
          <cell r="E1070" t="str">
            <v/>
          </cell>
          <cell r="F1070" t="str">
            <v/>
          </cell>
          <cell r="G1070" t="str">
            <v>Блок питания с держателем для спектральных ламп E27</v>
          </cell>
          <cell r="H1070">
            <v>359</v>
          </cell>
        </row>
        <row r="1071">
          <cell r="A1071" t="str">
            <v>08129-06</v>
          </cell>
          <cell r="B1071" t="str">
            <v xml:space="preserve">Halogenglühlampe, 12 V/50 W </v>
          </cell>
          <cell r="C1071" t="str">
            <v>Halogen lamp, 12 V/50 W</v>
          </cell>
          <cell r="D1071" t="str">
            <v>Ampoule halogène 12V/50W de rechange</v>
          </cell>
          <cell r="E1071" t="str">
            <v>LAMPARA HALOGENA 12V/50W</v>
          </cell>
          <cell r="F1071" t="str">
            <v xml:space="preserve">Żarówka halogenowa 12V/ 50 W     </v>
          </cell>
          <cell r="G1071" t="str">
            <v xml:space="preserve">Галогенная лампа, 12 В/50 Вт    </v>
          </cell>
          <cell r="H1071">
            <v>8.9</v>
          </cell>
        </row>
        <row r="1072">
          <cell r="A1072" t="str">
            <v>08129-09</v>
          </cell>
          <cell r="B1072" t="str">
            <v xml:space="preserve">Halogenglühlampe, 12 V/20 W </v>
          </cell>
          <cell r="C1072" t="str">
            <v>Halogen lamp, 12V/20W</v>
          </cell>
          <cell r="D1072" t="str">
            <v>Ampoule halogène de rechange, 12 V/20 W</v>
          </cell>
          <cell r="E1072" t="str">
            <v>Lámpara halógena, 12V/20W</v>
          </cell>
          <cell r="F1072" t="str">
            <v xml:space="preserve">Żarówka halogenowa 12V/20 W     </v>
          </cell>
          <cell r="G1072" t="str">
            <v xml:space="preserve">Галогенная лампа, 12В/20 Вт    </v>
          </cell>
          <cell r="H1072">
            <v>5.9</v>
          </cell>
        </row>
        <row r="1073">
          <cell r="A1073" t="str">
            <v>08130-99</v>
          </cell>
          <cell r="B1073" t="str">
            <v>Experimentierleuchte LED HEX1</v>
          </cell>
          <cell r="C1073" t="str">
            <v>Experimental lamp LED HEX 1</v>
          </cell>
          <cell r="D1073" t="str">
            <v>Lampe experimental  LED HEX 2</v>
          </cell>
          <cell r="E1073" t="str">
            <v>Lámpara experimental LED HEX 1</v>
          </cell>
          <cell r="F1073" t="str">
            <v>Eksperymentalne źródłó światła HEX</v>
          </cell>
          <cell r="G1073" t="str">
            <v>Экспериментальная лампа</v>
          </cell>
          <cell r="H1073">
            <v>165</v>
          </cell>
        </row>
        <row r="1074">
          <cell r="A1074" t="str">
            <v>08133-01</v>
          </cell>
          <cell r="B1074" t="str">
            <v xml:space="preserve">Blende mit Pfeil </v>
          </cell>
          <cell r="C1074" t="str">
            <v>Screen, with arrow slit</v>
          </cell>
          <cell r="D1074" t="str">
            <v>Diaphragme à flèche</v>
          </cell>
          <cell r="E1074" t="str">
            <v>DIAFRAGMA DE FLECHA</v>
          </cell>
          <cell r="F1074" t="str">
            <v xml:space="preserve">Przysłona ze strzałką     </v>
          </cell>
          <cell r="G1074" t="str">
            <v xml:space="preserve">Экран со стреловидной щелью    </v>
          </cell>
          <cell r="H1074">
            <v>12</v>
          </cell>
        </row>
        <row r="1075">
          <cell r="A1075" t="str">
            <v>08135-01</v>
          </cell>
          <cell r="B1075" t="str">
            <v xml:space="preserve">Blende mit 7 Schlitzen </v>
          </cell>
          <cell r="C1075" t="str">
            <v>Screen, with seven slits</v>
          </cell>
          <cell r="D1075" t="str">
            <v>Diaphragme à 7 fentes</v>
          </cell>
          <cell r="E1075" t="str">
            <v>DIAFRAGMA DE 7 HENDIDURAS</v>
          </cell>
          <cell r="F1075" t="str">
            <v xml:space="preserve">Przysłona z 7 szczelinami     </v>
          </cell>
          <cell r="G1075" t="str">
            <v xml:space="preserve">Экран, с 7 щелями    </v>
          </cell>
          <cell r="H1075">
            <v>17</v>
          </cell>
        </row>
        <row r="1076">
          <cell r="A1076" t="str">
            <v>08136-01</v>
          </cell>
          <cell r="B1076" t="str">
            <v xml:space="preserve">Mattglasscheibe, 50  x  50  x  2 mm </v>
          </cell>
          <cell r="C1076" t="str">
            <v>Ground glass screen,50x50x2 mm</v>
          </cell>
          <cell r="D1076" t="str">
            <v>Ecran de verre dépoli, 50 x 50 mm</v>
          </cell>
          <cell r="E1076" t="str">
            <v>PLACA DE VIDRIO MATE, 50 x 50 x 2 mm</v>
          </cell>
          <cell r="F1076" t="str">
            <v xml:space="preserve">Tarcza matowa 50 mm x 50 mm     </v>
          </cell>
          <cell r="G1076" t="str">
            <v xml:space="preserve">Экран из матового стекла, 50x50x2 мм    </v>
          </cell>
          <cell r="H1076">
            <v>7</v>
          </cell>
        </row>
        <row r="1077">
          <cell r="A1077" t="str">
            <v>08139-00</v>
          </cell>
          <cell r="B1077" t="str">
            <v xml:space="preserve">Doppelkondensor, f = 7,5 cm </v>
          </cell>
          <cell r="C1077" t="str">
            <v>Double condenser, f = 7,5 cm</v>
          </cell>
          <cell r="D1077" t="str">
            <v>Condenseur double, f = 7,5 cm</v>
          </cell>
          <cell r="E1077" t="str">
            <v>CONDENSADOR DOBLE, F = 7,5 CM</v>
          </cell>
          <cell r="F1077" t="str">
            <v xml:space="preserve">Kondensor podwójny, f = 75 mm     </v>
          </cell>
          <cell r="G1077" t="str">
            <v xml:space="preserve">Двойной конденсор, f= 7,5 cм    </v>
          </cell>
          <cell r="H1077">
            <v>289</v>
          </cell>
        </row>
        <row r="1078">
          <cell r="A1078" t="str">
            <v>08144-00</v>
          </cell>
          <cell r="B1078" t="str">
            <v xml:space="preserve">Hg-Höchstdruckleuchte, 50 W </v>
          </cell>
          <cell r="C1078" t="str">
            <v>High pressure Hg Lamp, 50 W</v>
          </cell>
          <cell r="D1078" t="str">
            <v>Lampe haute pression 50W à vapeur de hg</v>
          </cell>
          <cell r="E1078" t="str">
            <v>LAMPARA VAPOR D.MERCURIO,50W</v>
          </cell>
          <cell r="F1078" t="str">
            <v xml:space="preserve">Lampa Hg, 50 W, bardzo wysokiego ciśnienia     </v>
          </cell>
          <cell r="G1078" t="str">
            <v xml:space="preserve">Ртутная лампа высокого давления, 50 Вт    </v>
          </cell>
          <cell r="H1078">
            <v>926</v>
          </cell>
        </row>
        <row r="1079">
          <cell r="A1079" t="str">
            <v>08144-10</v>
          </cell>
          <cell r="B1079" t="str">
            <v>Hg-Höchstdrucklampe, 50 W, Ersatz</v>
          </cell>
          <cell r="C1079" t="str">
            <v>Mercury high pressure lamp 50W</v>
          </cell>
          <cell r="D1079" t="str">
            <v>Lampe à vapeur de hg cs 50W</v>
          </cell>
          <cell r="E1079" t="str">
            <v>LAMPARA VAPOR DE MERCURIO CS 50W</v>
          </cell>
          <cell r="F1079" t="str">
            <v xml:space="preserve">Lampa Hg, 50 W, bardzo wysokiego ciśnienia     </v>
          </cell>
          <cell r="G1079" t="str">
            <v xml:space="preserve">Ртутная лампа высокого давления, 50 Вт    </v>
          </cell>
          <cell r="H1079">
            <v>249</v>
          </cell>
        </row>
        <row r="1080">
          <cell r="A1080" t="str">
            <v>08163-93</v>
          </cell>
          <cell r="B1080" t="str">
            <v xml:space="preserve">Membranpumpe, zweistufig, 230 VAC </v>
          </cell>
          <cell r="C1080" t="str">
            <v>Diaphragm pump, two stage, 220V</v>
          </cell>
          <cell r="D1080" t="str">
            <v>Pompe à vide à membrane, 2 étages, 230 VAC</v>
          </cell>
          <cell r="E1080" t="str">
            <v>BOMBA DE MEMBRANA DE 2 ETAPAS</v>
          </cell>
          <cell r="F1080" t="str">
            <v xml:space="preserve">Pompa membranowa, 2-stopniowa, 230 VAC     </v>
          </cell>
          <cell r="G1080" t="str">
            <v xml:space="preserve">Диафрагменный насос, 2-х ступенчатый, 220 В    </v>
          </cell>
          <cell r="H1080">
            <v>819</v>
          </cell>
        </row>
        <row r="1081">
          <cell r="A1081" t="str">
            <v>08164-00</v>
          </cell>
          <cell r="B1081" t="str">
            <v>Taschenlampe</v>
          </cell>
          <cell r="C1081" t="str">
            <v>Flashlight, w/o battery,medium</v>
          </cell>
          <cell r="D1081" t="str">
            <v>Lampe de poche, sans piles</v>
          </cell>
          <cell r="E1081" t="str">
            <v>LAMPARA DE BOLSILLO,S.BATERIA   /</v>
          </cell>
          <cell r="F1081" t="str">
            <v xml:space="preserve">Lampka kieszonkowa     </v>
          </cell>
          <cell r="G1081" t="str">
            <v xml:space="preserve">Карманный фонарик, без батарейки, средний    </v>
          </cell>
          <cell r="H1081">
            <v>6.9</v>
          </cell>
        </row>
        <row r="1082">
          <cell r="A1082" t="str">
            <v>08173-00</v>
          </cell>
          <cell r="B1082" t="str">
            <v xml:space="preserve">Gasverflüssigungspumpe </v>
          </cell>
          <cell r="C1082" t="str">
            <v>Gas liquefier</v>
          </cell>
          <cell r="D1082" t="str">
            <v>Pompe à liquéfier les gaz</v>
          </cell>
          <cell r="E1082" t="str">
            <v>BOMBA DE LICUEFACCION DE GAS    E</v>
          </cell>
          <cell r="F1082" t="str">
            <v xml:space="preserve">Pompa do skraplania gazu     </v>
          </cell>
          <cell r="G1082" t="str">
            <v xml:space="preserve">Сжижитель газа    </v>
          </cell>
          <cell r="H1082">
            <v>287</v>
          </cell>
        </row>
        <row r="1083">
          <cell r="A1083" t="str">
            <v>08182-93</v>
          </cell>
          <cell r="B1083" t="str">
            <v>Laser He-Ne, 632 nm, 1 mW, , incl. Netzgerät und Halter</v>
          </cell>
          <cell r="C1083" t="str">
            <v>He-Ne Laser, 632 nm, 1 mW</v>
          </cell>
          <cell r="D1083" t="str">
            <v>Láser He-Ne, 632 nm, 1 mW</v>
          </cell>
          <cell r="E1083" t="str">
            <v>Láser He-Ne, 632 nm, 1 mW</v>
          </cell>
          <cell r="F1083" t="str">
            <v/>
          </cell>
          <cell r="G1083" t="str">
            <v>He-Ne  Лазер, 632 nm, 1 mW</v>
          </cell>
          <cell r="H1083">
            <v>1050</v>
          </cell>
        </row>
        <row r="1084">
          <cell r="A1084" t="str">
            <v>08182-93E</v>
          </cell>
          <cell r="B1084" t="str">
            <v>Laser He-Ne, 632 nm, 1 mW, linear polarisiert, incl. Netzgerät und Halter</v>
          </cell>
          <cell r="C1084" t="str">
            <v>He-Ne Laser, 632 nm, 1 mW, linear polarised</v>
          </cell>
          <cell r="D1084" t="str">
            <v xml:space="preserve">Láser He-Ne, 632 nm, 1 mW, polarizacion linéaire  </v>
          </cell>
          <cell r="E1084" t="str">
            <v>Láser He-Ne, 632 nm, 1 mW, polarización lineal</v>
          </cell>
          <cell r="F1084" t="str">
            <v/>
          </cell>
          <cell r="G1084" t="str">
            <v>He-Ne  Лазер, 632 nm, 1 mW,  линейно поляризованный</v>
          </cell>
          <cell r="H1084">
            <v>999</v>
          </cell>
        </row>
        <row r="1085">
          <cell r="A1085" t="str">
            <v>08186-10</v>
          </cell>
          <cell r="B1085" t="str">
            <v xml:space="preserve">Folie, Klarsicht, DIN A4, 100 Blatt </v>
          </cell>
          <cell r="C1085" t="str">
            <v>Film, transparent, DIN A4, 100 sheets</v>
          </cell>
          <cell r="D1085" t="str">
            <v xml:space="preserve">Feuilles d'acétate, DIN A4, 100 pcs. </v>
          </cell>
          <cell r="E1085" t="str">
            <v>Hojas de acetato DIN A4, 100 pzs.</v>
          </cell>
          <cell r="F1085" t="str">
            <v xml:space="preserve">Folie, przeźroczyste, DIN A4,100 arkuszy     </v>
          </cell>
          <cell r="G1085" t="str">
            <v xml:space="preserve">Пленка, прозрачная, DIN A4, 100 листов    </v>
          </cell>
          <cell r="H1085">
            <v>19.899999999999999</v>
          </cell>
        </row>
        <row r="1086">
          <cell r="A1086" t="str">
            <v>08202-00</v>
          </cell>
          <cell r="B1086" t="str">
            <v>Glasplatte (matt), 100 x 85 mm, ca. 1 mm dick</v>
          </cell>
          <cell r="C1086" t="str">
            <v>Ground glass screen 8,5 x 10 cm</v>
          </cell>
          <cell r="D1086" t="str">
            <v>Plaque de verre dépoli, 100 x 85 x 1 mm</v>
          </cell>
          <cell r="E1086" t="str">
            <v>PLACA DE VIDRIO MATE, 8,5X10 CM</v>
          </cell>
          <cell r="F1086" t="str">
            <v xml:space="preserve">Płyta szklana, 100x85 x około 1 mm, matowa     </v>
          </cell>
          <cell r="G1086" t="str">
            <v xml:space="preserve">Экран, матовое стекло, 85 x 100 x 1 мм    </v>
          </cell>
          <cell r="H1086">
            <v>3.9</v>
          </cell>
        </row>
        <row r="1087">
          <cell r="A1087" t="str">
            <v>08203-00</v>
          </cell>
          <cell r="B1087" t="str">
            <v>Glasplatte (klar), 100 x 85 mm, ca. 1 mm dick</v>
          </cell>
          <cell r="C1087" t="str">
            <v>Glass plate, 100 mm x 85 mm x approx. 1 mm</v>
          </cell>
          <cell r="D1087" t="str">
            <v>Plaque de verre, 100 x 85 x 1 mm</v>
          </cell>
          <cell r="E1087" t="str">
            <v>Placa de vidrio 100 x 85 x 1 mm</v>
          </cell>
          <cell r="F1087" t="str">
            <v xml:space="preserve">Płyta szklana, 100 mm x 85 mm x około 1 mm     </v>
          </cell>
          <cell r="G1087" t="str">
            <v xml:space="preserve">Пластинка, 100x85x1 мм, стекло     </v>
          </cell>
          <cell r="H1087">
            <v>3.9</v>
          </cell>
        </row>
        <row r="1088">
          <cell r="A1088" t="str">
            <v>08204-00</v>
          </cell>
          <cell r="B1088" t="str">
            <v>Glasplatte (klar), 200 x 300 mm, ca. 4 mm dick</v>
          </cell>
          <cell r="C1088" t="str">
            <v>Glass plate, 200x300x4 mm</v>
          </cell>
          <cell r="D1088" t="str">
            <v>Plaque de verre, 200 x 300 x 4 mm</v>
          </cell>
          <cell r="E1088" t="str">
            <v>PLACA VIDRIO DE ESPEJO 20 X 30 CM</v>
          </cell>
          <cell r="F1088" t="str">
            <v xml:space="preserve">Płyta szklana 200 mm x 300 mm d = 4 mm     </v>
          </cell>
          <cell r="G1088" t="str">
            <v xml:space="preserve">Пластинка, 200x300x4 мм, стекло    </v>
          </cell>
          <cell r="H1088">
            <v>8</v>
          </cell>
        </row>
        <row r="1089">
          <cell r="A1089" t="str">
            <v>08206-04</v>
          </cell>
          <cell r="B1089" t="str">
            <v xml:space="preserve">Lochblende, d = 0,4 mm </v>
          </cell>
          <cell r="C1089" t="str">
            <v>Aperture, d 0.4mm</v>
          </cell>
          <cell r="D1089" t="str">
            <v>Diaphragme à trou, diamètre 0,4 mm, 50 x 50 mm</v>
          </cell>
          <cell r="E1089" t="str">
            <v>DIAFRAGMA DIAM.0,4 MM</v>
          </cell>
          <cell r="F1089" t="str">
            <v xml:space="preserve">Przysłona z otworem d = 0,4 mm     </v>
          </cell>
          <cell r="G1089" t="str">
            <v xml:space="preserve">Диафрагма, d=0,4 мм    </v>
          </cell>
          <cell r="H1089">
            <v>10</v>
          </cell>
        </row>
        <row r="1090">
          <cell r="A1090" t="str">
            <v>08209-01</v>
          </cell>
          <cell r="B1090" t="str">
            <v xml:space="preserve">Spiegel 80 x 50 mm </v>
          </cell>
          <cell r="C1090" t="str">
            <v>Mirror, 80x50 mm</v>
          </cell>
          <cell r="D1090" t="str">
            <v>Miroir 80 x 50 mm</v>
          </cell>
          <cell r="E1090" t="str">
            <v>ESPEJO 80X50 MM</v>
          </cell>
          <cell r="F1090" t="str">
            <v xml:space="preserve">Zwierciadło 80 mm x 50 mm     </v>
          </cell>
          <cell r="G1090" t="str">
            <v xml:space="preserve">Зеркало, 80x50 мм    </v>
          </cell>
          <cell r="H1090">
            <v>4</v>
          </cell>
        </row>
        <row r="1091">
          <cell r="A1091" t="str">
            <v>08218-00</v>
          </cell>
          <cell r="B1091" t="str">
            <v xml:space="preserve">Halbkreis-Skala mit Zeiger </v>
          </cell>
          <cell r="C1091" t="str">
            <v>Protractor scale with pointer</v>
          </cell>
          <cell r="D1091" t="str">
            <v>Echelle semi-circulaire avec curseur</v>
          </cell>
          <cell r="E1091" t="str">
            <v>ESCALA SEMICIRCULAR CON INDICADOR</v>
          </cell>
          <cell r="F1091" t="str">
            <v xml:space="preserve">Skala półokrągła ze wskaźnikiem     </v>
          </cell>
          <cell r="G1091" t="str">
            <v xml:space="preserve">Транспортир со стрелкой    </v>
          </cell>
          <cell r="H1091">
            <v>256</v>
          </cell>
        </row>
        <row r="1092">
          <cell r="A1092" t="str">
            <v>08230-00</v>
          </cell>
          <cell r="B1092" t="str">
            <v>Prisma, 60°, l = 30 mm, h = 30 mm, Flintglas, F2</v>
          </cell>
          <cell r="C1092" t="str">
            <v>Prism, 60 degrees, h.30 mm, flint</v>
          </cell>
          <cell r="D1092" t="str">
            <v>Prisme 60°, l = 30 mm, h = 30 mm, en verre flint</v>
          </cell>
          <cell r="E1092" t="str">
            <v>PRISMA 60 GRADOS,A 30MM,FLINTGLAS</v>
          </cell>
          <cell r="F1092" t="str">
            <v xml:space="preserve">Pryzmat 60 °, l = 30 mm, h = 30 mm, Flint    </v>
          </cell>
          <cell r="G1092" t="str">
            <v xml:space="preserve">Призма, 60°, h=30 мм, флинтглас    </v>
          </cell>
          <cell r="H1092">
            <v>49.9</v>
          </cell>
        </row>
        <row r="1093">
          <cell r="A1093" t="str">
            <v>08235-00</v>
          </cell>
          <cell r="B1093" t="str">
            <v>Prisma, 60°, l = 45 mm, h = 45 mm, Kronglas, BK7</v>
          </cell>
          <cell r="C1093" t="str">
            <v>Prism, 60 degrees, h.45 mm, crown</v>
          </cell>
          <cell r="D1093" t="str">
            <v>Prisme 60°, l = 45 mm, h = 45 mm, en verre crown</v>
          </cell>
          <cell r="E1093" t="str">
            <v>PRISMA 60 GRADOS,A 45MM,CROWNGLAS</v>
          </cell>
          <cell r="F1093" t="str">
            <v xml:space="preserve">Pryzmat 60 °, l = 30 mm, h = 45 mm, Kron    </v>
          </cell>
          <cell r="G1093" t="str">
            <v xml:space="preserve">Призма, 60°, h=45 мм, стекло  </v>
          </cell>
          <cell r="H1093">
            <v>89.9</v>
          </cell>
        </row>
        <row r="1094">
          <cell r="A1094" t="str">
            <v>08237-00</v>
          </cell>
          <cell r="B1094" t="str">
            <v>Prisma, 60°, l = 42 mm, h = 36,4 mm, Flintglas, SF10</v>
          </cell>
          <cell r="C1094" t="str">
            <v>Prism, 60 degrees, height = 36.4mm, flint</v>
          </cell>
          <cell r="D1094" t="str">
            <v>Prisme 60°, l = 42 mm, h = 36,4 mm, en verre flint</v>
          </cell>
          <cell r="E1094" t="str">
            <v>PRISMA 60 GRAD.,A 36,4MM,FLINTGL.</v>
          </cell>
          <cell r="F1094" t="str">
            <v xml:space="preserve">Pryzmat 60 °, l = 42 mm, h = 36,4 mm, Flint    </v>
          </cell>
          <cell r="G1094" t="str">
            <v xml:space="preserve">Призма, 60°, h=36.4мм,  стекло  </v>
          </cell>
          <cell r="H1094">
            <v>199.9</v>
          </cell>
        </row>
        <row r="1095">
          <cell r="A1095" t="str">
            <v>08239-00</v>
          </cell>
          <cell r="B1095" t="str">
            <v>Prisma, 60°, l = 45 mm, h = 45 mm, Flintglas, F2</v>
          </cell>
          <cell r="C1095" t="str">
            <v>Prism, 60 degrees, h.45 mm, flint</v>
          </cell>
          <cell r="D1095" t="str">
            <v>Prisme 60°, l = 45 mm, h = 45 mm, en verre flint</v>
          </cell>
          <cell r="E1095" t="str">
            <v>PRISMA 60 GRADOS,A 45MM,FLINTGLAS</v>
          </cell>
          <cell r="F1095" t="str">
            <v xml:space="preserve">Pryzmat 60 °, l = 45 mm, h = 45 mm, Flint    </v>
          </cell>
          <cell r="G1095" t="str">
            <v xml:space="preserve">Призма, 60°, h=45 мм,  стекло  </v>
          </cell>
          <cell r="H1095">
            <v>110</v>
          </cell>
        </row>
        <row r="1096">
          <cell r="A1096" t="str">
            <v>08240-00</v>
          </cell>
          <cell r="B1096" t="str">
            <v xml:space="preserve">Hohlprisma 60°, I = 60 mm, h = 60 mm </v>
          </cell>
          <cell r="C1096" t="str">
            <v>Hollow prism</v>
          </cell>
          <cell r="D1096" t="str">
            <v>Prisme creux 60°, l = 60 mm, h = 60 mm</v>
          </cell>
          <cell r="E1096" t="str">
            <v>PRISMA HUECO</v>
          </cell>
          <cell r="F1096" t="str">
            <v xml:space="preserve">Pryzmat wydrążony 60 °, I = 60 mm, h = 60 mm     </v>
          </cell>
          <cell r="G1096" t="str">
            <v xml:space="preserve">Полая призма, 60°, h=60 мм    </v>
          </cell>
          <cell r="H1096">
            <v>290</v>
          </cell>
        </row>
        <row r="1097">
          <cell r="A1097" t="str">
            <v>08241-00</v>
          </cell>
          <cell r="B1097" t="str">
            <v>Prisma aus Flintglas, 60°, l = 40 mm</v>
          </cell>
          <cell r="C1097" t="str">
            <v xml:space="preserve">Flint glass prism, 60°, l = 40 mm 60 mm </v>
          </cell>
          <cell r="D1097" t="str">
            <v/>
          </cell>
          <cell r="E1097" t="str">
            <v/>
          </cell>
          <cell r="F1097" t="str">
            <v/>
          </cell>
          <cell r="G1097" t="str">
            <v/>
          </cell>
          <cell r="H1097">
            <v>49.9</v>
          </cell>
        </row>
        <row r="1098">
          <cell r="A1098" t="str">
            <v>08242-00</v>
          </cell>
          <cell r="B1098" t="str">
            <v>Prisma aus Kronglas, 60°, l = 40 mm</v>
          </cell>
          <cell r="C1098" t="str">
            <v xml:space="preserve">Flint glass prism, 60°, l = 40 mm 60 mm </v>
          </cell>
          <cell r="D1098" t="str">
            <v/>
          </cell>
          <cell r="E1098" t="str">
            <v/>
          </cell>
          <cell r="F1098" t="str">
            <v/>
          </cell>
          <cell r="G1098" t="str">
            <v/>
          </cell>
          <cell r="H1098">
            <v>49.9</v>
          </cell>
        </row>
        <row r="1099">
          <cell r="A1099" t="str">
            <v>08252-00</v>
          </cell>
          <cell r="B1099" t="str">
            <v xml:space="preserve">Geradsichtprisma 30  x  30 mm </v>
          </cell>
          <cell r="C1099" t="str">
            <v>Direct-vision prism, 30x30 mm</v>
          </cell>
          <cell r="D1099" t="str">
            <v>Prisme à vision directe, 30x30 mm</v>
          </cell>
          <cell r="E1099" t="str">
            <v>PRISMA DE VISTA RECTA 30 X 30 MM</v>
          </cell>
          <cell r="F1099" t="str">
            <v xml:space="preserve">Pryzmat prostego widzenia 30 x 30 mm     </v>
          </cell>
          <cell r="G1099" t="str">
            <v xml:space="preserve">Призма прямого зрения, 30x30 мм     </v>
          </cell>
          <cell r="H1099">
            <v>359</v>
          </cell>
        </row>
        <row r="1100">
          <cell r="A1100" t="str">
            <v>08254-01</v>
          </cell>
          <cell r="B1100" t="str">
            <v>Prismentisch mit Halter</v>
          </cell>
          <cell r="C1100" t="str">
            <v xml:space="preserve">Prism table with holder </v>
          </cell>
          <cell r="D1100" t="str">
            <v>Table à prisme avec support</v>
          </cell>
          <cell r="E1100" t="str">
            <v>PORTAPRISMA C.SOPORTE P.PL.ELE</v>
          </cell>
          <cell r="F1100" t="str">
            <v xml:space="preserve">Stolik do pryzmatów z uchwytem do płyty </v>
          </cell>
          <cell r="G1100" t="str">
            <v xml:space="preserve">Столик для призм с держателем    </v>
          </cell>
          <cell r="H1100">
            <v>45.9</v>
          </cell>
        </row>
        <row r="1101">
          <cell r="A1101" t="str">
            <v>08255-00</v>
          </cell>
          <cell r="B1101" t="str">
            <v xml:space="preserve">Halter für Geradsichtprismen </v>
          </cell>
          <cell r="C1101" t="str">
            <v>Holder for direct-vision prisms</v>
          </cell>
          <cell r="D1101" t="str">
            <v>Support pour prismes</v>
          </cell>
          <cell r="E1101" t="str">
            <v>PORTAPRISMA DE VISTA RECTA</v>
          </cell>
          <cell r="F1101" t="str">
            <v xml:space="preserve">Uchwyt pryzmatu prostego widzenia     </v>
          </cell>
          <cell r="G1101" t="str">
            <v xml:space="preserve">Держатель для призм прямого действия    </v>
          </cell>
          <cell r="H1101">
            <v>200</v>
          </cell>
        </row>
        <row r="1102">
          <cell r="A1102" t="str">
            <v>08255-01</v>
          </cell>
          <cell r="B1102" t="str">
            <v>Geradsichtprisma inklusive Halterung für Strahlhöhe 15 cm</v>
          </cell>
          <cell r="C1102" t="str">
            <v xml:space="preserve"> direct-vision prism incl. holders</v>
          </cell>
          <cell r="D1102" t="str">
            <v/>
          </cell>
          <cell r="E1102" t="str">
            <v/>
          </cell>
          <cell r="F1102" t="str">
            <v/>
          </cell>
          <cell r="G1102" t="str">
            <v/>
          </cell>
          <cell r="H1102">
            <v>589</v>
          </cell>
        </row>
        <row r="1103">
          <cell r="A1103" t="str">
            <v>08256-00</v>
          </cell>
          <cell r="B1103" t="str">
            <v xml:space="preserve">Schwenkarm </v>
          </cell>
          <cell r="C1103" t="str">
            <v>Swinging arm</v>
          </cell>
          <cell r="D1103" t="str">
            <v>Bras orientable</v>
          </cell>
          <cell r="E1103" t="str">
            <v>BRAZO GIRABLE</v>
          </cell>
          <cell r="F1103" t="str">
            <v xml:space="preserve">Ramię wychylne     </v>
          </cell>
          <cell r="G1103" t="str">
            <v xml:space="preserve">Поворотный кронштейн    </v>
          </cell>
          <cell r="H1103">
            <v>63</v>
          </cell>
        </row>
        <row r="1104">
          <cell r="A1104" t="str">
            <v>08270-01</v>
          </cell>
          <cell r="B1104" t="str">
            <v xml:space="preserve">Modellkörper, Halbkreis, Haftmagnet </v>
          </cell>
          <cell r="C1104" t="str">
            <v>Optical block, semicircular, magnet held</v>
          </cell>
          <cell r="D1104" t="str">
            <v>Corps demi-circulaire, magnétique</v>
          </cell>
          <cell r="E1104" t="str">
            <v>CUERPO MOD.SEMICIRC.IMAN A.D/80MM</v>
          </cell>
          <cell r="F1104" t="str">
            <v xml:space="preserve">Ciało optyczne Półkula, mocowanie magnetycznie     </v>
          </cell>
          <cell r="G1104" t="str">
            <v xml:space="preserve">Оптический блок, полукруглый, с магнитным креплением    </v>
          </cell>
          <cell r="H1104">
            <v>74.900000000000006</v>
          </cell>
        </row>
        <row r="1105">
          <cell r="A1105" t="str">
            <v>08270-02</v>
          </cell>
          <cell r="B1105" t="str">
            <v xml:space="preserve">Modellkörper, Plankonvex, Haftmagnet </v>
          </cell>
          <cell r="C1105" t="str">
            <v>Opt. block,planoconvex, magn.held</v>
          </cell>
          <cell r="D1105" t="str">
            <v>Lentille plan-convexe, magnétique</v>
          </cell>
          <cell r="E1105" t="str">
            <v>CUERPO MOD.PLANOCONV.IM.AD.L/80MM</v>
          </cell>
          <cell r="F1105" t="str">
            <v xml:space="preserve">Ciało optyczne Płasko-wypukłe, mocowanie magnetycznie     </v>
          </cell>
          <cell r="G1105" t="str">
            <v xml:space="preserve">Оптический блок, плосковыпуклый, с магнитным креплением    </v>
          </cell>
          <cell r="H1105">
            <v>58.9</v>
          </cell>
        </row>
        <row r="1106">
          <cell r="A1106" t="str">
            <v>08270-03</v>
          </cell>
          <cell r="B1106" t="str">
            <v xml:space="preserve">Modellkörper, Plankonkav, Haftmagnet </v>
          </cell>
          <cell r="C1106" t="str">
            <v>Opt. block,planoconcave,magn.held</v>
          </cell>
          <cell r="D1106" t="str">
            <v>Lentille plan-concave, magnétique</v>
          </cell>
          <cell r="E1106" t="str">
            <v>CUERPO MOD.PLANOCONV.IM.AD.L/80MM</v>
          </cell>
          <cell r="F1106" t="str">
            <v xml:space="preserve">Ciało optyczne Płasko-wklęsłe, mocowanie magnetycznie     </v>
          </cell>
          <cell r="G1106" t="str">
            <v xml:space="preserve">Оптический блок, плосковогнутый, с магнитным креплением    </v>
          </cell>
          <cell r="H1106">
            <v>58.9</v>
          </cell>
        </row>
        <row r="1107">
          <cell r="A1107" t="str">
            <v>08270-05</v>
          </cell>
          <cell r="B1107" t="str">
            <v xml:space="preserve">Modellkörper, Trapez, Haftmagnet </v>
          </cell>
          <cell r="C1107" t="str">
            <v>Opt. block,trapeze, magnet held</v>
          </cell>
          <cell r="D1107" t="str">
            <v>Trapèze, magnétique</v>
          </cell>
          <cell r="E1107" t="str">
            <v>CUERPO MOD.TRAPEZOID.I.A.165X50MM</v>
          </cell>
          <cell r="F1107" t="str">
            <v xml:space="preserve">Ciało optyczne Trapez, mocowanie magnetycznie     </v>
          </cell>
          <cell r="G1107" t="str">
            <v xml:space="preserve">Оптический блок, трапециевидный, с магнитным креплением    </v>
          </cell>
          <cell r="H1107">
            <v>58.9</v>
          </cell>
        </row>
        <row r="1108">
          <cell r="A1108" t="str">
            <v>08270-06</v>
          </cell>
          <cell r="B1108" t="str">
            <v xml:space="preserve">Modellkörper, Rechtw. Dreieck, Haftmagnet </v>
          </cell>
          <cell r="C1108" t="str">
            <v>Opt. block,triangular,magnet held</v>
          </cell>
          <cell r="D1108" t="str">
            <v>Prisme, magnétique</v>
          </cell>
          <cell r="E1108" t="str">
            <v>CUERPO OPTICO ANGULO RECTO</v>
          </cell>
          <cell r="F1108" t="str">
            <v xml:space="preserve">Ciało optyczne Trójkąt, mocowanie magnetycznie     </v>
          </cell>
          <cell r="G1108" t="str">
            <v xml:space="preserve">Оптический блок, треугольный, с магнитным креплением    </v>
          </cell>
          <cell r="H1108">
            <v>69.3</v>
          </cell>
        </row>
        <row r="1109">
          <cell r="A1109" t="str">
            <v>08270-07</v>
          </cell>
          <cell r="B1109" t="str">
            <v xml:space="preserve">Schattenkörper Erde/Mond, Haftmagnet </v>
          </cell>
          <cell r="C1109" t="str">
            <v>Model earth/moon, magnet held</v>
          </cell>
          <cell r="D1109" t="str">
            <v>Modèle terre / lune, magnétique</v>
          </cell>
          <cell r="E1109" t="str">
            <v>MOD.OPTICO TIERRA/LUNA, ADHESIVO</v>
          </cell>
          <cell r="F1109" t="str">
            <v xml:space="preserve">Ciało optyczne Ziemia/Księżyc, mocowanie magnetyczne    </v>
          </cell>
          <cell r="G1109" t="str">
            <v xml:space="preserve">Модель Земля/ Луна,  с магнитным креплением    </v>
          </cell>
          <cell r="H1109">
            <v>55</v>
          </cell>
        </row>
        <row r="1110">
          <cell r="A1110" t="str">
            <v>08270-08</v>
          </cell>
          <cell r="B1110" t="str">
            <v xml:space="preserve">Küvette 23 cm x 7,5 cm x 3,8 cm, Haftmagnet </v>
          </cell>
          <cell r="C1110" t="str">
            <v>Cuvette, magnet held, 230x75 mm</v>
          </cell>
          <cell r="D1110" t="str">
            <v>Cuvette 230 x 75 mm, magnétique</v>
          </cell>
          <cell r="E1110" t="str">
            <v>CUBETA,IMAN ADHESIVO, 230X750MM</v>
          </cell>
          <cell r="F1110" t="str">
            <v xml:space="preserve">Kuweta, mocowanie magnetycznie,23 x 7,5 cm     </v>
          </cell>
          <cell r="G1110" t="str">
            <v xml:space="preserve">Кювета, 230x75 мм, с магнитным креплением    </v>
          </cell>
          <cell r="H1110">
            <v>83.9</v>
          </cell>
        </row>
        <row r="1111">
          <cell r="A1111" t="str">
            <v>08270-09</v>
          </cell>
          <cell r="B1111" t="str">
            <v xml:space="preserve">Winkelscheibe, magnethaftend </v>
          </cell>
          <cell r="C1111" t="str">
            <v>Optical disk, magnet held</v>
          </cell>
          <cell r="D1111" t="str">
            <v>Disque optique magnétique (graduation 360°)</v>
          </cell>
          <cell r="E1111" t="str">
            <v>DISCO OPTICO,IMAN ADH.,310X310 MM</v>
          </cell>
          <cell r="F1111" t="str">
            <v xml:space="preserve">Tarcza z kątomierzem, mocowanie magnetyczne     </v>
          </cell>
          <cell r="G1111" t="str">
            <v xml:space="preserve">Оптический диск, с магнитным креплением    </v>
          </cell>
          <cell r="H1111">
            <v>36</v>
          </cell>
        </row>
        <row r="1112">
          <cell r="A1112" t="str">
            <v>08270-10</v>
          </cell>
          <cell r="B1112" t="str">
            <v xml:space="preserve">Blende mit Halter, magnethaftend </v>
          </cell>
          <cell r="C1112" t="str">
            <v>Diaphragm w. holder, magnet held</v>
          </cell>
          <cell r="D1112" t="str">
            <v>Diaphragme avec support magnétique</v>
          </cell>
          <cell r="E1112" t="str">
            <v>DIAFRAGMA C. SUJETADOR, ADHESIVO</v>
          </cell>
          <cell r="F1112" t="str">
            <v xml:space="preserve">Przysłona z uchwytem, mocowanie magnetycznie     </v>
          </cell>
          <cell r="G1112" t="str">
            <v xml:space="preserve">Диафрагма с держателем, с магнитным креплением   </v>
          </cell>
          <cell r="H1112">
            <v>18</v>
          </cell>
        </row>
        <row r="1113">
          <cell r="A1113" t="str">
            <v>08270-11</v>
          </cell>
          <cell r="B1113" t="str">
            <v xml:space="preserve">Lichtleiter-Modell, magnethaftend </v>
          </cell>
          <cell r="C1113" t="str">
            <v>Light guide model, magnet held</v>
          </cell>
          <cell r="D1113" t="str">
            <v>Fibre optique, magnétique</v>
          </cell>
          <cell r="E1113" t="str">
            <v>MOD.CONDUC.LUMINOSO,IMAN ADHESIVO</v>
          </cell>
          <cell r="F1113" t="str">
            <v xml:space="preserve">Model światłowodu, mocowanie magnetycznie     </v>
          </cell>
          <cell r="G1113" t="str">
            <v xml:space="preserve">Модель световода, с магнитным креплением    </v>
          </cell>
          <cell r="H1113">
            <v>54</v>
          </cell>
        </row>
        <row r="1114">
          <cell r="A1114" t="str">
            <v>08270-12</v>
          </cell>
          <cell r="B1114" t="str">
            <v xml:space="preserve">Spiegel Konkav-Konvex, Haftmagnet </v>
          </cell>
          <cell r="C1114" t="str">
            <v>Concave/convex mirror,magnet held</v>
          </cell>
          <cell r="D1114" t="str">
            <v>Miroir concave-convexe, magnétique</v>
          </cell>
          <cell r="E1114" t="str">
            <v>ESPEJO CONCAVO-CONVEXO,IMAN ADH.</v>
          </cell>
          <cell r="F1114" t="str">
            <v xml:space="preserve">Zwierciadło wklęsło-wypukłe, mocowanie magnetyczne    </v>
          </cell>
          <cell r="G1114" t="str">
            <v xml:space="preserve">Вогнуто-выпуклое зеркало, с магнитным креплением    </v>
          </cell>
          <cell r="H1114">
            <v>43</v>
          </cell>
        </row>
        <row r="1115">
          <cell r="A1115" t="str">
            <v>08270-13</v>
          </cell>
          <cell r="B1115" t="str">
            <v xml:space="preserve">Planspiegel, magnethaftend </v>
          </cell>
          <cell r="C1115" t="str">
            <v>Plane mirror, magnet held</v>
          </cell>
          <cell r="D1115" t="str">
            <v>Miroir plan, magnétique</v>
          </cell>
          <cell r="E1115" t="str">
            <v>ESPEJO PLANO, IMAN ADHESIVO</v>
          </cell>
          <cell r="F1115" t="str">
            <v xml:space="preserve">Zwierciadło płaskie, mocowanie magnetyczne     </v>
          </cell>
          <cell r="G1115" t="str">
            <v xml:space="preserve">Плоское зеркало, с магнитным креплением    </v>
          </cell>
          <cell r="H1115">
            <v>41.9</v>
          </cell>
        </row>
        <row r="1116">
          <cell r="A1116" t="str">
            <v>08270-20</v>
          </cell>
          <cell r="B1116" t="str">
            <v>Haftleuchte, Halogen 12 V/50 W</v>
          </cell>
          <cell r="C1116" t="str">
            <v>Halogen lamp for experiments, 12V/50W, with magnetic base</v>
          </cell>
          <cell r="D1116" t="str">
            <v>Lampe halogène magnétique, 12 V/50 W</v>
          </cell>
          <cell r="E1116" t="str">
            <v>LAMPARA HALOGENA,ADHES. 12V/50W</v>
          </cell>
          <cell r="F1116" t="str">
            <v xml:space="preserve">Źródło światła 12V/50 W, halogen, mocowanie magnetyczne     </v>
          </cell>
          <cell r="G1116" t="str">
            <v xml:space="preserve">Лампа, галоген., 12 В /50 Вт, с магнитным креплением     </v>
          </cell>
          <cell r="H1116">
            <v>281</v>
          </cell>
        </row>
        <row r="1117">
          <cell r="A1117" t="str">
            <v>08281-00</v>
          </cell>
          <cell r="B1117" t="str">
            <v xml:space="preserve">Optische Bank expert, l = 1500 mm </v>
          </cell>
          <cell r="C1117" t="str">
            <v>Optical bench expert, l = 1500 mm</v>
          </cell>
          <cell r="D1117" t="str">
            <v>Banc optique expert, L = 1500 mm</v>
          </cell>
          <cell r="E1117" t="str">
            <v>BANCO OPTICO expert, LONG. 1500 mm</v>
          </cell>
          <cell r="F1117" t="str">
            <v xml:space="preserve">Profilowana ława optyczna, l = 1500 mm     </v>
          </cell>
          <cell r="G1117" t="str">
            <v xml:space="preserve">Оптическая скамья, l=1500 мм    </v>
          </cell>
          <cell r="H1117">
            <v>277</v>
          </cell>
        </row>
        <row r="1118">
          <cell r="A1118" t="str">
            <v>08282-00</v>
          </cell>
          <cell r="B1118" t="str">
            <v xml:space="preserve">Optische Bank expert, l = 1000 mm </v>
          </cell>
          <cell r="C1118" t="str">
            <v>Optical bench expert, l = 1000 mm</v>
          </cell>
          <cell r="D1118" t="str">
            <v>Banc optique expert, L = 1000 mm</v>
          </cell>
          <cell r="E1118" t="str">
            <v>BANCO OPTICO expert  L = 1000 mm</v>
          </cell>
          <cell r="F1118" t="str">
            <v xml:space="preserve">Profilowana ława optyczna, l = 1000 mm     </v>
          </cell>
          <cell r="G1118" t="str">
            <v xml:space="preserve">Оптическая скамья, l=1000 мм    </v>
          </cell>
          <cell r="H1118">
            <v>215</v>
          </cell>
        </row>
        <row r="1119">
          <cell r="A1119" t="str">
            <v>08283-00</v>
          </cell>
          <cell r="B1119" t="str">
            <v xml:space="preserve">Optische Bank expert, l = 600 mm </v>
          </cell>
          <cell r="C1119" t="str">
            <v>Optical bench expert l = 600 mm</v>
          </cell>
          <cell r="D1119" t="str">
            <v>Banc optique expert l = 60 cm</v>
          </cell>
          <cell r="E1119" t="str">
            <v>Banco óptico expert l = 60 cm</v>
          </cell>
          <cell r="F1119" t="str">
            <v xml:space="preserve">Przedłużenie ławy optycznej, l = 600 mm     </v>
          </cell>
          <cell r="G1119" t="str">
            <v xml:space="preserve">Оптическая скамья, l=600 мм    </v>
          </cell>
          <cell r="H1119">
            <v>143</v>
          </cell>
        </row>
        <row r="1120">
          <cell r="A1120" t="str">
            <v>08284-00</v>
          </cell>
          <cell r="B1120" t="str">
            <v xml:space="preserve">Fuß für optische Bank expert, justierbar </v>
          </cell>
          <cell r="C1120" t="str">
            <v>Base for optical bench expert, adjustable</v>
          </cell>
          <cell r="D1120" t="str">
            <v>Pied pour banc optique expert, réglable</v>
          </cell>
          <cell r="E1120" t="str">
            <v>BASE PARA BANCO OPTICO expert, REGULABLE</v>
          </cell>
          <cell r="F1120" t="str">
            <v xml:space="preserve">Stopki do ławy optycznej, justowane     </v>
          </cell>
          <cell r="G1120" t="str">
            <v xml:space="preserve">Основание для оптической скамьи, регулируемое    </v>
          </cell>
          <cell r="H1120">
            <v>54</v>
          </cell>
        </row>
        <row r="1121">
          <cell r="A1121" t="str">
            <v>08285-01</v>
          </cell>
          <cell r="B1121" t="str">
            <v>Drehgelenk für optische Bank expert</v>
          </cell>
          <cell r="C1121" t="str">
            <v>Turning knuckle for optical bench expert</v>
          </cell>
          <cell r="D1121" t="str">
            <v>Articulation tournante pour banc optique expert</v>
          </cell>
          <cell r="E1121" t="str">
            <v>ARTICUL.DE GIRO P. BANCO OPTICO expert</v>
          </cell>
          <cell r="F1121" t="str">
            <v xml:space="preserve">Przegub obrotowy do ławy optycznej  expert   </v>
          </cell>
          <cell r="G1121" t="str">
            <v xml:space="preserve">Шарнир для оптической скамьи    </v>
          </cell>
          <cell r="H1121">
            <v>294</v>
          </cell>
        </row>
        <row r="1122">
          <cell r="A1122" t="str">
            <v>08286-00</v>
          </cell>
          <cell r="B1122" t="str">
            <v>Reiter für optische Bank expert</v>
          </cell>
          <cell r="C1122" t="str">
            <v>Slide mount for optical bench expert</v>
          </cell>
          <cell r="D1122" t="str">
            <v>Curseur pour banc optique expert</v>
          </cell>
          <cell r="E1122" t="str">
            <v>JINETE PARA BANCO OPTICO expert</v>
          </cell>
          <cell r="F1122" t="str">
            <v xml:space="preserve">Suwak do ławy optycznej     </v>
          </cell>
          <cell r="G1122" t="str">
            <v xml:space="preserve">Бегунок для оптической скамьи    </v>
          </cell>
          <cell r="H1122">
            <v>44</v>
          </cell>
        </row>
        <row r="1123">
          <cell r="A1123" t="str">
            <v>08286-01</v>
          </cell>
          <cell r="B1123" t="str">
            <v xml:space="preserve">Reiter für optische Bank expert, h = 30 mm </v>
          </cell>
          <cell r="C1123" t="str">
            <v>Slide mount for optical bench expert, h = 30 mm</v>
          </cell>
          <cell r="D1123" t="str">
            <v>Curseur pour banc optique expert, h = 30 mm</v>
          </cell>
          <cell r="E1123" t="str">
            <v>JINETE PARA BANCO OPTICO expert, CON SOPORTE DE 30 mm</v>
          </cell>
          <cell r="F1123" t="str">
            <v xml:space="preserve">Suwak do ławy optycznej, h=30 mm     </v>
          </cell>
          <cell r="G1123" t="str">
            <v xml:space="preserve">Бегунок для оптической скамьи и с вертикальной трубкой, h=30 мм   </v>
          </cell>
          <cell r="H1123">
            <v>54</v>
          </cell>
        </row>
        <row r="1124">
          <cell r="A1124" t="str">
            <v>08286-02</v>
          </cell>
          <cell r="B1124" t="str">
            <v xml:space="preserve">Reiter für optische Bank expert, h = 80 mm </v>
          </cell>
          <cell r="C1124" t="str">
            <v>Slide mount for optical bench expert, h = 80 mm</v>
          </cell>
          <cell r="D1124" t="str">
            <v>Curseur pour banc optique expert, h = 80 mm</v>
          </cell>
          <cell r="E1124" t="str">
            <v>JINETE P.BANCO OPTICO expert, H = 80MM</v>
          </cell>
          <cell r="F1124" t="str">
            <v xml:space="preserve">Suwak do ławy optycznej, h=80 mm     </v>
          </cell>
          <cell r="G1124" t="str">
            <v xml:space="preserve">Бегунок для оптической скамьи и с вертикальной трубкой, h=80 мм   </v>
          </cell>
          <cell r="H1124">
            <v>77</v>
          </cell>
        </row>
        <row r="1125">
          <cell r="A1125" t="str">
            <v>08286-03</v>
          </cell>
          <cell r="B1125" t="str">
            <v>Reiter für optische Bank expert; h = 30 mm</v>
          </cell>
          <cell r="C1125" t="str">
            <v>Slide mount for optical bench expert; h = 30 mm</v>
          </cell>
          <cell r="D1125" t="str">
            <v>Curseur pour banc optique expert; h = 30 mm</v>
          </cell>
          <cell r="E1125" t="str">
            <v>JINETE P.BANCO OPTICO expert; h = 30 mm</v>
          </cell>
          <cell r="F1125" t="str">
            <v xml:space="preserve">Suwak do ławy optycznej    </v>
          </cell>
          <cell r="G1125" t="str">
            <v>Бегунок для оптической скамьи, h = 30 mm</v>
          </cell>
          <cell r="H1125">
            <v>59</v>
          </cell>
        </row>
        <row r="1126">
          <cell r="A1126" t="str">
            <v>08286-04</v>
          </cell>
          <cell r="B1126" t="str">
            <v>Präzisionsreiter für optische Bank expert, h = 30 mm</v>
          </cell>
          <cell r="C1126" t="str">
            <v xml:space="preserve">High precision slide mount for optical bench expert, h = 30 </v>
          </cell>
          <cell r="D1126" t="str">
            <v>Curseur de précision pour banc optique expert, h = 30 mm</v>
          </cell>
          <cell r="E1126" t="str">
            <v>JINETE P.BANCO OPTICO expert, h = 30 mm</v>
          </cell>
          <cell r="F1126" t="str">
            <v xml:space="preserve">Suwak do ławy optycznej    </v>
          </cell>
          <cell r="G1126" t="str">
            <v>Прецизионный бегунок для оптической скамьи h = 30 mm</v>
          </cell>
          <cell r="H1126">
            <v>86</v>
          </cell>
        </row>
        <row r="1127">
          <cell r="A1127" t="str">
            <v>08286-06</v>
          </cell>
          <cell r="B1127" t="str">
            <v>Plateaureiter für optische Bank expert</v>
          </cell>
          <cell r="C1127" t="str">
            <v xml:space="preserve">Plateau slide mount for optical bench expert  </v>
          </cell>
          <cell r="D1127" t="str">
            <v xml:space="preserve">Support de plateau à glissière pour expert en banc optique  </v>
          </cell>
          <cell r="E1127" t="str">
            <v>Pletina deslizante para banco óptico</v>
          </cell>
          <cell r="F1127" t="str">
            <v xml:space="preserve">Suwak do ławy optycznej expert  </v>
          </cell>
          <cell r="G1127" t="str">
            <v>Крепление для оптической скамьи</v>
          </cell>
          <cell r="H1127">
            <v>98</v>
          </cell>
        </row>
        <row r="1128">
          <cell r="A1128" t="str">
            <v>08302-00</v>
          </cell>
          <cell r="B1128" t="str">
            <v>Glasplatte (klar), 70 x 50 mm, planparallel, 1.9 mm dick</v>
          </cell>
          <cell r="C1128" t="str">
            <v>Glass plate, optical</v>
          </cell>
          <cell r="D1128" t="str">
            <v>Bloc de verre plan-parallèle</v>
          </cell>
          <cell r="E1128" t="str">
            <v>PLACA DE VIDRIO PLANO PARALELO</v>
          </cell>
          <cell r="F1128" t="str">
            <v xml:space="preserve">Płyta szklana, płaska, równoległa     </v>
          </cell>
          <cell r="G1128" t="str">
            <v xml:space="preserve">Стеклянная пластинка, плоскопараллельная    </v>
          </cell>
          <cell r="H1128">
            <v>62</v>
          </cell>
        </row>
        <row r="1129">
          <cell r="A1129" t="str">
            <v>08318-00</v>
          </cell>
          <cell r="B1129" t="str">
            <v>Planspiegel auf Träger, 50 mm x 20 mm</v>
          </cell>
          <cell r="C1129" t="str">
            <v>Mirror on block, 50 mm x 20 mm</v>
          </cell>
          <cell r="D1129" t="str">
            <v>Miroir sur bloc de bois</v>
          </cell>
          <cell r="E1129" t="str">
            <v>Espejo apoyado en bloque, 50 mm x 20 mm</v>
          </cell>
          <cell r="F1129" t="str">
            <v xml:space="preserve">Zwierciadło na klocku    </v>
          </cell>
          <cell r="G1129" t="str">
            <v xml:space="preserve">Зеркало на прямоугольном бруске, 50 мм x 20 мм      </v>
          </cell>
          <cell r="H1129">
            <v>6</v>
          </cell>
        </row>
        <row r="1130">
          <cell r="A1130" t="str">
            <v>08370-00</v>
          </cell>
          <cell r="B1130" t="str">
            <v>Optische Profilbank, l = 1000 mm</v>
          </cell>
          <cell r="C1130" t="str">
            <v>Optical profile-bench, l = 1000 mm</v>
          </cell>
          <cell r="D1130" t="str">
            <v>Banc optique profilé, L = 1000 mm</v>
          </cell>
          <cell r="E1130" t="str">
            <v>BANCO OPTICO DE PERFIL  L 1000 MM</v>
          </cell>
          <cell r="F1130" t="str">
            <v xml:space="preserve">Profilowana ława optyczna, l = 1000 mm     </v>
          </cell>
          <cell r="G1130" t="str">
            <v xml:space="preserve">Оптическая скамья, l=1000 мм    </v>
          </cell>
          <cell r="H1130">
            <v>93</v>
          </cell>
        </row>
        <row r="1131">
          <cell r="A1131" t="str">
            <v>08372-00</v>
          </cell>
          <cell r="B1131" t="str">
            <v>Drehgelenk für optische Profilbank</v>
          </cell>
          <cell r="C1131" t="str">
            <v>Turning knuckle optical profile-bench</v>
          </cell>
          <cell r="D1131" t="str">
            <v>Articulation pour banc optique à profil</v>
          </cell>
          <cell r="E1131" t="str">
            <v>Conector para banco óptico</v>
          </cell>
          <cell r="F1131" t="str">
            <v xml:space="preserve">Przegub obrotowy do ławy optycznej     </v>
          </cell>
          <cell r="G1131" t="str">
            <v xml:space="preserve">Подвижное соединение  для оптической скамьи    </v>
          </cell>
          <cell r="H1131">
            <v>216</v>
          </cell>
        </row>
        <row r="1132">
          <cell r="A1132" t="str">
            <v>08374-00</v>
          </cell>
          <cell r="B1132" t="str">
            <v>Modellkörper, Halbkreis</v>
          </cell>
          <cell r="C1132" t="str">
            <v>Model, semicircular</v>
          </cell>
          <cell r="D1132" t="str">
            <v>Modèle, semi-circulaire</v>
          </cell>
          <cell r="E1132" t="str">
            <v>Modelo, semicircular</v>
          </cell>
          <cell r="F1132" t="str">
            <v xml:space="preserve">Model ciała optycznego Półokrąg     </v>
          </cell>
          <cell r="G1132" t="str">
            <v xml:space="preserve">Модель, полукруглая    </v>
          </cell>
          <cell r="H1132">
            <v>30.5</v>
          </cell>
        </row>
        <row r="1133">
          <cell r="A1133" t="str">
            <v>08376-00</v>
          </cell>
          <cell r="B1133" t="str">
            <v>Optische Profilbank für Schülerversuche, l = 600 mm</v>
          </cell>
          <cell r="C1133" t="str">
            <v>Optical profile-bench for student experiments, l =  600 mm</v>
          </cell>
          <cell r="D1133" t="str">
            <v>Banc optique à profil, l = 600 mm</v>
          </cell>
          <cell r="E1133" t="str">
            <v>Banco óptico experimental para estudiantes, l=600 mm</v>
          </cell>
          <cell r="F1133" t="str">
            <v xml:space="preserve">Ława optyczna do doświadczeń uczniowskich, l = 600 mm     </v>
          </cell>
          <cell r="G1133" t="str">
            <v xml:space="preserve">Оптическая скамья для лабораторных экспериментов, L = 600 мм    </v>
          </cell>
          <cell r="H1133">
            <v>71</v>
          </cell>
        </row>
        <row r="1134">
          <cell r="A1134" t="str">
            <v>08384-00</v>
          </cell>
          <cell r="B1134" t="str">
            <v>Halter für Diodenlaser</v>
          </cell>
          <cell r="C1134" t="str">
            <v>Fixing unit for diode laser</v>
          </cell>
          <cell r="D1134" t="str">
            <v>Support pour laser à diode</v>
          </cell>
          <cell r="E1134" t="str">
            <v>Unidad fijadora para diodo láser</v>
          </cell>
          <cell r="F1134" t="str">
            <v xml:space="preserve">Uchwyt lasera diodowego     </v>
          </cell>
          <cell r="G1134" t="str">
            <v xml:space="preserve">Держатель диодного лазера  </v>
          </cell>
          <cell r="H1134">
            <v>38</v>
          </cell>
        </row>
        <row r="1135">
          <cell r="A1135" t="str">
            <v>08411-00</v>
          </cell>
          <cell r="B1135" t="str">
            <v>Farbfilter, violett, 360...460 nm, 16% @ 440 nm</v>
          </cell>
          <cell r="C1135" t="str">
            <v>Colour filter, purple, 360...460 nm, 16% @ 440 nm</v>
          </cell>
          <cell r="D1135" t="str">
            <v>Filtre coloré, violet, 360...460 nm, 16% @ 440 nm</v>
          </cell>
          <cell r="E1135" t="str">
            <v>FILTRO DE COLOR  440 NM</v>
          </cell>
          <cell r="F1135" t="str">
            <v xml:space="preserve">Filtr kolorowy, 440 Nm, fiolet     </v>
          </cell>
          <cell r="G1135" t="str">
            <v xml:space="preserve">Цветной светофильтр, 440 нм, фиолетовый    </v>
          </cell>
          <cell r="H1135">
            <v>69.900000000000006</v>
          </cell>
        </row>
        <row r="1136">
          <cell r="A1136" t="str">
            <v>08412-00</v>
          </cell>
          <cell r="B1136" t="str">
            <v>Farbfilter, blau, 380...470 nm, 4% @ 440 nm</v>
          </cell>
          <cell r="C1136" t="str">
            <v>Colour filter, blue, 380...470 nm, 4% @ 440 nm</v>
          </cell>
          <cell r="D1136" t="str">
            <v>Filtre coloré, bleu, 380...470 nm, 4% @ 440 nm</v>
          </cell>
          <cell r="E1136" t="str">
            <v>FILTRO DE COLOR,440 NM</v>
          </cell>
          <cell r="F1136" t="str">
            <v xml:space="preserve">Filtr kolorowy, 440 Nm, niebieski     </v>
          </cell>
          <cell r="G1136" t="str">
            <v xml:space="preserve">Цветной светофильтр,  440 нм, синий    </v>
          </cell>
          <cell r="H1136">
            <v>55.9</v>
          </cell>
        </row>
        <row r="1137">
          <cell r="A1137" t="str">
            <v>08413-00</v>
          </cell>
          <cell r="B1137" t="str">
            <v>Farbfilter, blaugrün, 400...560 nm, 63% @ 505 nm</v>
          </cell>
          <cell r="C1137" t="str">
            <v>Colour filter, blue-green, 400...560 nm, 63% @ 505 nm</v>
          </cell>
          <cell r="D1137" t="str">
            <v>Filtre coloré, bleu-vert, , 400...560 nm, 63% @ 505 nm</v>
          </cell>
          <cell r="E1137" t="str">
            <v>FILTRO DE COLOR,505 NM</v>
          </cell>
          <cell r="F1137" t="str">
            <v xml:space="preserve">Filtr kolorowy, 505 Nm, niebiesko-zielony     </v>
          </cell>
          <cell r="G1137" t="str">
            <v xml:space="preserve">Цветной светофильтр, 505 нм, сине-зеленый    </v>
          </cell>
          <cell r="H1137">
            <v>69.900000000000006</v>
          </cell>
        </row>
        <row r="1138">
          <cell r="A1138" t="str">
            <v>08414-00</v>
          </cell>
          <cell r="B1138" t="str">
            <v>Farbfilter, helles grün, 480...570 nm, 45% @ 525 nm</v>
          </cell>
          <cell r="C1138" t="str">
            <v>Colour filter, light green, 480...570 nm, 45% @ 525 nm</v>
          </cell>
          <cell r="D1138" t="str">
            <v>Filtre coloré, vert claire, 480...570 nm, 45% @ 525 nm</v>
          </cell>
          <cell r="E1138" t="str">
            <v>FILTRO DE COLOR  525 NM</v>
          </cell>
          <cell r="F1138" t="str">
            <v xml:space="preserve">Filtr kolorowy, 525 Nm, zielony     </v>
          </cell>
          <cell r="G1138" t="str">
            <v xml:space="preserve">Цветной светофильтр, 525 нм, зеленый    </v>
          </cell>
          <cell r="H1138">
            <v>69.900000000000006</v>
          </cell>
        </row>
        <row r="1139">
          <cell r="A1139" t="str">
            <v>08415-00</v>
          </cell>
          <cell r="B1139" t="str">
            <v>Farbfilter, helles gelb, 560...630 nm, 19% @ 580 nm</v>
          </cell>
          <cell r="C1139" t="str">
            <v>Colour filter, light yellow, 560...630 nm, 19% @ 580 nm</v>
          </cell>
          <cell r="D1139" t="str">
            <v>Filtre coloré, jaune claire, 560...630 nm, 19% 580 nm</v>
          </cell>
          <cell r="E1139" t="str">
            <v>FILTRO DE COLOR  580 NM</v>
          </cell>
          <cell r="F1139" t="str">
            <v xml:space="preserve">Filtr kolorowy, 580 Nm, żółty     </v>
          </cell>
          <cell r="G1139" t="str">
            <v xml:space="preserve">Цветной светофильтр, 580 нм, желтый    </v>
          </cell>
          <cell r="H1139">
            <v>72</v>
          </cell>
        </row>
        <row r="1140">
          <cell r="A1140" t="str">
            <v>08416-00</v>
          </cell>
          <cell r="B1140" t="str">
            <v>Farbfilter, helles rot, &gt;600 nm, 93% @ 595 nm</v>
          </cell>
          <cell r="C1140" t="str">
            <v xml:space="preserve">Colour filter, light red, &gt;600 nm, 93% @ 595 nm </v>
          </cell>
          <cell r="D1140" t="str">
            <v xml:space="preserve">Filtre coloré, rougre claire, &gt;600 nm, 93% @ 595 nm </v>
          </cell>
          <cell r="E1140" t="str">
            <v>FILTRO DE COLOR,595 NM</v>
          </cell>
          <cell r="F1140" t="str">
            <v xml:space="preserve">Filtr kolorowy, 595 Nm, czerwony     </v>
          </cell>
          <cell r="G1140" t="str">
            <v xml:space="preserve">Цветной светофильтр, 595 нм, красный    </v>
          </cell>
          <cell r="H1140">
            <v>69.900000000000006</v>
          </cell>
        </row>
        <row r="1141">
          <cell r="A1141" t="str">
            <v>08448-02</v>
          </cell>
          <cell r="B1141" t="str">
            <v>Metallsalze, Satz von 6 Chloriden  für Flammenfärbung</v>
          </cell>
          <cell r="C1141" t="str">
            <v>Metal salts for spectroscopy</v>
          </cell>
          <cell r="D1141" t="str">
            <v/>
          </cell>
          <cell r="E1141" t="str">
            <v/>
          </cell>
          <cell r="F1141" t="str">
            <v/>
          </cell>
          <cell r="G1141" t="str">
            <v/>
          </cell>
          <cell r="H1141">
            <v>61.6</v>
          </cell>
        </row>
        <row r="1142">
          <cell r="A1142" t="str">
            <v>08448-E</v>
          </cell>
          <cell r="B1142" t="str">
            <v>Metallsalze, Satz von 6 Chloriden für Flammenfärbung</v>
          </cell>
          <cell r="C1142" t="str">
            <v>Metal salts for spectroscopy</v>
          </cell>
          <cell r="D1142" t="str">
            <v/>
          </cell>
          <cell r="E1142" t="str">
            <v/>
          </cell>
          <cell r="F1142" t="str">
            <v/>
          </cell>
          <cell r="G1142" t="str">
            <v>Соли металлов, набор из 6 хлоридов для окрашивания пламени</v>
          </cell>
          <cell r="H1142">
            <v>213.8</v>
          </cell>
        </row>
        <row r="1143">
          <cell r="A1143" t="str">
            <v>08461-00</v>
          </cell>
          <cell r="B1143" t="str">
            <v xml:space="preserve">Interferenzfilter, Satz von 3 Stück </v>
          </cell>
          <cell r="C1143" t="str">
            <v>Interference filters, set of 3</v>
          </cell>
          <cell r="D1143" t="str">
            <v>Filtres interférentiels, jeu de 3 (jaune, bleu et vert),(436, 546, 578 nm)</v>
          </cell>
          <cell r="E1143" t="str">
            <v>FILTROS DE INTERFERENCIA, JUEGO DE 3</v>
          </cell>
          <cell r="F1143" t="str">
            <v xml:space="preserve">Filtr interferencyjny, zestaw 3 sztuki     </v>
          </cell>
          <cell r="G1143" t="str">
            <v xml:space="preserve">Интерференционные фильтры, 3 шт. в наборе    </v>
          </cell>
          <cell r="H1143">
            <v>1288</v>
          </cell>
        </row>
        <row r="1144">
          <cell r="A1144" t="str">
            <v>08461-01</v>
          </cell>
          <cell r="B1144" t="str">
            <v>Interferenzfilter 578 nm, 40 mm, gelb</v>
          </cell>
          <cell r="C1144" t="str">
            <v>Interference filter, yellow, 578 nm</v>
          </cell>
          <cell r="D1144" t="str">
            <v>Filtre interférentiel orange, 578 nm, 40 mm</v>
          </cell>
          <cell r="E1144" t="str">
            <v>FILTRO INTERFERENC.AMARILLO 578NM</v>
          </cell>
          <cell r="F1144" t="str">
            <v xml:space="preserve">Filtr interferencyjny żółty, 578 nm     </v>
          </cell>
          <cell r="G1144" t="str">
            <v xml:space="preserve">Интерференционный фильтр, желтый, 578 нм    </v>
          </cell>
          <cell r="H1144">
            <v>490</v>
          </cell>
        </row>
        <row r="1145">
          <cell r="A1145" t="str">
            <v>08461-02</v>
          </cell>
          <cell r="B1145" t="str">
            <v>Interferenzfilter, 436 nm, 40 mm, blau-grün</v>
          </cell>
          <cell r="C1145" t="str">
            <v>Interferencefilter, 436 nm, 40 mm, blue - green</v>
          </cell>
          <cell r="D1145" t="str">
            <v>Filtre interférentiel bleu, 436 nm, 40 mm, bleu - vert</v>
          </cell>
          <cell r="E1145" t="str">
            <v>Filtro de interferencia, 436 nm, 40 mm, azul-verde</v>
          </cell>
          <cell r="F1145" t="str">
            <v xml:space="preserve">Filtr interferencyjny, 436 nm,40 mm     </v>
          </cell>
          <cell r="G1145" t="str">
            <v xml:space="preserve">Интерференционный фильтр, 436 нм, сине-зеленный 40 мм    </v>
          </cell>
          <cell r="H1145">
            <v>380</v>
          </cell>
        </row>
        <row r="1146">
          <cell r="A1146" t="str">
            <v>08461-03</v>
          </cell>
          <cell r="B1146" t="str">
            <v>Interferenzfilter, 546 nm, 40 mm, Gelb-Grün</v>
          </cell>
          <cell r="C1146" t="str">
            <v>Interference filter 546 nm, yellow - green</v>
          </cell>
          <cell r="D1146" t="str">
            <v>Filtre interférentiel vert, 546 nm, 40 mm, jaune - vert</v>
          </cell>
          <cell r="E1146" t="str">
            <v>Filtro de interferencia, 436 nm, 40 mm, amarillo-verde</v>
          </cell>
          <cell r="F1146" t="str">
            <v xml:space="preserve">Filtr interferencyjny, 546 nm,40 mm     </v>
          </cell>
          <cell r="G1146" t="str">
            <v xml:space="preserve">Интерференционный фильтр, 546 нм, 40 мм, желто-зеленный   </v>
          </cell>
          <cell r="H1146">
            <v>380</v>
          </cell>
        </row>
        <row r="1147">
          <cell r="A1147" t="str">
            <v>08463-00</v>
          </cell>
          <cell r="B1147" t="str">
            <v>Interferenzfilter, Satz von 2 Stück, 405 nm, 366 nm</v>
          </cell>
          <cell r="C1147" t="str">
            <v>Interference filters, set of 2 (blue-violet and blue-green)</v>
          </cell>
          <cell r="D1147" t="str">
            <v>Filtres interférentiels, jeu de 2 (bleu-violet et bleu-vert)</v>
          </cell>
          <cell r="E1147" t="str">
            <v>FILTROS DE INTERFERENCIA, JUEGO DE 2</v>
          </cell>
          <cell r="F1147" t="str">
            <v xml:space="preserve">Filtr interferencyjny, zestaw 2 sztuki     </v>
          </cell>
          <cell r="G1147" t="str">
            <v xml:space="preserve">Интерференционные фильтры, (сине-фиолетовый и сине-зеленый),  2 шт. в  наборе    </v>
          </cell>
          <cell r="H1147">
            <v>850</v>
          </cell>
        </row>
        <row r="1148">
          <cell r="A1148" t="str">
            <v>08464-01</v>
          </cell>
          <cell r="B1148" t="str">
            <v>Columbit, natürliches Mineral</v>
          </cell>
          <cell r="C1148" t="str">
            <v>Columbite, natural mineral</v>
          </cell>
          <cell r="D1148" t="str">
            <v>Colombite minéral naturel</v>
          </cell>
          <cell r="E1148" t="str">
            <v>Colombita, MINERAL NATURAL</v>
          </cell>
          <cell r="F1148" t="str">
            <v xml:space="preserve">Kolumbit, naturalny minerał     </v>
          </cell>
          <cell r="G1148" t="str">
            <v xml:space="preserve">Колумбит, минерал с низкой радиоактивностью    </v>
          </cell>
          <cell r="H1148">
            <v>19.899999999999999</v>
          </cell>
        </row>
        <row r="1149">
          <cell r="A1149" t="str">
            <v>08464-02</v>
          </cell>
          <cell r="B1149" t="str">
            <v>Apatit, natürliches Mineral</v>
          </cell>
          <cell r="C1149" t="str">
            <v>Apatite, natural mineral</v>
          </cell>
          <cell r="D1149" t="str">
            <v>Apatite, minéral naturel</v>
          </cell>
          <cell r="E1149" t="str">
            <v>Apatita, mineral natural</v>
          </cell>
          <cell r="F1149" t="str">
            <v/>
          </cell>
          <cell r="G1149" t="str">
            <v xml:space="preserve">Апатит, природный минерал      </v>
          </cell>
          <cell r="H1149">
            <v>20.5</v>
          </cell>
        </row>
        <row r="1150">
          <cell r="A1150" t="str">
            <v>08467-00</v>
          </cell>
          <cell r="B1150" t="str">
            <v>Interferenzfilter 578 nm, 40 mm, gelb</v>
          </cell>
          <cell r="C1150" t="str">
            <v>Interference filter, yellow, 578 nm nm</v>
          </cell>
          <cell r="D1150" t="str">
            <v>Filtre interférentiel orange, 578 nm, 40 mm</v>
          </cell>
          <cell r="E1150" t="str">
            <v>FILTRO INTERFERENC.AMARILLO 578NM</v>
          </cell>
          <cell r="F1150" t="str">
            <v xml:space="preserve">Filtr interferencyjny żółty, 578 nm     </v>
          </cell>
          <cell r="G1150" t="str">
            <v xml:space="preserve">Интерференционный фильтр, желтый, 578 нм    </v>
          </cell>
          <cell r="H1150">
            <v>449</v>
          </cell>
        </row>
        <row r="1151">
          <cell r="A1151" t="str">
            <v>08479-01</v>
          </cell>
          <cell r="B1151" t="str">
            <v>Schutzrohr für Thermosäule 08479-00</v>
          </cell>
          <cell r="C1151" t="str">
            <v>Shielding tube, for 08479-00</v>
          </cell>
          <cell r="D1151" t="str">
            <v>Tube de protection pour 08479.00</v>
          </cell>
          <cell r="E1151" t="str">
            <v>TUBO PROTECTOR P. 08479.00</v>
          </cell>
          <cell r="F1151" t="str">
            <v xml:space="preserve">Rurka ochronna do stosu termoelektrycznego    </v>
          </cell>
          <cell r="G1151" t="str">
            <v xml:space="preserve">Защитная трубка, для термостолбика Молля    </v>
          </cell>
          <cell r="H1151">
            <v>39.9</v>
          </cell>
        </row>
        <row r="1152">
          <cell r="A1152" t="str">
            <v>08480-00</v>
          </cell>
          <cell r="B1152" t="str">
            <v xml:space="preserve">Thermosäule nach Moll </v>
          </cell>
          <cell r="C1152" t="str">
            <v>Thermopile, Moll type</v>
          </cell>
          <cell r="D1152" t="str">
            <v>Thermopile selon Moll</v>
          </cell>
          <cell r="E1152" t="str">
            <v>PILA TERMOELECTRICA DE MOLL</v>
          </cell>
          <cell r="F1152" t="str">
            <v xml:space="preserve">Stos termoelektryczny Molla     </v>
          </cell>
          <cell r="G1152" t="str">
            <v xml:space="preserve">Термостолбик Молля  </v>
          </cell>
          <cell r="H1152">
            <v>340</v>
          </cell>
        </row>
        <row r="1153">
          <cell r="A1153" t="str">
            <v>08480-01</v>
          </cell>
          <cell r="B1153" t="str">
            <v>Schutzrohr für Thermosäule 08480-00</v>
          </cell>
          <cell r="C1153" t="str">
            <v>Shielding tube, for 08480-00</v>
          </cell>
          <cell r="D1153" t="str">
            <v>Tube de protection pour 08480.00</v>
          </cell>
          <cell r="E1153" t="str">
            <v>TUBO PROTECTOR P. 08480.00</v>
          </cell>
          <cell r="F1153" t="str">
            <v xml:space="preserve">Rurka ochronna do stosu termoelektrycznego    </v>
          </cell>
          <cell r="G1153" t="str">
            <v xml:space="preserve">Защитная трубка, для термостолбика Молля    </v>
          </cell>
          <cell r="H1153">
            <v>43</v>
          </cell>
        </row>
        <row r="1154">
          <cell r="A1154" t="str">
            <v>08487-02</v>
          </cell>
          <cell r="B1154" t="str">
            <v>Bad für Thermostat, 6 l 08487-02</v>
          </cell>
          <cell r="C1154" t="str">
            <v>Bath for thermostat, makrolon</v>
          </cell>
          <cell r="D1154" t="str">
            <v>Cuve pour thermostat, en macrolon, 6 l</v>
          </cell>
          <cell r="E1154" t="str">
            <v>CUBETA PARA TERMOSTATO, 6 LITROS</v>
          </cell>
          <cell r="F1154" t="str">
            <v xml:space="preserve">Wanienka do termostatu, 6 l makron     </v>
          </cell>
          <cell r="G1154" t="str">
            <v xml:space="preserve">Ванна для термостата, 6 л    </v>
          </cell>
          <cell r="H1154">
            <v>92.3</v>
          </cell>
        </row>
        <row r="1155">
          <cell r="A1155" t="str">
            <v>08487-03</v>
          </cell>
          <cell r="B1155" t="str">
            <v>Wasserbadeeinsatz für 20 Reagenzgläser</v>
          </cell>
          <cell r="C1155" t="str">
            <v>Rack for 20 test tubes, Makrolon</v>
          </cell>
          <cell r="D1155" t="str">
            <v>Support pour 20 tubes à réaction</v>
          </cell>
          <cell r="E1155" t="str">
            <v>SOPORTE P.20 TUBOS D 18MM, MAKRO.</v>
          </cell>
          <cell r="F1155" t="str">
            <v xml:space="preserve">Stojak do 20 probówek o średnicy 18 mm, z tworzywa     </v>
          </cell>
          <cell r="G1155" t="str">
            <v xml:space="preserve">Штатив для 20 пробирок, макролон    </v>
          </cell>
          <cell r="H1155">
            <v>62</v>
          </cell>
        </row>
        <row r="1156">
          <cell r="A1156" t="str">
            <v>08493-01</v>
          </cell>
          <cell r="B1156" t="str">
            <v>Kühlschlange für Thermostat Alpha A</v>
          </cell>
          <cell r="C1156" t="str">
            <v>Cooling coil for thermostat Alpha A</v>
          </cell>
          <cell r="D1156" t="str">
            <v>Serpentin de refroidissement pour thermostat Alpha A</v>
          </cell>
          <cell r="E1156" t="str">
            <v>Serpentín de refrigeración para Termostato Alpha A</v>
          </cell>
          <cell r="F1156" t="str">
            <v xml:space="preserve">Chłodnica do termostatu Alpha A     </v>
          </cell>
          <cell r="G1156" t="str">
            <v xml:space="preserve">Охлаждающие приспособления для термостата Alpha A  </v>
          </cell>
          <cell r="H1156">
            <v>64.599999999999994</v>
          </cell>
        </row>
        <row r="1157">
          <cell r="A1157" t="str">
            <v>08493-02</v>
          </cell>
          <cell r="B1157" t="str">
            <v>Pumpenset für Thermostat Alpha A</v>
          </cell>
          <cell r="C1157" t="str">
            <v>External circulation set for thermostat Alpha A</v>
          </cell>
          <cell r="D1157" t="str">
            <v>Kit de thermostatisation externe pour thermostat Alpha A</v>
          </cell>
          <cell r="E1157" t="str">
            <v>Kit de circulación externa para Termostato Alpha A</v>
          </cell>
          <cell r="F1157" t="str">
            <v xml:space="preserve">Zestaw pompujący do termostatu Alpha A     </v>
          </cell>
          <cell r="G1157" t="str">
            <v xml:space="preserve">Насос  для термостата Alpha A     </v>
          </cell>
          <cell r="H1157">
            <v>81.400000000000006</v>
          </cell>
        </row>
        <row r="1158">
          <cell r="A1158" t="str">
            <v>08493-91</v>
          </cell>
          <cell r="B1158" t="str">
            <v>Einhängethermostat Alpha A, bis 100°C, 115 Volt</v>
          </cell>
          <cell r="C1158" t="str">
            <v>Immersion thermostat Alpha A, 115 V</v>
          </cell>
          <cell r="D1158" t="str">
            <v>Thermostat à immersion Alpha A, jusque 100°C, 115 V</v>
          </cell>
          <cell r="E1158" t="str">
            <v>Termostato de inmersión Alpha A, hasta 100°C, 115 V</v>
          </cell>
          <cell r="F1158" t="str">
            <v xml:space="preserve">Termostat zawieszany Alpha A, do 100 °C, 115 Volt     </v>
          </cell>
          <cell r="G1158" t="str">
            <v xml:space="preserve">Погружной термостат Alpha A, до 100 °C, 115 В    </v>
          </cell>
          <cell r="H1158">
            <v>884.8</v>
          </cell>
        </row>
        <row r="1159">
          <cell r="A1159" t="str">
            <v>08493-93</v>
          </cell>
          <cell r="B1159" t="str">
            <v>Einhängethermostat Alpha A, bis 100 °C, 230 Volt</v>
          </cell>
          <cell r="C1159" t="str">
            <v>Immersion thermostat Alpha A, 230 V</v>
          </cell>
          <cell r="D1159" t="str">
            <v>Thermostat à immersion Alpha A, 100°C, 230 V</v>
          </cell>
          <cell r="E1159" t="str">
            <v>Termostato de inmersión Alpha A, hasta 100°C, 230 V</v>
          </cell>
          <cell r="F1159" t="str">
            <v xml:space="preserve">Termostat zawieszany Alpha A, do 100 °C, 230 Volt     </v>
          </cell>
          <cell r="G1159" t="str">
            <v xml:space="preserve">Погружной термостат Alpha A, до 100 °C, 220 В    </v>
          </cell>
          <cell r="H1159">
            <v>936.3</v>
          </cell>
        </row>
        <row r="1160">
          <cell r="A1160" t="str">
            <v>08495-93</v>
          </cell>
          <cell r="B1160" t="str">
            <v>Umwälzthermostat RC 2 lite, Temperierbereich -10°C ... RT</v>
          </cell>
          <cell r="C1160" t="str">
            <v>Circulation thermostat, temperature range -10°C ... RT</v>
          </cell>
          <cell r="D1160" t="str">
            <v/>
          </cell>
          <cell r="E1160" t="str">
            <v/>
          </cell>
          <cell r="F1160" t="str">
            <v/>
          </cell>
          <cell r="G1160" t="str">
            <v/>
          </cell>
          <cell r="H1160">
            <v>2499</v>
          </cell>
        </row>
        <row r="1161">
          <cell r="A1161" t="str">
            <v>08521-00</v>
          </cell>
          <cell r="B1161" t="str">
            <v xml:space="preserve">Blende mit Spalt, Steg und Kante </v>
          </cell>
          <cell r="C1161" t="str">
            <v>Diaphragm with single slit, bar and edge</v>
          </cell>
          <cell r="D1161" t="str">
            <v>Diaphragme à fente, trait et arrête</v>
          </cell>
          <cell r="E1161" t="str">
            <v>DIAFRAGMA CON RENDIJA,MEDIO PLANO</v>
          </cell>
          <cell r="F1161" t="str">
            <v xml:space="preserve">Przysłona ze szczeliną, mostkiem i kantem     </v>
          </cell>
          <cell r="G1161" t="str">
            <v xml:space="preserve">Диафрагма с одной щелью и краем    </v>
          </cell>
          <cell r="H1161">
            <v>19.899999999999999</v>
          </cell>
        </row>
        <row r="1162">
          <cell r="A1162" t="str">
            <v>08522-00</v>
          </cell>
          <cell r="B1162" t="str">
            <v xml:space="preserve">Blende mit 3 Einfachspalten </v>
          </cell>
          <cell r="C1162" t="str">
            <v>Diaphragm, 3 single slits</v>
          </cell>
          <cell r="D1162" t="str">
            <v>Diaphragme à 3 fentes simples, 50 x 50 mm</v>
          </cell>
          <cell r="E1162" t="str">
            <v>DIAFRAGMA CON 3 RENDIJAS SIMPLES</v>
          </cell>
          <cell r="F1162" t="str">
            <v xml:space="preserve">Przysłona z 3 szczelinami pojedynczymi     </v>
          </cell>
          <cell r="G1162" t="str">
            <v xml:space="preserve">Диафрагма, с 3 одиночными щелями    </v>
          </cell>
          <cell r="H1162">
            <v>19.899999999999999</v>
          </cell>
        </row>
        <row r="1163">
          <cell r="A1163" t="str">
            <v>08523-00</v>
          </cell>
          <cell r="B1163" t="str">
            <v xml:space="preserve">Blende mit 4 Doppelspalten </v>
          </cell>
          <cell r="C1163" t="str">
            <v>Diaphragm, 4 double slits</v>
          </cell>
          <cell r="D1163" t="str">
            <v>Ecran à 4 fentes doubles, 50 x 50 mm</v>
          </cell>
          <cell r="E1163" t="str">
            <v>DIAFRAGMA CON 4 RENDIJAS DOBLES</v>
          </cell>
          <cell r="F1163" t="str">
            <v xml:space="preserve">Przysłona z 4 szczelinami podwójnymi     </v>
          </cell>
          <cell r="G1163" t="str">
            <v xml:space="preserve">Диафрагма, с 4 двойными щелями    </v>
          </cell>
          <cell r="H1163">
            <v>19.899999999999999</v>
          </cell>
        </row>
        <row r="1164">
          <cell r="A1164" t="str">
            <v>08526-00</v>
          </cell>
          <cell r="B1164" t="str">
            <v xml:space="preserve">Blende mit 4 Mehrfachspalten </v>
          </cell>
          <cell r="C1164" t="str">
            <v>Diaphragm, 4 multiple slits</v>
          </cell>
          <cell r="D1164" t="str">
            <v>Diaphragme à 4 fentes multiples, 50 x 50 mm</v>
          </cell>
          <cell r="E1164" t="str">
            <v>DIAFRAGMA C. 4 RENDIJAS MULTIPLES</v>
          </cell>
          <cell r="F1164" t="str">
            <v xml:space="preserve">Przysłona z 4 szczelinami wielokrotnymi     </v>
          </cell>
          <cell r="G1164" t="str">
            <v xml:space="preserve">Диафрагма, с 4 множественными щелями    </v>
          </cell>
          <cell r="H1164">
            <v>19.899999999999999</v>
          </cell>
        </row>
        <row r="1165">
          <cell r="A1165" t="str">
            <v>08527-00</v>
          </cell>
          <cell r="B1165" t="str">
            <v xml:space="preserve">Blende mit Doppelspalt </v>
          </cell>
          <cell r="C1165" t="str">
            <v>Screen, with double slit</v>
          </cell>
          <cell r="D1165" t="str">
            <v>Ecran à double fente (fente de Young), 50 x 50 mm</v>
          </cell>
          <cell r="E1165" t="str">
            <v>DIAFRAGMA DE 2 HENDIDURAS</v>
          </cell>
          <cell r="F1165" t="str">
            <v xml:space="preserve">Przysłona z podwójną szczeliną     </v>
          </cell>
          <cell r="G1165" t="str">
            <v xml:space="preserve">Экран, с двойной щелью     </v>
          </cell>
          <cell r="H1165">
            <v>19.899999999999999</v>
          </cell>
        </row>
        <row r="1166">
          <cell r="A1166" t="str">
            <v>08532-00</v>
          </cell>
          <cell r="B1166" t="str">
            <v xml:space="preserve">Gitter, 4 Striche/mm </v>
          </cell>
          <cell r="C1166" t="str">
            <v>Diffraction grating, 4 lines/mm</v>
          </cell>
          <cell r="D1166" t="str">
            <v>Réseau de diffraction 4 traits / mm</v>
          </cell>
          <cell r="E1166" t="str">
            <v>REJILLA IMPRESA DE 4 LINEAS / mm</v>
          </cell>
          <cell r="F1166" t="str">
            <v xml:space="preserve">Siatka dyfrakcyjna, 4 linie/mm     </v>
          </cell>
          <cell r="G1166" t="str">
            <v xml:space="preserve">Дифракционная решетка, 4 линии/мм    </v>
          </cell>
          <cell r="H1166">
            <v>19.899999999999999</v>
          </cell>
        </row>
        <row r="1167">
          <cell r="A1167" t="str">
            <v>08534-00</v>
          </cell>
          <cell r="B1167" t="str">
            <v xml:space="preserve">Gitter, 8 Striche/mm </v>
          </cell>
          <cell r="C1167" t="str">
            <v>Diffraction grating, 8 lines/mm</v>
          </cell>
          <cell r="D1167" t="str">
            <v>Réseau de diffraction 8 traits / mm</v>
          </cell>
          <cell r="E1167" t="str">
            <v>REJILLA IMPRESA DE 8 LINEAS / mm</v>
          </cell>
          <cell r="F1167" t="str">
            <v xml:space="preserve">Siatka dyfrakcyjna, 8 linii/mm     </v>
          </cell>
          <cell r="G1167" t="str">
            <v xml:space="preserve">Дифракционная решетка, 8 линий/мм    </v>
          </cell>
          <cell r="H1167">
            <v>19.899999999999999</v>
          </cell>
        </row>
        <row r="1168">
          <cell r="A1168" t="str">
            <v>08540-00</v>
          </cell>
          <cell r="B1168" t="str">
            <v xml:space="preserve">Gitter, 10 Striche/mm </v>
          </cell>
          <cell r="C1168" t="str">
            <v>Diffraction grating,10 lines/mm</v>
          </cell>
          <cell r="D1168" t="str">
            <v>Réseau de diffraction 10 traits / mm</v>
          </cell>
          <cell r="E1168" t="str">
            <v>REJILLA IMPRESA DE 10 LINEAS / mm</v>
          </cell>
          <cell r="F1168" t="str">
            <v xml:space="preserve">Siatka dyfrakcyjna, 10 linii/mm     </v>
          </cell>
          <cell r="G1168" t="str">
            <v xml:space="preserve">Дифракционная решетка, 10 линий/мм    </v>
          </cell>
          <cell r="H1168">
            <v>19.899999999999999</v>
          </cell>
        </row>
        <row r="1169">
          <cell r="A1169" t="str">
            <v>08543-00</v>
          </cell>
          <cell r="B1169" t="str">
            <v xml:space="preserve">Gitter, 50 Striche/mm </v>
          </cell>
          <cell r="C1169" t="str">
            <v>Diffraction grating,50 lines/mm</v>
          </cell>
          <cell r="D1169" t="str">
            <v>Réseau de diffraction 50 traits / mm</v>
          </cell>
          <cell r="E1169" t="str">
            <v>REJILLA IMPRESA DE 50 LÍNEAS / mm</v>
          </cell>
          <cell r="F1169" t="str">
            <v xml:space="preserve">Siatka dyfrakcyjna, 50 linii/mm     </v>
          </cell>
          <cell r="G1169" t="str">
            <v xml:space="preserve">Дифракционная решетка, 50 линий/мм    </v>
          </cell>
          <cell r="H1169">
            <v>25.2</v>
          </cell>
        </row>
        <row r="1170">
          <cell r="A1170" t="str">
            <v>08546-00</v>
          </cell>
          <cell r="B1170" t="str">
            <v xml:space="preserve">Gitter, 600 Striche/mm </v>
          </cell>
          <cell r="C1170" t="str">
            <v>Diffraction grating, 600 lines/mm</v>
          </cell>
          <cell r="D1170" t="str">
            <v>Réseau de Rowland 600 traits / mm</v>
          </cell>
          <cell r="E1170" t="str">
            <v>REJILLA IMPRESA DE ROLAND, 600 LÍNEAS / mm</v>
          </cell>
          <cell r="F1170" t="str">
            <v xml:space="preserve">Siatka dyfrakcyjna, 600 linii/mm     </v>
          </cell>
          <cell r="G1170" t="str">
            <v xml:space="preserve">Дифракционная решетка, 600 линий/мм    </v>
          </cell>
          <cell r="H1170">
            <v>59.9</v>
          </cell>
        </row>
        <row r="1171">
          <cell r="A1171" t="str">
            <v>08547-00</v>
          </cell>
          <cell r="B1171" t="str">
            <v xml:space="preserve">Gitter, 1200 Striche/mm </v>
          </cell>
          <cell r="C1171" t="str">
            <v>Grating (Rowland), 1200 lines/mm</v>
          </cell>
          <cell r="D1171" t="str">
            <v>Réseau de Rowland 1200 traits / mm</v>
          </cell>
          <cell r="E1171" t="str">
            <v>REJILLA IMPRESA DE ROLAND, 1200 LÍNEAS / mm</v>
          </cell>
          <cell r="F1171" t="str">
            <v xml:space="preserve">Siatka dyfrakcyjna, 1200 linii/mm     </v>
          </cell>
          <cell r="G1171" t="str">
            <v xml:space="preserve">Дифракционная решетка, 1200 линий/мм    </v>
          </cell>
          <cell r="H1171">
            <v>73.900000000000006</v>
          </cell>
        </row>
        <row r="1172">
          <cell r="A1172" t="str">
            <v>08550-01</v>
          </cell>
          <cell r="B1172" t="str">
            <v xml:space="preserve">Newtonsches Farbenglas </v>
          </cell>
          <cell r="C1172" t="str">
            <v>Newton rings apparatus</v>
          </cell>
          <cell r="D1172" t="str">
            <v>Appareil pour anneaux de Newton</v>
          </cell>
          <cell r="E1172" t="str">
            <v>DISCO DE VIDRIO DE COLOR,NEWTON</v>
          </cell>
          <cell r="F1172" t="str">
            <v xml:space="preserve">Szkło barwne Newtona     </v>
          </cell>
          <cell r="G1172" t="str">
            <v xml:space="preserve">Устройство для получения колец Ньютона    </v>
          </cell>
          <cell r="H1172">
            <v>399</v>
          </cell>
        </row>
        <row r="1173">
          <cell r="A1173" t="str">
            <v>08551-00</v>
          </cell>
          <cell r="B1173" t="str">
            <v xml:space="preserve">Platte und Linse für Newtonsche Ringe </v>
          </cell>
          <cell r="C1173" t="str">
            <v>Plate and lens f. Newton rings</v>
          </cell>
          <cell r="D1173" t="str">
            <v>Plateau, lentille pour anneaux de Newton</v>
          </cell>
          <cell r="E1173" t="str">
            <v>Placa y lentes para anillos de Newton</v>
          </cell>
          <cell r="F1173" t="str">
            <v xml:space="preserve">Płyta z soczewką do pierścieni Newtona     </v>
          </cell>
          <cell r="G1173" t="str">
            <v xml:space="preserve">Пластинка и линза для эксперимента с кольцами Ньютона    </v>
          </cell>
          <cell r="H1173">
            <v>141</v>
          </cell>
        </row>
        <row r="1174">
          <cell r="A1174" t="str">
            <v>08556-00</v>
          </cell>
          <cell r="B1174" t="str">
            <v xml:space="preserve">Biprisma nach Fresnel </v>
          </cell>
          <cell r="C1174" t="str">
            <v>Fresnel biprism</v>
          </cell>
          <cell r="D1174" t="str">
            <v>Biprisme de Fresnel</v>
          </cell>
          <cell r="E1174" t="str">
            <v>Biprismo de Fresnel</v>
          </cell>
          <cell r="F1174" t="str">
            <v xml:space="preserve">Bipryzmat Fresnela     </v>
          </cell>
          <cell r="G1174" t="str">
            <v xml:space="preserve">Бипризма Френеля    </v>
          </cell>
          <cell r="H1174">
            <v>129</v>
          </cell>
        </row>
        <row r="1175">
          <cell r="A1175" t="str">
            <v>08557-00</v>
          </cell>
          <cell r="B1175" t="str">
            <v xml:space="preserve">Interferometer nach Michelson </v>
          </cell>
          <cell r="C1175" t="str">
            <v>Michelson interferometer</v>
          </cell>
          <cell r="D1175" t="str">
            <v>Interféromètre de Michelson</v>
          </cell>
          <cell r="E1175" t="str">
            <v>INTERFEROMETRO DE MICHELSON</v>
          </cell>
          <cell r="F1175" t="str">
            <v xml:space="preserve">Interferometr Michelsona     </v>
          </cell>
          <cell r="G1175" t="str">
            <v xml:space="preserve">Интерферометр Майкельсона    </v>
          </cell>
          <cell r="H1175">
            <v>1854</v>
          </cell>
        </row>
        <row r="1176">
          <cell r="A1176" t="str">
            <v>08560-00</v>
          </cell>
          <cell r="B1176" t="str">
            <v xml:space="preserve">Fresnel-Spiegel </v>
          </cell>
          <cell r="C1176" t="str">
            <v>Fresnel mirror</v>
          </cell>
          <cell r="D1176" t="str">
            <v>Miroir de Fresnel</v>
          </cell>
          <cell r="E1176" t="str">
            <v>ESPEJO DE FRESNEL</v>
          </cell>
          <cell r="F1176" t="str">
            <v xml:space="preserve">Zwierciadło Fresnela     </v>
          </cell>
          <cell r="G1176" t="str">
            <v xml:space="preserve">Зеркало Френеля    </v>
          </cell>
          <cell r="H1176">
            <v>389</v>
          </cell>
        </row>
        <row r="1177">
          <cell r="A1177" t="str">
            <v>08561-00</v>
          </cell>
          <cell r="B1177" t="str">
            <v xml:space="preserve">Fresnelspiegel auf Platte </v>
          </cell>
          <cell r="C1177" t="str">
            <v>Fresnel mirror on plate</v>
          </cell>
          <cell r="D1177" t="str">
            <v>Miroir de Fresnel sur plateau</v>
          </cell>
          <cell r="E1177" t="str">
            <v>Espejo Fresnel sobre placa</v>
          </cell>
          <cell r="F1177" t="str">
            <v xml:space="preserve">Zwierciadło Fresnela na płycie     </v>
          </cell>
          <cell r="G1177" t="str">
            <v xml:space="preserve">Зеркало Френеля на пластинке    </v>
          </cell>
          <cell r="H1177">
            <v>152</v>
          </cell>
        </row>
        <row r="1178">
          <cell r="A1178" t="str">
            <v>08562-00</v>
          </cell>
          <cell r="B1178" t="str">
            <v xml:space="preserve">Fresnel-Spiegel </v>
          </cell>
          <cell r="C1178" t="str">
            <v>Fresnel mirror</v>
          </cell>
          <cell r="D1178" t="str">
            <v>Miroir de Fresnel</v>
          </cell>
          <cell r="E1178" t="str">
            <v>ESPEJO DE FRESNEL</v>
          </cell>
          <cell r="F1178" t="str">
            <v xml:space="preserve">Zwierciadło Fresnela     </v>
          </cell>
          <cell r="G1178" t="str">
            <v xml:space="preserve">Зеркало Френеля    </v>
          </cell>
          <cell r="H1178">
            <v>369</v>
          </cell>
        </row>
        <row r="1179">
          <cell r="A1179" t="str">
            <v>08577-02</v>
          </cell>
          <cell r="B1179" t="str">
            <v xml:space="preserve">Blende mit Beugungsobjekten </v>
          </cell>
          <cell r="C1179" t="str">
            <v>Screen, with diffracting elements</v>
          </cell>
          <cell r="D1179" t="str">
            <v>Diaphragme avec objets de diffraction</v>
          </cell>
          <cell r="E1179" t="str">
            <v>DIAFRAGMA DE DIFRACCION</v>
          </cell>
          <cell r="F1179" t="str">
            <v xml:space="preserve">Przysłona z obiektami odchylającymi     </v>
          </cell>
          <cell r="G1179" t="str">
            <v xml:space="preserve">Экран, с дифракционными объектами    </v>
          </cell>
          <cell r="H1179">
            <v>399</v>
          </cell>
        </row>
        <row r="1180">
          <cell r="A1180" t="str">
            <v>08577-03</v>
          </cell>
          <cell r="B1180" t="str">
            <v xml:space="preserve">Zonenplatte nach Fresnel </v>
          </cell>
          <cell r="C1180" t="str">
            <v>Fresnel zone plate</v>
          </cell>
          <cell r="D1180" t="str">
            <v>Réseau de zone de Fresnel</v>
          </cell>
          <cell r="E1180" t="str">
            <v>PLACA DE ZONAS DE FRESNEL</v>
          </cell>
          <cell r="F1180" t="str">
            <v xml:space="preserve">Płyta strefowa wg Fresnela     </v>
          </cell>
          <cell r="G1180" t="str">
            <v xml:space="preserve">Зонная пластинка по Френелю    </v>
          </cell>
          <cell r="H1180">
            <v>367</v>
          </cell>
        </row>
        <row r="1181">
          <cell r="A1181" t="str">
            <v>08581-10</v>
          </cell>
          <cell r="B1181" t="str">
            <v xml:space="preserve">Schutzbrille für HeNe-Laser </v>
          </cell>
          <cell r="C1181" t="str">
            <v>Protection glasses HeNe-laser</v>
          </cell>
          <cell r="D1181" t="str">
            <v>Lunettes de protection laser He-Ne</v>
          </cell>
          <cell r="E1181" t="str">
            <v>LENTES DE PROTECCION PARA LASER He-Ne</v>
          </cell>
          <cell r="F1181" t="str">
            <v xml:space="preserve">Okulary ochronne do lasera He-Ne     </v>
          </cell>
          <cell r="G1181" t="str">
            <v xml:space="preserve">Защитные очки для HeNe-лазера    </v>
          </cell>
          <cell r="H1181">
            <v>499</v>
          </cell>
        </row>
        <row r="1182">
          <cell r="A1182" t="str">
            <v>08581-20</v>
          </cell>
          <cell r="B1182" t="str">
            <v>Schutzbrille für Nd:YAG-Laser</v>
          </cell>
          <cell r="C1182" t="str">
            <v>Protection glasses for Nd:Yag laser</v>
          </cell>
          <cell r="D1182" t="str">
            <v>Lunettes de protection pour laser Nd-Yag</v>
          </cell>
          <cell r="E1182" t="str">
            <v>LENTES DE PROTECCION PARA LASER Nd-YAG</v>
          </cell>
          <cell r="F1182" t="str">
            <v xml:space="preserve">Okulary ochronne do lasera Nd: YAG     </v>
          </cell>
          <cell r="G1182" t="str">
            <v xml:space="preserve">Защитные очки для NdYAG-лазера    </v>
          </cell>
          <cell r="H1182">
            <v>459</v>
          </cell>
        </row>
        <row r="1183">
          <cell r="A1183" t="str">
            <v>08590-93</v>
          </cell>
          <cell r="B1183" t="str">
            <v xml:space="preserve">Grundgerätesatz Optisches Pumpen </v>
          </cell>
          <cell r="C1183" t="str">
            <v>Basic set optical pumping</v>
          </cell>
          <cell r="D1183" t="str">
            <v>Set de base pompage optique</v>
          </cell>
          <cell r="E1183" t="str">
            <v>EQUIPO BASICO P.BOMBEO OPTICO</v>
          </cell>
          <cell r="F1183" t="str">
            <v xml:space="preserve">Zestaw podstawowy Pompowanie optyczne     </v>
          </cell>
          <cell r="G1183" t="str">
            <v xml:space="preserve">Оптическая накачка, базовый набор  </v>
          </cell>
          <cell r="H1183">
            <v>20990</v>
          </cell>
        </row>
        <row r="1184">
          <cell r="A1184" t="str">
            <v>08591-01</v>
          </cell>
          <cell r="B1184" t="str">
            <v xml:space="preserve">Laser Cavity Spiegel mit Halter </v>
          </cell>
          <cell r="C1184" t="str">
            <v>Nd-YAG laser cavity mirror/holder</v>
          </cell>
          <cell r="D1184" t="str">
            <v>Miroir à cavité pour laser nd-yag, avec support</v>
          </cell>
          <cell r="E1184" t="str">
            <v>ND-YAG ESPEJO D.CAVIDAD C.SOPORTE</v>
          </cell>
          <cell r="F1184" t="str">
            <v xml:space="preserve">Zwierciadło Laser Cavity z uchwytem     </v>
          </cell>
          <cell r="G1184" t="str">
            <v xml:space="preserve">Зеркало лазерного резонатора, с держателем    </v>
          </cell>
          <cell r="H1184">
            <v>1789</v>
          </cell>
        </row>
        <row r="1185">
          <cell r="A1185" t="str">
            <v>08591-02</v>
          </cell>
          <cell r="B1185" t="str">
            <v xml:space="preserve">Laser Cavity Spiegel Frequenzverdopplung </v>
          </cell>
          <cell r="C1185" t="str">
            <v>Laser cav.mirror frequ. doubling</v>
          </cell>
          <cell r="D1185" t="str">
            <v>Doublage de fréquence du miroir à cavité laser</v>
          </cell>
          <cell r="E1185" t="str">
            <v>ESPEJO CAV.P.DUPLICACION D.FREC.</v>
          </cell>
          <cell r="F1185" t="str">
            <v xml:space="preserve">Zwierciadło Laser Cavity z podwójną częstotliwością    </v>
          </cell>
          <cell r="G1185" t="str">
            <v xml:space="preserve">Зеркало лазерного резонатора, удвоение частоты    </v>
          </cell>
          <cell r="H1185">
            <v>829</v>
          </cell>
        </row>
        <row r="1186">
          <cell r="A1186" t="str">
            <v>08593-00</v>
          </cell>
          <cell r="B1186" t="str">
            <v xml:space="preserve">KTP-Kristall mit Halter </v>
          </cell>
          <cell r="C1186" t="str">
            <v>Frequ. doubling crystal in holder</v>
          </cell>
          <cell r="D1186" t="str">
            <v>Cristal doublage de fréquence avec support</v>
          </cell>
          <cell r="E1186" t="str">
            <v>CRISTAL P.DUPLIC.FRECU./S.SOPORTE</v>
          </cell>
          <cell r="F1186" t="str">
            <v xml:space="preserve">Kryształ KTP z uchwytem     </v>
          </cell>
          <cell r="G1186" t="str">
            <v xml:space="preserve">Кристаллический удвоитель частоты, с держателем    </v>
          </cell>
          <cell r="H1186">
            <v>5599</v>
          </cell>
        </row>
        <row r="1187">
          <cell r="A1187" t="str">
            <v>08594-00</v>
          </cell>
          <cell r="B1187" t="str">
            <v xml:space="preserve">Filterplatte, kurzwellig </v>
          </cell>
          <cell r="C1187" t="str">
            <v>Filter plate, short pass type</v>
          </cell>
          <cell r="D1187" t="str">
            <v>Filtre, type passe-court</v>
          </cell>
          <cell r="E1187" t="str">
            <v>FILTRO TIPO PASO P.ONDAS CORTAS</v>
          </cell>
          <cell r="F1187" t="str">
            <v xml:space="preserve">Płyta filtrująca, krótkofalowa     </v>
          </cell>
          <cell r="G1187" t="str">
            <v xml:space="preserve">Фильтр, коротковолновой    </v>
          </cell>
          <cell r="H1187">
            <v>430</v>
          </cell>
        </row>
        <row r="1188">
          <cell r="A1188" t="str">
            <v>08599-01</v>
          </cell>
          <cell r="B1188" t="str">
            <v xml:space="preserve">Optische Bank auf Trägerschiene, l = 1,5 m </v>
          </cell>
          <cell r="C1188" t="str">
            <v>Opt.bench on carrier rail,1.5m</v>
          </cell>
          <cell r="D1188" t="str">
            <v>Banc optique sur rail porteur 1500mm</v>
          </cell>
          <cell r="E1188" t="str">
            <v>BANCO OPTICO SOBRE RIEL, L=1,5</v>
          </cell>
          <cell r="F1188" t="str">
            <v xml:space="preserve">Ława optyczna na rurze nośnej 1,5 m     </v>
          </cell>
          <cell r="G1188" t="str">
            <v xml:space="preserve">Оптическая скамья на несущем рельсе, 1.5 м    </v>
          </cell>
          <cell r="H1188">
            <v>834</v>
          </cell>
        </row>
        <row r="1189">
          <cell r="A1189" t="str">
            <v>08608-00</v>
          </cell>
          <cell r="B1189" t="str">
            <v>Lochblende für Laser Justierung</v>
          </cell>
          <cell r="C1189" t="str">
            <v>Diaphragm f.adj. of laser</v>
          </cell>
          <cell r="D1189" t="str">
            <v>Ecran / diaphragme ajustable laser</v>
          </cell>
          <cell r="E1189" t="str">
            <v>DIAFRAGMA P.AJUSTE D.LASER</v>
          </cell>
          <cell r="F1189" t="str">
            <v xml:space="preserve">Przysłona z otworem do justowania lasera     </v>
          </cell>
          <cell r="G1189" t="str">
            <v xml:space="preserve">Диафрагма для юстировки CO2-лазера    </v>
          </cell>
          <cell r="H1189">
            <v>108</v>
          </cell>
        </row>
        <row r="1190">
          <cell r="A1190" t="str">
            <v>08610-02</v>
          </cell>
          <cell r="B1190" t="str">
            <v>Polarisationsfilter auf Stiel</v>
          </cell>
          <cell r="C1190" t="str">
            <v>Polarisation filter on stem</v>
          </cell>
          <cell r="D1190" t="str">
            <v/>
          </cell>
          <cell r="E1190" t="str">
            <v/>
          </cell>
          <cell r="F1190" t="str">
            <v/>
          </cell>
          <cell r="G1190" t="str">
            <v>Поляризационный фильтр на ножке</v>
          </cell>
          <cell r="H1190">
            <v>136</v>
          </cell>
        </row>
        <row r="1191">
          <cell r="A1191" t="str">
            <v>08613-00</v>
          </cell>
          <cell r="B1191" t="str">
            <v xml:space="preserve">Polarisationsfilter, 50 mm x 50 mm </v>
          </cell>
          <cell r="C1191" t="str">
            <v>Polarising filter, 50 mm x 50mm</v>
          </cell>
          <cell r="D1191" t="str">
            <v>Filtre polarisant, 50 x 50mm</v>
          </cell>
          <cell r="E1191" t="str">
            <v>FILTRO DE POLARIZACION, 50 X 50MM</v>
          </cell>
          <cell r="F1191" t="str">
            <v xml:space="preserve">Filtr polaryzacyjny 50x50 mm     </v>
          </cell>
          <cell r="G1191" t="str">
            <v xml:space="preserve">Поляризующий фильтр, 50 x 50 мм     </v>
          </cell>
          <cell r="H1191">
            <v>9</v>
          </cell>
        </row>
        <row r="1192">
          <cell r="A1192" t="str">
            <v>08656-93</v>
          </cell>
          <cell r="B1192" t="str">
            <v>Experimentierset He-Ne-Laser, Basic Set</v>
          </cell>
          <cell r="C1192" t="str">
            <v>Experiment set Helium-Neon Laser</v>
          </cell>
          <cell r="D1192" t="str">
            <v xml:space="preserve">Set d'expérimentation hélium-néon laser </v>
          </cell>
          <cell r="E1192" t="str">
            <v>SET BASICO LASER He-Ne</v>
          </cell>
          <cell r="F1192" t="str">
            <v xml:space="preserve">Zestaw podstawowy Laser He-Ne     </v>
          </cell>
          <cell r="G1192" t="str">
            <v xml:space="preserve"> He-Ne-лазер, комплект экспер. оборудования   </v>
          </cell>
          <cell r="H1192">
            <v>12900</v>
          </cell>
        </row>
        <row r="1193">
          <cell r="A1193" t="str">
            <v>08662-93</v>
          </cell>
          <cell r="B1193" t="str">
            <v xml:space="preserve">Experimentier Set, Glasfaser (Fiber) -Optik </v>
          </cell>
          <cell r="C1193" t="str">
            <v>Experimental set Fibre optics</v>
          </cell>
          <cell r="D1193" t="str">
            <v xml:space="preserve">Set d'expérimentation fibre optique </v>
          </cell>
          <cell r="E1193" t="str">
            <v>Set experimental Fibra óptica</v>
          </cell>
          <cell r="F1193" t="str">
            <v xml:space="preserve">Zestaw doświadczalny. Optyka światłowodowa     </v>
          </cell>
          <cell r="G1193" t="str">
            <v xml:space="preserve">Волоконная оптика, комплект экспер. оборудования   </v>
          </cell>
          <cell r="H1193">
            <v>18400</v>
          </cell>
        </row>
        <row r="1194">
          <cell r="A1194" t="str">
            <v>08664-00</v>
          </cell>
          <cell r="B1194" t="str">
            <v xml:space="preserve">Polarisationspräparat Glimmer </v>
          </cell>
          <cell r="C1194" t="str">
            <v>Polarization specimen, mica</v>
          </cell>
          <cell r="D1194" t="str">
            <v xml:space="preserve">Préparation polarisante, mica quart d'onde </v>
          </cell>
          <cell r="E1194" t="str">
            <v>Preparado de polarización mica</v>
          </cell>
          <cell r="F1194" t="str">
            <v xml:space="preserve">Preparat polaryzacyjny, mika     </v>
          </cell>
          <cell r="G1194" t="str">
            <v xml:space="preserve">Поляризационный образец, слюда    </v>
          </cell>
          <cell r="H1194">
            <v>274</v>
          </cell>
        </row>
        <row r="1195">
          <cell r="A1195" t="str">
            <v>08670-00</v>
          </cell>
          <cell r="B1195" t="str">
            <v>Experimentier Set Fourier Optik</v>
          </cell>
          <cell r="C1195" t="str">
            <v>Experiment Set Fourier Optics</v>
          </cell>
          <cell r="D1195" t="str">
            <v/>
          </cell>
          <cell r="E1195" t="str">
            <v/>
          </cell>
          <cell r="F1195" t="str">
            <v/>
          </cell>
          <cell r="G1195" t="str">
            <v/>
          </cell>
          <cell r="H1195">
            <v>6699</v>
          </cell>
        </row>
        <row r="1196">
          <cell r="A1196" t="str">
            <v>08671-00</v>
          </cell>
          <cell r="B1196" t="str">
            <v>Experimentier Set Knaller Test</v>
          </cell>
          <cell r="C1196" t="str">
            <v>Experiment set firecracker test</v>
          </cell>
          <cell r="D1196" t="str">
            <v>Kit d'expérimentation pétard Test</v>
          </cell>
          <cell r="E1196" t="str">
            <v>Ensayo con petardos</v>
          </cell>
          <cell r="F1196" t="str">
            <v/>
          </cell>
          <cell r="G1196" t="str">
            <v>Набор для экспериментов Испытание петарды</v>
          </cell>
          <cell r="H1196">
            <v>1449</v>
          </cell>
        </row>
        <row r="1197">
          <cell r="A1197" t="str">
            <v>08673-00</v>
          </cell>
          <cell r="B1197" t="str">
            <v>Experimentier Set Optische Mikroskopie</v>
          </cell>
          <cell r="C1197" t="str">
            <v>Experimental Set Optical Microscopy Course</v>
          </cell>
          <cell r="D1197" t="str">
            <v/>
          </cell>
          <cell r="E1197" t="str">
            <v/>
          </cell>
          <cell r="F1197" t="str">
            <v/>
          </cell>
          <cell r="G1197" t="str">
            <v/>
          </cell>
          <cell r="H1197">
            <v>13299</v>
          </cell>
        </row>
        <row r="1198">
          <cell r="A1198" t="str">
            <v>08674-00</v>
          </cell>
          <cell r="B1198" t="str">
            <v>Experimentier Set Polarisation und 3D Kino</v>
          </cell>
          <cell r="C1198" t="str">
            <v>Experiment Set Polarization and 3D Cinema</v>
          </cell>
          <cell r="D1198" t="str">
            <v/>
          </cell>
          <cell r="E1198" t="str">
            <v/>
          </cell>
          <cell r="F1198" t="str">
            <v/>
          </cell>
          <cell r="G1198" t="str">
            <v/>
          </cell>
          <cell r="H1198">
            <v>3499</v>
          </cell>
        </row>
        <row r="1199">
          <cell r="A1199" t="str">
            <v>08675-00</v>
          </cell>
          <cell r="B1199" t="str">
            <v>Experimentier Set Quantenkryptographie</v>
          </cell>
          <cell r="C1199" t="str">
            <v>Experiment Set Quantum Cryptography</v>
          </cell>
          <cell r="D1199" t="str">
            <v/>
          </cell>
          <cell r="E1199" t="str">
            <v/>
          </cell>
          <cell r="F1199" t="str">
            <v/>
          </cell>
          <cell r="G1199" t="str">
            <v/>
          </cell>
          <cell r="H1199">
            <v>4599</v>
          </cell>
        </row>
        <row r="1200">
          <cell r="A1200" t="str">
            <v>08677-00</v>
          </cell>
          <cell r="B1200" t="str">
            <v>Experimentier Set Rasterkraftmikroskop</v>
          </cell>
          <cell r="C1200" t="str">
            <v>Experiment Set Atomic Force Microscope</v>
          </cell>
          <cell r="D1200" t="str">
            <v/>
          </cell>
          <cell r="E1200" t="str">
            <v/>
          </cell>
          <cell r="F1200" t="str">
            <v/>
          </cell>
          <cell r="G1200" t="str">
            <v/>
          </cell>
          <cell r="H1200">
            <v>17599</v>
          </cell>
        </row>
        <row r="1201">
          <cell r="A1201" t="str">
            <v>08678-00</v>
          </cell>
          <cell r="B1201" t="str">
            <v>Experimentier Set Pump Probe Spekroskopie</v>
          </cell>
          <cell r="C1201" t="str">
            <v>Experiment Set Pump Prope Spectroscopy</v>
          </cell>
          <cell r="D1201" t="str">
            <v/>
          </cell>
          <cell r="E1201" t="str">
            <v/>
          </cell>
          <cell r="F1201" t="str">
            <v/>
          </cell>
          <cell r="G1201" t="str">
            <v/>
          </cell>
          <cell r="H1201">
            <v>10499</v>
          </cell>
        </row>
        <row r="1202">
          <cell r="A1202" t="str">
            <v>08678-01</v>
          </cell>
          <cell r="B1202" t="str">
            <v>Chemikalien für Spekroskopieset 08678-00</v>
          </cell>
          <cell r="C1202" t="str">
            <v>Chemicals for Spectroscopy Set 08678-00</v>
          </cell>
          <cell r="D1202" t="str">
            <v/>
          </cell>
          <cell r="E1202" t="str">
            <v/>
          </cell>
          <cell r="F1202" t="str">
            <v/>
          </cell>
          <cell r="G1202" t="str">
            <v/>
          </cell>
          <cell r="H1202">
            <v>999</v>
          </cell>
        </row>
        <row r="1203">
          <cell r="A1203" t="str">
            <v>08679-00</v>
          </cell>
          <cell r="B1203" t="str">
            <v>Experimentier Set Tragbare optische Pinzette</v>
          </cell>
          <cell r="C1203" t="str">
            <v>Experiment Set Portable Optical Tweezers</v>
          </cell>
          <cell r="D1203" t="str">
            <v/>
          </cell>
          <cell r="E1203" t="str">
            <v/>
          </cell>
          <cell r="F1203" t="str">
            <v/>
          </cell>
          <cell r="G1203" t="str">
            <v/>
          </cell>
          <cell r="H1203">
            <v>12499</v>
          </cell>
        </row>
        <row r="1204">
          <cell r="A1204" t="str">
            <v>08679-01</v>
          </cell>
          <cell r="B1204" t="str">
            <v>Präparationsset für optische Pinzette Art. Nr. 08679-00</v>
          </cell>
          <cell r="C1204" t="str">
            <v>Preparation Set for Portable Optical Tweezers</v>
          </cell>
          <cell r="D1204" t="str">
            <v/>
          </cell>
          <cell r="E1204" t="str">
            <v/>
          </cell>
          <cell r="F1204" t="str">
            <v/>
          </cell>
          <cell r="G1204" t="str">
            <v/>
          </cell>
          <cell r="H1204">
            <v>189</v>
          </cell>
        </row>
        <row r="1205">
          <cell r="A1205" t="str">
            <v>08681-00</v>
          </cell>
          <cell r="B1205" t="str">
            <v>Erweiterungsset Czerny-Turner für Spektrometer Basis Set</v>
          </cell>
          <cell r="C1205" t="str">
            <v>Extension Set Czerny-Turner for Spectrometer Basic Set</v>
          </cell>
          <cell r="D1205" t="str">
            <v/>
          </cell>
          <cell r="E1205" t="str">
            <v/>
          </cell>
          <cell r="F1205" t="str">
            <v/>
          </cell>
          <cell r="G1205" t="str">
            <v/>
          </cell>
          <cell r="H1205">
            <v>1999</v>
          </cell>
        </row>
        <row r="1206">
          <cell r="A1206" t="str">
            <v>08682-00</v>
          </cell>
          <cell r="B1206" t="str">
            <v xml:space="preserve">Experimentier Set Spektrometer Basis </v>
          </cell>
          <cell r="C1206" t="str">
            <v>Experiment Set Spectrometer Basic</v>
          </cell>
          <cell r="D1206" t="str">
            <v/>
          </cell>
          <cell r="E1206" t="str">
            <v/>
          </cell>
          <cell r="F1206" t="str">
            <v/>
          </cell>
          <cell r="G1206" t="str">
            <v/>
          </cell>
          <cell r="H1206">
            <v>2499</v>
          </cell>
        </row>
        <row r="1207">
          <cell r="A1207" t="str">
            <v>08683-00</v>
          </cell>
          <cell r="B1207" t="str">
            <v>Experimentier Set Quantenoptik</v>
          </cell>
          <cell r="C1207" t="str">
            <v>Experiment Set Quantum Optics</v>
          </cell>
          <cell r="D1207" t="str">
            <v/>
          </cell>
          <cell r="E1207" t="str">
            <v/>
          </cell>
          <cell r="F1207" t="str">
            <v/>
          </cell>
          <cell r="G1207" t="str">
            <v/>
          </cell>
          <cell r="H1207">
            <v>36999</v>
          </cell>
        </row>
        <row r="1208">
          <cell r="A1208" t="str">
            <v>08701-99</v>
          </cell>
          <cell r="B1208" t="str">
            <v>Netzgerät für HeNe-Laser</v>
          </cell>
          <cell r="C1208" t="str">
            <v>Univ. power supply for He-Ne laser</v>
          </cell>
          <cell r="D1208" t="str">
            <v>Alimentation universelle pour laser He-Ne</v>
          </cell>
          <cell r="E1208" t="str">
            <v>Fuente de alimentación universal para láser He-Ne</v>
          </cell>
          <cell r="F1208" t="str">
            <v xml:space="preserve">Uniwersalny zasilacz do lasera He-Ne     </v>
          </cell>
          <cell r="G1208" t="str">
            <v xml:space="preserve">Универсальный источник питания для HeNe-лазера    </v>
          </cell>
          <cell r="H1208">
            <v>2049</v>
          </cell>
        </row>
        <row r="1209">
          <cell r="A1209" t="str">
            <v>08710-00</v>
          </cell>
          <cell r="B1209" t="str">
            <v xml:space="preserve">Magnetfuß für Grundplatte </v>
          </cell>
          <cell r="C1209" t="str">
            <v>Magnetic foot for optical base plate</v>
          </cell>
          <cell r="D1209" t="str">
            <v>Pied magnétique pour plaque optique</v>
          </cell>
          <cell r="E1209" t="str">
            <v>PIE MAGNETICO P. PLACA ELEMENTAL</v>
          </cell>
          <cell r="F1209" t="str">
            <v xml:space="preserve">Stopka magnetyczna do płyty bazowej     </v>
          </cell>
          <cell r="G1209" t="str">
            <v xml:space="preserve">Магнитная ножка для оптической опорной плиты    </v>
          </cell>
          <cell r="H1209">
            <v>32</v>
          </cell>
        </row>
        <row r="1210">
          <cell r="A1210" t="str">
            <v>08711-00</v>
          </cell>
          <cell r="B1210" t="str">
            <v xml:space="preserve">Justierhalterung, 35 x 35 mm </v>
          </cell>
          <cell r="C1210" t="str">
            <v>Adjusting support 35 x 35 mm</v>
          </cell>
          <cell r="D1210" t="str">
            <v>Support avec ajustage 35x35 mm</v>
          </cell>
          <cell r="E1210" t="str">
            <v>SOPORTE AJUSTADOR 35 X 35 MM</v>
          </cell>
          <cell r="F1210" t="str">
            <v xml:space="preserve">Uchwyt justujący 35 x 35 mm     </v>
          </cell>
          <cell r="G1210" t="str">
            <v xml:space="preserve">Юстировочная опора 35 x 35 мм     </v>
          </cell>
          <cell r="H1210">
            <v>116</v>
          </cell>
        </row>
        <row r="1211">
          <cell r="A1211" t="str">
            <v>08711-01</v>
          </cell>
          <cell r="B1211" t="str">
            <v>Oberflächenspiegel, 30 x 30 mm</v>
          </cell>
          <cell r="C1211" t="str">
            <v>Surface mirror 30 x 30 mm</v>
          </cell>
          <cell r="D1211" t="str">
            <v>Miroir de surface 30x30 mm</v>
          </cell>
          <cell r="E1211" t="str">
            <v>ESPEJO SUPERFICIE 30 X 30 CM</v>
          </cell>
          <cell r="F1211" t="str">
            <v xml:space="preserve">Zwierciadło nawierzchniowe 30 x 30 mm     </v>
          </cell>
          <cell r="G1211" t="str">
            <v xml:space="preserve">Зеркало на фронтальной поверхности , 30 x 30 мм    </v>
          </cell>
          <cell r="H1211">
            <v>119</v>
          </cell>
        </row>
        <row r="1212">
          <cell r="A1212" t="str">
            <v>08711-02</v>
          </cell>
          <cell r="B1212" t="str">
            <v xml:space="preserve">Planspiegel HR &gt; 99%, in Fassung </v>
          </cell>
          <cell r="C1212" t="str">
            <v xml:space="preserve">Plane mirror HR&gt; 99%, mounted </v>
          </cell>
          <cell r="D1212" t="str">
            <v xml:space="preserve">Miroir plat hr&gt;99%, sur support </v>
          </cell>
          <cell r="E1212" t="str">
            <v>Plane mirror HR&gt;99%, mounted</v>
          </cell>
          <cell r="F1212" t="str">
            <v xml:space="preserve">Zwierciadło płaskie HR &gt; 99 %, w oprawce     </v>
          </cell>
          <cell r="G1212" t="str">
            <v xml:space="preserve">Плоское зеркало 99%, в оправе    </v>
          </cell>
          <cell r="H1212">
            <v>562</v>
          </cell>
        </row>
        <row r="1213">
          <cell r="A1213" t="str">
            <v>08711-03</v>
          </cell>
          <cell r="B1213" t="str">
            <v xml:space="preserve">Konkavspiegel OC, r = 1,4 m, T = 1,7 % </v>
          </cell>
          <cell r="C1213" t="str">
            <v>Concave mirror OC; r = 1.4 m, T = 1.7%</v>
          </cell>
          <cell r="D1213" t="str">
            <v>Miroir concave OC R = 1,4 m, T= 1.7%</v>
          </cell>
          <cell r="E1213" t="str">
            <v>Concave mirror OC; r = 1.4 m, T = 1.7%</v>
          </cell>
          <cell r="F1213" t="str">
            <v xml:space="preserve">Zwierciadło wklęsłe OC; r = 1,4 m, T = 1,7 %     </v>
          </cell>
          <cell r="G1213" t="str">
            <v xml:space="preserve">Вогнутое зеркало OC; r=1, 4 м, T=1.7%    </v>
          </cell>
          <cell r="H1213">
            <v>665</v>
          </cell>
        </row>
        <row r="1214">
          <cell r="A1214" t="str">
            <v>08711-04</v>
          </cell>
          <cell r="B1214" t="str">
            <v>Justierhalterung, 35 x 35 mm für Strahlhöhe 15 cm</v>
          </cell>
          <cell r="C1214" t="str">
            <v>Adjusting support 35 x 35 mm</v>
          </cell>
          <cell r="D1214" t="str">
            <v>Support avec ajustage 35x35 mm</v>
          </cell>
          <cell r="E1214" t="str">
            <v>SOPORTE AJUSTADOR 35 X 35 MM</v>
          </cell>
          <cell r="F1214" t="str">
            <v xml:space="preserve">Uchwyt justujący 35 x 35 mm     </v>
          </cell>
          <cell r="G1214" t="str">
            <v xml:space="preserve">Юстировочная опора 35 x 35 мм     </v>
          </cell>
          <cell r="H1214">
            <v>119</v>
          </cell>
        </row>
        <row r="1215">
          <cell r="A1215" t="str">
            <v>08715-01</v>
          </cell>
          <cell r="B1215" t="str">
            <v>Feinsteinstelltrieb auf Platte, klein</v>
          </cell>
          <cell r="C1215" t="str">
            <v>Interferometer plate with precision drive</v>
          </cell>
          <cell r="D1215" t="str">
            <v xml:space="preserve">Plaque d'interférométrie pour déplacement précis </v>
          </cell>
          <cell r="E1215" t="str">
            <v>PLAC.INTERFEROMET.C.GUIA D.PREC.</v>
          </cell>
          <cell r="F1215" t="str">
            <v xml:space="preserve">Płyta interferometru z precyzyjną regulacją     </v>
          </cell>
          <cell r="G1215" t="str">
            <v xml:space="preserve">Интерферометрическая панель с прецизионным позиционирующим устройством   </v>
          </cell>
          <cell r="H1215">
            <v>731</v>
          </cell>
        </row>
        <row r="1216">
          <cell r="A1216" t="str">
            <v>08717-00</v>
          </cell>
          <cell r="B1216" t="str">
            <v xml:space="preserve">Drehschiene mit Winkelteilung </v>
          </cell>
          <cell r="C1216" t="str">
            <v>Rotational  guide rail with angular scale</v>
          </cell>
          <cell r="D1216" t="str">
            <v xml:space="preserve">Barre tournante, échelle d'angle </v>
          </cell>
          <cell r="E1216" t="str">
            <v>CARRIL GIRATORIO C.ESCALA ANGULAR</v>
          </cell>
          <cell r="F1216" t="str">
            <v xml:space="preserve">Szyna obrotowa z kątomierzem     </v>
          </cell>
          <cell r="G1216" t="str">
            <v xml:space="preserve">Поворотная планка с угловой шкалой    </v>
          </cell>
          <cell r="H1216">
            <v>274</v>
          </cell>
        </row>
        <row r="1217">
          <cell r="A1217" t="str">
            <v>08719-00</v>
          </cell>
          <cell r="B1217" t="str">
            <v xml:space="preserve">Halter für Platten </v>
          </cell>
          <cell r="C1217" t="str">
            <v>Holder for diaphragms and beam splitters</v>
          </cell>
          <cell r="D1217" t="str">
            <v>Support pour panneau / séparateur de rayons</v>
          </cell>
          <cell r="E1217" t="str">
            <v>SOPORTE PARA DIAFRAGMA</v>
          </cell>
          <cell r="F1217" t="str">
            <v xml:space="preserve">Uchwyt do płyt/przewodów     </v>
          </cell>
          <cell r="G1217" t="str">
            <v xml:space="preserve">Держатель для диафрагмы/ делителя пучка    </v>
          </cell>
          <cell r="H1217">
            <v>116</v>
          </cell>
        </row>
        <row r="1218">
          <cell r="A1218" t="str">
            <v>08719-01</v>
          </cell>
          <cell r="B1218" t="str">
            <v>Halter für Platten für Strahlhöhe 15 cm</v>
          </cell>
          <cell r="C1218" t="str">
            <v>Holder for diaphragms and beam splitters beam height 15cm</v>
          </cell>
          <cell r="D1218" t="str">
            <v>Support pour panneau / séparateur de rayons</v>
          </cell>
          <cell r="E1218" t="str">
            <v>SOPORTE PARA DIAFRAGMA</v>
          </cell>
          <cell r="F1218" t="str">
            <v xml:space="preserve">Uchwyt do płyt/przewodów     </v>
          </cell>
          <cell r="G1218" t="str">
            <v xml:space="preserve">Держатель для диафрагмы/ делителя пучка    </v>
          </cell>
          <cell r="H1218">
            <v>119</v>
          </cell>
        </row>
        <row r="1219">
          <cell r="A1219" t="str">
            <v>08723-00</v>
          </cell>
          <cell r="B1219" t="str">
            <v xml:space="preserve">Linsenhalter für Grundplatte </v>
          </cell>
          <cell r="C1219" t="str">
            <v>Lensholder for optical base plate</v>
          </cell>
          <cell r="D1219" t="str">
            <v>Support de lentille</v>
          </cell>
          <cell r="E1219" t="str">
            <v>PORTALENTE C. PLACA ELEMENTAL</v>
          </cell>
          <cell r="F1219" t="str">
            <v xml:space="preserve">Uchwyt soczewek do płyty bazowej     </v>
          </cell>
          <cell r="G1219" t="str">
            <v xml:space="preserve">Держатель линз для оптической плиты    </v>
          </cell>
          <cell r="H1219">
            <v>89.9</v>
          </cell>
        </row>
        <row r="1220">
          <cell r="A1220" t="str">
            <v>08725-00</v>
          </cell>
          <cell r="B1220" t="str">
            <v>Prismentisch mit Halter, für Grundplatte</v>
          </cell>
          <cell r="C1220" t="str">
            <v>Prism table with holder for optical base plate</v>
          </cell>
          <cell r="D1220" t="str">
            <v>Table à prisme avec support</v>
          </cell>
          <cell r="E1220" t="str">
            <v>PORTAPRISMA C.SOPORTE P.PL.ELEM.</v>
          </cell>
          <cell r="F1220" t="str">
            <v xml:space="preserve">Stolik do pryzmatów z uchwytem do płyty     </v>
          </cell>
          <cell r="G1220" t="str">
            <v xml:space="preserve">Столик для призм с держателем для оптической плиты    </v>
          </cell>
          <cell r="H1220">
            <v>89.9</v>
          </cell>
        </row>
        <row r="1221">
          <cell r="A1221" t="str">
            <v>08733-01</v>
          </cell>
          <cell r="B1221" t="str">
            <v xml:space="preserve">Metallstäbe für Magnetostriktion, 3 Stück </v>
          </cell>
          <cell r="C1221" t="str">
            <v>Rods for magnetostriction,set</v>
          </cell>
          <cell r="D1221" t="str">
            <v>Set de bâtons pour magnétostriction</v>
          </cell>
          <cell r="E1221" t="str">
            <v>EQ. VARILLAS P. MAGNETOSTRICCIÓN</v>
          </cell>
          <cell r="F1221" t="str">
            <v xml:space="preserve">Zestaw prętów do magnetostrykcji, 3 sztuki     </v>
          </cell>
          <cell r="G1221" t="str">
            <v xml:space="preserve">Стержни для магнитострикции, комплект    </v>
          </cell>
          <cell r="H1221">
            <v>119</v>
          </cell>
        </row>
        <row r="1222">
          <cell r="A1222" t="str">
            <v>08733-02</v>
          </cell>
          <cell r="B1222" t="str">
            <v xml:space="preserve">Faraday-Modulator für Strahlhöhe 15 cm </v>
          </cell>
          <cell r="C1222" t="str">
            <v>Faraday modulator for optical  base plate beam height 15 cm</v>
          </cell>
          <cell r="D1222" t="str">
            <v>Modulateur faraday pour plaque optique</v>
          </cell>
          <cell r="E1222" t="str">
            <v>MODULADOR FARADAY 15 cm</v>
          </cell>
          <cell r="F1222" t="str">
            <v xml:space="preserve">Modulator Faradaya     </v>
          </cell>
          <cell r="G1222" t="str">
            <v xml:space="preserve">Модулятор Фарадея для оптической плиты    </v>
          </cell>
          <cell r="H1222">
            <v>535</v>
          </cell>
        </row>
        <row r="1223">
          <cell r="A1223" t="str">
            <v>08734-00</v>
          </cell>
          <cell r="B1223" t="str">
            <v>Fotoelement</v>
          </cell>
          <cell r="C1223" t="str">
            <v>Photoelement</v>
          </cell>
          <cell r="D1223" t="str">
            <v>Cellule photovoltaïque silicium pour plaque optique</v>
          </cell>
          <cell r="E1223" t="str">
            <v>FOTOELEMENTO DE SILICIO</v>
          </cell>
          <cell r="F1223" t="str">
            <v xml:space="preserve">Fotoelement krzemowy do płyty bazowej     </v>
          </cell>
          <cell r="G1223" t="str">
            <v xml:space="preserve">Фотоэлемент для оптической плиты    </v>
          </cell>
          <cell r="H1223">
            <v>151</v>
          </cell>
        </row>
        <row r="1224">
          <cell r="A1224" t="str">
            <v>08741-00</v>
          </cell>
          <cell r="B1224" t="str">
            <v>Strahlteilerplatte 50 % : 50 %</v>
          </cell>
          <cell r="C1224" t="str">
            <v>Beam splitter 1/1, non polarizing</v>
          </cell>
          <cell r="D1224" t="str">
            <v>Lame séparatrice 1/1, non-polarisante</v>
          </cell>
          <cell r="E1224" t="str">
            <v>PLACA DIVISOR DE RAYOS</v>
          </cell>
          <cell r="F1224" t="str">
            <v xml:space="preserve">Płyta dzieląca promienia 50:50 %     </v>
          </cell>
          <cell r="G1224" t="str">
            <v xml:space="preserve">Делитель пучка 1/1, неполяризующий    </v>
          </cell>
          <cell r="H1224">
            <v>99.9</v>
          </cell>
        </row>
        <row r="1225">
          <cell r="A1225" t="str">
            <v>08743-00</v>
          </cell>
          <cell r="B1225" t="str">
            <v xml:space="preserve">Lochblende (Pinhole) 30 µm </v>
          </cell>
          <cell r="C1225" t="str">
            <v>Pin hole 30 micron</v>
          </cell>
          <cell r="D1225" t="str">
            <v>Trou sténopéique 30 microns</v>
          </cell>
          <cell r="E1225" t="str">
            <v>DIAFRAGAMA (PINHOLE) 30 microms.</v>
          </cell>
          <cell r="F1225" t="str">
            <v xml:space="preserve">Przysłona z otworami (Pinhole) 30 µm     </v>
          </cell>
          <cell r="G1225" t="str">
            <v xml:space="preserve">Диафрагма с отверстием, 30 мкм    </v>
          </cell>
          <cell r="H1225">
            <v>269.89999999999998</v>
          </cell>
        </row>
        <row r="1226">
          <cell r="A1226" t="str">
            <v>08745-00</v>
          </cell>
          <cell r="B1226" t="str">
            <v>Hand-Vakuumpumpe  mit Manometer</v>
          </cell>
          <cell r="C1226" t="str">
            <v>Manual vacuum pump with manometer</v>
          </cell>
          <cell r="D1226" t="str">
            <v>Pompe à vide manuelle avec manomètre</v>
          </cell>
          <cell r="E1226" t="str">
            <v>BOMBA D.VACIO DE MANO C.MANOMETRO</v>
          </cell>
          <cell r="F1226" t="str">
            <v xml:space="preserve">Ręczna pompka próżniowa z manometrem     </v>
          </cell>
          <cell r="G1226" t="str">
            <v xml:space="preserve">Ручной вакуумный насос с манометром     </v>
          </cell>
          <cell r="H1226">
            <v>103.6</v>
          </cell>
        </row>
        <row r="1227">
          <cell r="A1227" t="str">
            <v>08750-00</v>
          </cell>
          <cell r="B1227" t="str">
            <v>Optische Grundplatte, 450 x 600 mm</v>
          </cell>
          <cell r="C1227" t="str">
            <v xml:space="preserve">Optical base plate 450 x 600 mm </v>
          </cell>
          <cell r="D1227" t="str">
            <v>Plaque optique de base, 450 x 600 mm</v>
          </cell>
          <cell r="E1227" t="str">
            <v>BASE OPTICA - 450 x 600 mm</v>
          </cell>
          <cell r="F1227" t="str">
            <v>Podstawa płytowa Optyka, 450 x 600 mm</v>
          </cell>
          <cell r="G1227" t="str">
            <v xml:space="preserve">Оптическая плита , 450 x 600 mm </v>
          </cell>
          <cell r="H1227">
            <v>466</v>
          </cell>
        </row>
        <row r="1228">
          <cell r="A1228" t="str">
            <v>08750-02</v>
          </cell>
          <cell r="B1228" t="str">
            <v>Stielhalter für optische Grundplatte, h = 50 mm, D 12 mm</v>
          </cell>
          <cell r="C1228" t="str">
            <v>Post holder, 50 mm, D 12 mm</v>
          </cell>
          <cell r="D1228" t="str">
            <v>Porte-poste, 50 mm, D 12 mm</v>
          </cell>
          <cell r="E1228" t="str">
            <v>Portapostes, 50 mm, D 12 mm</v>
          </cell>
          <cell r="F1228" t="str">
            <v/>
          </cell>
          <cell r="G1228" t="str">
            <v xml:space="preserve"> Держатель для оптических компонентов,высота 50 мм, d 12 мм</v>
          </cell>
          <cell r="H1228">
            <v>13.6</v>
          </cell>
        </row>
        <row r="1229">
          <cell r="A1229" t="str">
            <v>08750-03</v>
          </cell>
          <cell r="B1229" t="str">
            <v>Stielhalter für optische Grundplatte, h = 75 mm, D 12 mm</v>
          </cell>
          <cell r="C1229" t="str">
            <v>Post holder, 75 mm, D 12 mm</v>
          </cell>
          <cell r="D1229" t="str">
            <v/>
          </cell>
          <cell r="E1229" t="str">
            <v/>
          </cell>
          <cell r="F1229" t="str">
            <v/>
          </cell>
          <cell r="G1229" t="str">
            <v xml:space="preserve"> Держатель для оптических компонентов,высота 75 мм, d 12 мм</v>
          </cell>
          <cell r="H1229">
            <v>16.899999999999999</v>
          </cell>
        </row>
        <row r="1230">
          <cell r="A1230" t="str">
            <v>08750-04</v>
          </cell>
          <cell r="B1230" t="str">
            <v>Stiel, L = 50 mm, D 12 mm</v>
          </cell>
          <cell r="C1230" t="str">
            <v xml:space="preserve">Post, L 50 mm, D 12 mm  </v>
          </cell>
          <cell r="D1230" t="str">
            <v xml:space="preserve">Poteau, L 50 mm, D 12 mm  </v>
          </cell>
          <cell r="E1230" t="str">
            <v xml:space="preserve">Poste, L 50 mm, D 12 mm  </v>
          </cell>
          <cell r="F1230" t="str">
            <v/>
          </cell>
          <cell r="G1230" t="str">
            <v>Стержень, длина 50 мм, d 12 мм</v>
          </cell>
          <cell r="H1230">
            <v>7.5</v>
          </cell>
        </row>
        <row r="1231">
          <cell r="A1231" t="str">
            <v>08750-05</v>
          </cell>
          <cell r="B1231" t="str">
            <v>Stiel, L = 75 mm, D 12 mm</v>
          </cell>
          <cell r="C1231" t="str">
            <v xml:space="preserve">Post, L 75 mm, D 12 mm  </v>
          </cell>
          <cell r="D1231" t="str">
            <v xml:space="preserve">Poteau, L 75 mm, D 12 mm  </v>
          </cell>
          <cell r="E1231" t="str">
            <v xml:space="preserve">Poste, L 75 mm, D 12 mm  </v>
          </cell>
          <cell r="F1231" t="str">
            <v/>
          </cell>
          <cell r="G1231" t="str">
            <v>Стержень, длина 75 мм, d 12 мм</v>
          </cell>
          <cell r="H1231">
            <v>7.5</v>
          </cell>
        </row>
        <row r="1232">
          <cell r="A1232" t="str">
            <v>08750-06</v>
          </cell>
          <cell r="B1232" t="str">
            <v>Stiel, L = 100 mm, D 12 mm</v>
          </cell>
          <cell r="C1232" t="str">
            <v xml:space="preserve">Post, L 100 mm, D 12 mm  </v>
          </cell>
          <cell r="D1232" t="str">
            <v/>
          </cell>
          <cell r="E1232" t="str">
            <v/>
          </cell>
          <cell r="F1232" t="str">
            <v/>
          </cell>
          <cell r="G1232" t="str">
            <v>Стержень, длина 100 мм, d 12 мм</v>
          </cell>
          <cell r="H1232">
            <v>7.5</v>
          </cell>
        </row>
        <row r="1233">
          <cell r="A1233" t="str">
            <v>08750-07</v>
          </cell>
          <cell r="B1233" t="str">
            <v>Klemme für Stielhalter</v>
          </cell>
          <cell r="C1233" t="str">
            <v>Clamp for post holder</v>
          </cell>
          <cell r="D1233" t="str">
            <v>Pince pour support de poteau</v>
          </cell>
          <cell r="E1233" t="str">
            <v>Abrazadera para soporte de poste</v>
          </cell>
          <cell r="F1233" t="str">
            <v/>
          </cell>
          <cell r="G1233" t="str">
            <v xml:space="preserve">Зажим для держателя </v>
          </cell>
          <cell r="H1233">
            <v>28</v>
          </cell>
        </row>
        <row r="1234">
          <cell r="A1234" t="str">
            <v>08750-11</v>
          </cell>
          <cell r="B1234" t="str">
            <v>Schrauben für Optikstiele, Satz von 10 Stk.</v>
          </cell>
          <cell r="C1234" t="str">
            <v>Screws for optical post</v>
          </cell>
          <cell r="D1234" t="str">
            <v/>
          </cell>
          <cell r="E1234" t="str">
            <v/>
          </cell>
          <cell r="F1234" t="str">
            <v/>
          </cell>
          <cell r="G1234" t="str">
            <v>Шурупы для оптических стержней, 10шт</v>
          </cell>
          <cell r="H1234">
            <v>6</v>
          </cell>
        </row>
        <row r="1235">
          <cell r="A1235" t="str">
            <v>08750-12</v>
          </cell>
          <cell r="B1235" t="str">
            <v>Schrauben für Optikklemmen, Satz von 10 Stk.</v>
          </cell>
          <cell r="C1235" t="str">
            <v>Screws for optical clamps</v>
          </cell>
          <cell r="D1235" t="str">
            <v/>
          </cell>
          <cell r="E1235" t="str">
            <v/>
          </cell>
          <cell r="F1235" t="str">
            <v/>
          </cell>
          <cell r="G1235" t="str">
            <v>Шурупыдля оптических держателей, 10 шт.</v>
          </cell>
          <cell r="H1235">
            <v>6</v>
          </cell>
        </row>
        <row r="1236">
          <cell r="A1236" t="str">
            <v>08750-13</v>
          </cell>
          <cell r="B1236" t="str">
            <v>Gewindestifte M6 für Optikstiele, Satz von 10 Stk.</v>
          </cell>
          <cell r="C1236" t="str">
            <v>Setscrew for optics</v>
          </cell>
          <cell r="D1236" t="str">
            <v/>
          </cell>
          <cell r="E1236" t="str">
            <v/>
          </cell>
          <cell r="F1236" t="str">
            <v/>
          </cell>
          <cell r="G1236" t="str">
            <v>Установочные винты M6 для оптических стержней, 10 штук</v>
          </cell>
          <cell r="H1236">
            <v>9.4</v>
          </cell>
        </row>
        <row r="1237">
          <cell r="A1237" t="str">
            <v>08750-14</v>
          </cell>
          <cell r="B1237" t="str">
            <v>Gewindestifte M8 für Optikstiele, Satz von 10 Stk.</v>
          </cell>
          <cell r="C1237" t="str">
            <v>Setscrew for optics, set of 5 pieces</v>
          </cell>
          <cell r="D1237" t="str">
            <v/>
          </cell>
          <cell r="E1237" t="str">
            <v/>
          </cell>
          <cell r="F1237" t="str">
            <v/>
          </cell>
          <cell r="G1237" t="str">
            <v>Установочные винты M8 для оптических стержней, 5 штук</v>
          </cell>
          <cell r="H1237">
            <v>9.4</v>
          </cell>
        </row>
        <row r="1238">
          <cell r="A1238" t="str">
            <v>08750-15</v>
          </cell>
          <cell r="B1238" t="str">
            <v>Gewindestifte M4 für Optikstiele, Satz von 10 Stk.</v>
          </cell>
          <cell r="C1238" t="str">
            <v>Setscrew for optics, Set of 10 pcs</v>
          </cell>
          <cell r="D1238" t="str">
            <v/>
          </cell>
          <cell r="E1238" t="str">
            <v/>
          </cell>
          <cell r="F1238" t="str">
            <v/>
          </cell>
          <cell r="G1238" t="str">
            <v>Установочные винты M4 для оптических стержней, 10 штук</v>
          </cell>
          <cell r="H1238">
            <v>8.9</v>
          </cell>
        </row>
        <row r="1239">
          <cell r="A1239" t="str">
            <v>08750-16</v>
          </cell>
          <cell r="B1239" t="str">
            <v>Optik Schraubensatz</v>
          </cell>
          <cell r="C1239" t="str">
            <v>Set screws M4 for optic stems, set of 10 pcs.</v>
          </cell>
          <cell r="D1239" t="str">
            <v>Vis sans tête M4 pour manches optiques, jeu de 10 pièces</v>
          </cell>
          <cell r="E1239" t="str">
            <v/>
          </cell>
          <cell r="F1239" t="str">
            <v/>
          </cell>
          <cell r="G1239" t="str">
            <v/>
          </cell>
          <cell r="H1239">
            <v>39.9</v>
          </cell>
        </row>
        <row r="1240">
          <cell r="A1240" t="str">
            <v>08750-50</v>
          </cell>
          <cell r="B1240" t="str">
            <v>Zubehörsatz für optische Grundplatte</v>
          </cell>
          <cell r="C1240" t="str">
            <v>Accesory set for optical base plate</v>
          </cell>
          <cell r="D1240" t="str">
            <v>Jeu d'accessoires pour la plaque de base optique</v>
          </cell>
          <cell r="E1240" t="str">
            <v>Accesory set for optical base plate</v>
          </cell>
          <cell r="F1240" t="str">
            <v/>
          </cell>
          <cell r="G1240" t="str">
            <v>Набор принадлежностей для оптической плиты</v>
          </cell>
          <cell r="H1240">
            <v>349</v>
          </cell>
        </row>
        <row r="1241">
          <cell r="A1241" t="str">
            <v>08751-00</v>
          </cell>
          <cell r="B1241" t="str">
            <v>schwingungsgedämpfte optische Grundplatte für P2262700</v>
          </cell>
          <cell r="C1241" t="str">
            <v>Optical breadboard, optimized Damping</v>
          </cell>
          <cell r="D1241" t="str">
            <v/>
          </cell>
          <cell r="E1241" t="str">
            <v/>
          </cell>
          <cell r="F1241" t="str">
            <v/>
          </cell>
          <cell r="G1241" t="str">
            <v/>
          </cell>
          <cell r="H1241">
            <v>1300</v>
          </cell>
        </row>
        <row r="1242">
          <cell r="A1242" t="str">
            <v>08752-00</v>
          </cell>
          <cell r="B1242" t="str">
            <v xml:space="preserve">Füße für schwingungsgedämpfte optische Grundplatte </v>
          </cell>
          <cell r="C1242" t="str">
            <v>Sorbothane Isolators for 08751-00</v>
          </cell>
          <cell r="D1242" t="str">
            <v/>
          </cell>
          <cell r="E1242" t="str">
            <v/>
          </cell>
          <cell r="F1242" t="str">
            <v/>
          </cell>
          <cell r="G1242" t="str">
            <v/>
          </cell>
          <cell r="H1242">
            <v>45</v>
          </cell>
        </row>
        <row r="1243">
          <cell r="A1243" t="str">
            <v>08753-00</v>
          </cell>
          <cell r="B1243" t="str">
            <v>schwingungsgedämpfte optische Grundplatte für P2263200</v>
          </cell>
          <cell r="C1243" t="str">
            <v>Optical breadboard, optimized Damping</v>
          </cell>
          <cell r="D1243" t="str">
            <v/>
          </cell>
          <cell r="E1243" t="str">
            <v/>
          </cell>
          <cell r="F1243" t="str">
            <v/>
          </cell>
          <cell r="G1243" t="str">
            <v/>
          </cell>
          <cell r="H1243">
            <v>1100</v>
          </cell>
        </row>
        <row r="1244">
          <cell r="A1244" t="str">
            <v>08761-00</v>
          </cell>
          <cell r="B1244" t="str">
            <v>Netzgerät für 08761-99, 6V, 0.3A</v>
          </cell>
          <cell r="C1244" t="str">
            <v>Power supply for 08761-99, 6V, 0.3A</v>
          </cell>
          <cell r="D1244" t="str">
            <v/>
          </cell>
          <cell r="E1244" t="str">
            <v/>
          </cell>
          <cell r="F1244" t="str">
            <v/>
          </cell>
          <cell r="G1244" t="str">
            <v/>
          </cell>
          <cell r="H1244">
            <v>24.9</v>
          </cell>
        </row>
        <row r="1245">
          <cell r="A1245" t="str">
            <v>08761-99</v>
          </cell>
          <cell r="B1245" t="str">
            <v>Diodenlaser, 1 mW, 635 nm (rot) mit kurzem Stiel,l = 75 mm</v>
          </cell>
          <cell r="C1245" t="str">
            <v>Diodelaser, red, 1 mW, 635 nm</v>
          </cell>
          <cell r="D1245" t="str">
            <v>Laser à diode, rouge, 1 mW, 635 nm</v>
          </cell>
          <cell r="E1245" t="str">
            <v>LASER DE DIODOS, TINTO, 1 mW, 635 nm</v>
          </cell>
          <cell r="F1245" t="str">
            <v xml:space="preserve">Laser diodowy 1 mW, 635 nm </v>
          </cell>
          <cell r="G1245" t="str">
            <v xml:space="preserve">Диодный лазер 1 мВт;  635 нм    </v>
          </cell>
          <cell r="H1245">
            <v>160</v>
          </cell>
        </row>
        <row r="1246">
          <cell r="A1246" t="str">
            <v>08764-99</v>
          </cell>
          <cell r="B1246" t="str">
            <v>Diodengepumpter Festkörperlaser, 1 mW, 532 nm (grün) mit kurzem Stiel, l = 75 mm</v>
          </cell>
          <cell r="C1246" t="str">
            <v>Diode pumped solid state laser, green, 1 mW, 532 nm</v>
          </cell>
          <cell r="D1246" t="str">
            <v>Diodelaser, vert, 1 mW, 532 nm</v>
          </cell>
          <cell r="E1246" t="str">
            <v>Laser para experimentos, verde, 1 mW, 532 nm</v>
          </cell>
          <cell r="F1246" t="str">
            <v>Laser doświadczalny, zielony, 1 mW, 532 nm</v>
          </cell>
          <cell r="G1246" t="str">
            <v xml:space="preserve">Диодный  лазер, зеленый, 1 мВт, 532 нм  </v>
          </cell>
          <cell r="H1246">
            <v>300</v>
          </cell>
        </row>
        <row r="1247">
          <cell r="A1247" t="str">
            <v>08765-99</v>
          </cell>
          <cell r="B1247" t="str">
            <v>Diodengepumpter Festkörper Laser, 1 mW, 532 nm (grün)</v>
          </cell>
          <cell r="C1247" t="str">
            <v>Diode pumped solid state laser, green, 1 mW, 532 nm</v>
          </cell>
          <cell r="D1247" t="str">
            <v/>
          </cell>
          <cell r="E1247" t="str">
            <v>Laser para experimentos, verde, 1 mW, 532 nm</v>
          </cell>
          <cell r="F1247" t="str">
            <v>Laser doświadczalny, zielony, 1 mW, 532 nm</v>
          </cell>
          <cell r="G1247" t="str">
            <v xml:space="preserve">Диодный  лазер, зеленый, 1 мВт, 532 нм  </v>
          </cell>
          <cell r="H1247">
            <v>290</v>
          </cell>
        </row>
        <row r="1248">
          <cell r="A1248" t="str">
            <v>08766-99</v>
          </cell>
          <cell r="B1248" t="str">
            <v>Diodenlaser rot 1mW, 650 nm, für Komponentenhalter</v>
          </cell>
          <cell r="C1248" t="str">
            <v>Diodelaser, red, 1 mW, 650 nm for component holder</v>
          </cell>
          <cell r="D1248" t="str">
            <v/>
          </cell>
          <cell r="E1248" t="str">
            <v/>
          </cell>
          <cell r="F1248" t="str">
            <v/>
          </cell>
          <cell r="G1248" t="str">
            <v/>
          </cell>
          <cell r="H1248">
            <v>129</v>
          </cell>
        </row>
        <row r="1249">
          <cell r="A1249" t="str">
            <v>08767-99</v>
          </cell>
          <cell r="B1249" t="str">
            <v>YAG Laser grün 1mW, 532 nm, für Komponentenhalter</v>
          </cell>
          <cell r="C1249" t="str">
            <v>YAG Laser green, 1 mW, 532 nm for component holder</v>
          </cell>
          <cell r="D1249" t="str">
            <v/>
          </cell>
          <cell r="E1249" t="str">
            <v/>
          </cell>
          <cell r="F1249" t="str">
            <v/>
          </cell>
          <cell r="G1249" t="str">
            <v/>
          </cell>
          <cell r="H1249">
            <v>249</v>
          </cell>
        </row>
        <row r="1250">
          <cell r="A1250" t="str">
            <v>08768-00</v>
          </cell>
          <cell r="B1250" t="str">
            <v>Strahlaufweiter 10x für Diodenlaser</v>
          </cell>
          <cell r="C1250" t="str">
            <v>Beam expander 10x for diode laser</v>
          </cell>
          <cell r="D1250" t="str">
            <v>Élargisseur de faisceau 10x pour laser à diode</v>
          </cell>
          <cell r="E1250" t="str">
            <v>Expansor de haz 10x para láser de diodo</v>
          </cell>
          <cell r="F1250" t="str">
            <v/>
          </cell>
          <cell r="G1250" t="str">
            <v>Расширитель луча 10x для диодного лазера</v>
          </cell>
          <cell r="H1250">
            <v>42</v>
          </cell>
        </row>
        <row r="1251">
          <cell r="A1251" t="str">
            <v>08769-00</v>
          </cell>
          <cell r="B1251" t="str">
            <v>Strahlaufweiter 4x für Diodenlaser</v>
          </cell>
          <cell r="C1251" t="str">
            <v>Beam expander 4x for diode laser</v>
          </cell>
          <cell r="D1251" t="str">
            <v/>
          </cell>
          <cell r="E1251" t="str">
            <v>Expansor de haz 4x para láser de diodo</v>
          </cell>
          <cell r="F1251" t="str">
            <v/>
          </cell>
          <cell r="G1251" t="str">
            <v>Расширитель луча 4x для диодного лазера</v>
          </cell>
          <cell r="H1251">
            <v>35</v>
          </cell>
        </row>
        <row r="1252">
          <cell r="A1252" t="str">
            <v>08770-00</v>
          </cell>
          <cell r="B1252" t="str">
            <v>Experimentierleuchte Laser/LED</v>
          </cell>
          <cell r="C1252" t="str">
            <v>Experimentallamp Laser/LED</v>
          </cell>
          <cell r="D1252" t="str">
            <v>Lampe expérimentale Laser/LED</v>
          </cell>
          <cell r="E1252" t="str">
            <v>Láser/LED Experimentallamp</v>
          </cell>
          <cell r="F1252" t="str">
            <v/>
          </cell>
          <cell r="G1252" t="str">
            <v>Осветитель Лазер /Светодиод</v>
          </cell>
          <cell r="H1252">
            <v>215</v>
          </cell>
        </row>
        <row r="1253">
          <cell r="A1253" t="str">
            <v>08770-99</v>
          </cell>
          <cell r="B1253" t="str">
            <v xml:space="preserve">Netzgerät 5 V </v>
          </cell>
          <cell r="C1253" t="str">
            <v>Power supply 5V</v>
          </cell>
          <cell r="D1253" t="str">
            <v>Alimentation électrique 5V</v>
          </cell>
          <cell r="E1253" t="str">
            <v xml:space="preserve">Fuente de alimentación 5V </v>
          </cell>
          <cell r="F1253" t="str">
            <v/>
          </cell>
          <cell r="G1253" t="str">
            <v>Источник питания 5 В</v>
          </cell>
          <cell r="H1253">
            <v>24</v>
          </cell>
        </row>
        <row r="1254">
          <cell r="A1254" t="str">
            <v>09005-00</v>
          </cell>
          <cell r="B1254" t="str">
            <v>Geiger-Müller Zählrohr 15 mm (Typ B)</v>
          </cell>
          <cell r="C1254" t="str">
            <v>Geiger-Mueller counter tube, type B, BNC cable 50 cm</v>
          </cell>
          <cell r="D1254" t="str">
            <v>Tube compteur Geiger-Mueller, type B, câble BNC 50 cm</v>
          </cell>
          <cell r="E1254" t="str">
            <v>Tubo contador Geiger-Mueller tipo B</v>
          </cell>
          <cell r="F1254" t="str">
            <v xml:space="preserve">Komora licznikowa G-M typu B     </v>
          </cell>
          <cell r="G1254" t="str">
            <v xml:space="preserve">Счетчик Гейгера-Мюллера, тип Б    </v>
          </cell>
          <cell r="H1254">
            <v>399</v>
          </cell>
        </row>
        <row r="1255">
          <cell r="A1255" t="str">
            <v>09007-01</v>
          </cell>
          <cell r="B1255" t="str">
            <v>Geiger-Müller Zählrohr 45 mm</v>
          </cell>
          <cell r="C1255" t="str">
            <v>Geiger-Mueller Counter tube, 45 mm</v>
          </cell>
          <cell r="D1255" t="str">
            <v>Tube de comptage Geiger-Mueller, Ø 45 mm</v>
          </cell>
          <cell r="E1255" t="str">
            <v>Geiger-Mueller TUBO CONTADOR, 45 mm</v>
          </cell>
          <cell r="F1255" t="str">
            <v xml:space="preserve">Komora licznikowa G-M 45 mm     </v>
          </cell>
          <cell r="G1255" t="str">
            <v xml:space="preserve">Счетчик Гейгера-Мюллера, тип А, BNC    </v>
          </cell>
          <cell r="H1255">
            <v>514</v>
          </cell>
        </row>
        <row r="1256">
          <cell r="A1256" t="str">
            <v>09014-03</v>
          </cell>
          <cell r="B1256" t="str">
            <v>Absorptionsmaterial</v>
          </cell>
          <cell r="C1256" t="str">
            <v>Absorption material f.student exp</v>
          </cell>
          <cell r="D1256" t="str">
            <v xml:space="preserve">Matériels d'absorption pour expérience de radioactivité </v>
          </cell>
          <cell r="E1256" t="str">
            <v>PLACAS DE ABSORCION DISTINTOS MATERIALES, 10 UNID.</v>
          </cell>
          <cell r="F1256" t="str">
            <v xml:space="preserve">Materiał absorpcyjny do doświadczeń uczniowskich     </v>
          </cell>
          <cell r="G1256" t="str">
            <v xml:space="preserve">Поглощающие материалы для учебных экспериментов    </v>
          </cell>
          <cell r="H1256">
            <v>87</v>
          </cell>
        </row>
        <row r="1257">
          <cell r="A1257" t="str">
            <v>09021-00</v>
          </cell>
          <cell r="B1257" t="str">
            <v xml:space="preserve">Bleiziegel mit Bohrung (11 kg), Bohrungdurchmesser = 15 mm </v>
          </cell>
          <cell r="C1257" t="str">
            <v>Lead brick with hole</v>
          </cell>
          <cell r="D1257" t="str">
            <v>Brique de plomb avec perçage</v>
          </cell>
          <cell r="E1257" t="str">
            <v>LADRILLO DE PLOMO C.ORIFICIO</v>
          </cell>
          <cell r="F1257" t="str">
            <v xml:space="preserve">Blok ołowiany (11 kg) z otworem o średnicy 15 mm     </v>
          </cell>
          <cell r="G1257" t="str">
            <v xml:space="preserve">Свинцовый брус с отверстием    </v>
          </cell>
          <cell r="H1257">
            <v>239</v>
          </cell>
        </row>
        <row r="1258">
          <cell r="A1258" t="str">
            <v>09024-00</v>
          </cell>
          <cell r="B1258" t="str">
            <v xml:space="preserve">Absorptionsplatten für Beta-Strahlung </v>
          </cell>
          <cell r="C1258" t="str">
            <v>Absorption plates for beta rays</v>
          </cell>
          <cell r="D1258" t="str">
            <v xml:space="preserve">Plaques d'absorption pour rayons beta </v>
          </cell>
          <cell r="E1258" t="str">
            <v>PLACA DE ABSORCION P.RAYOS BETA</v>
          </cell>
          <cell r="F1258" t="str">
            <v xml:space="preserve">Materiał absorpcyjny promieniowania Beta     </v>
          </cell>
          <cell r="G1258" t="str">
            <v xml:space="preserve">Поглощающие пластины для бета-излучения    </v>
          </cell>
          <cell r="H1258">
            <v>184</v>
          </cell>
        </row>
        <row r="1259">
          <cell r="A1259" t="str">
            <v>09029-01</v>
          </cell>
          <cell r="B1259" t="str">
            <v xml:space="preserve">Absorptionsmaterial, Blei </v>
          </cell>
          <cell r="C1259" t="str">
            <v>Absorption material, lead</v>
          </cell>
          <cell r="D1259" t="str">
            <v>Matière absorbante, plomb</v>
          </cell>
          <cell r="E1259" t="str">
            <v>MATERIAL DE ABSORCION,PLOMO</v>
          </cell>
          <cell r="F1259" t="str">
            <v xml:space="preserve">Materiał absorpcyjny, ołów     </v>
          </cell>
          <cell r="G1259" t="str">
            <v xml:space="preserve">Поглощающий материал, свинец    </v>
          </cell>
          <cell r="H1259">
            <v>169</v>
          </cell>
        </row>
        <row r="1260">
          <cell r="A1260" t="str">
            <v>09029-02</v>
          </cell>
          <cell r="B1260" t="str">
            <v xml:space="preserve">Absorptionsmaterial, Eisen </v>
          </cell>
          <cell r="C1260" t="str">
            <v>Absorption material, iron</v>
          </cell>
          <cell r="D1260" t="str">
            <v>Matière absorbante, fer</v>
          </cell>
          <cell r="E1260" t="str">
            <v>MATERIAL DE ABSORCION,HIERRO</v>
          </cell>
          <cell r="F1260" t="str">
            <v xml:space="preserve">Materiał absorpcyjny, żelazo     </v>
          </cell>
          <cell r="G1260" t="str">
            <v xml:space="preserve">Поглощающий материал, железо    </v>
          </cell>
          <cell r="H1260">
            <v>57</v>
          </cell>
        </row>
        <row r="1261">
          <cell r="A1261" t="str">
            <v>09029-03</v>
          </cell>
          <cell r="B1261" t="str">
            <v>Absorptionsmaterial, Aluminium</v>
          </cell>
          <cell r="C1261" t="str">
            <v>Absorption material, aluminium</v>
          </cell>
          <cell r="D1261" t="str">
            <v>Matière absorbante, aluminium</v>
          </cell>
          <cell r="E1261" t="str">
            <v>MATERIAL DE ABSORCION,ALUMINIO</v>
          </cell>
          <cell r="F1261" t="str">
            <v xml:space="preserve">Materiał absorpcyjny, glin    </v>
          </cell>
          <cell r="G1261" t="str">
            <v xml:space="preserve">Поглощающий материал, алюминий    </v>
          </cell>
          <cell r="H1261">
            <v>112</v>
          </cell>
        </row>
        <row r="1262">
          <cell r="A1262" t="str">
            <v>09029-04</v>
          </cell>
          <cell r="B1262" t="str">
            <v>Absorptionsmaterial, Plexiglas</v>
          </cell>
          <cell r="C1262" t="str">
            <v>Absorption material,Plexiglas</v>
          </cell>
          <cell r="D1262" t="str">
            <v>Matière absorbante, plexiglas</v>
          </cell>
          <cell r="E1262" t="str">
            <v>MATERIAL DE ABSORCION,PLEXIGLAS</v>
          </cell>
          <cell r="F1262" t="str">
            <v xml:space="preserve">Materiał absorpcyjny, plexiglas     </v>
          </cell>
          <cell r="G1262" t="str">
            <v xml:space="preserve">Поглощающий материал, плексиглас    </v>
          </cell>
          <cell r="H1262">
            <v>34.9</v>
          </cell>
        </row>
        <row r="1263">
          <cell r="A1263" t="str">
            <v>09029-11</v>
          </cell>
          <cell r="B1263" t="str">
            <v xml:space="preserve">Bleiziegel (11 kg), 200 x 100 x 50 mm </v>
          </cell>
          <cell r="C1263" t="str">
            <v>Lead block, 200x100x50 mm</v>
          </cell>
          <cell r="D1263" t="str">
            <v>Brique plomb 200x100x50 mm</v>
          </cell>
          <cell r="E1263" t="str">
            <v>BLOQUE DE PLOMO,200 X 100 X 50 MM</v>
          </cell>
          <cell r="F1263" t="str">
            <v xml:space="preserve">Blok ołowiany 200 x 100 x 50 mm (11 kg)     </v>
          </cell>
          <cell r="G1263" t="str">
            <v xml:space="preserve">Свинцовый брус, 200x100x50 мм    </v>
          </cell>
          <cell r="H1263">
            <v>229</v>
          </cell>
        </row>
        <row r="1264">
          <cell r="A1264" t="str">
            <v>09041-00</v>
          </cell>
          <cell r="B1264" t="str">
            <v>Präparat Radium-226, max.  4,0 kBq</v>
          </cell>
          <cell r="C1264" t="str">
            <v>Radioactive source Ra-226, max. 4 kBq</v>
          </cell>
          <cell r="D1264" t="str">
            <v>Préparation Ra-226, max. 4 Kbq</v>
          </cell>
          <cell r="E1264" t="str">
            <v>Preparado Ra-226, max. 4 kBq</v>
          </cell>
          <cell r="F1264" t="str">
            <v xml:space="preserve">Preparat promieniotwórczy Ra-226, maks. 4 Bq     </v>
          </cell>
          <cell r="G1264" t="str">
            <v xml:space="preserve">Источник, Ra-226, макс. 4 кБк    </v>
          </cell>
          <cell r="H1264">
            <v>3180</v>
          </cell>
        </row>
        <row r="1265">
          <cell r="A1265" t="str">
            <v>09043-52</v>
          </cell>
          <cell r="B1265" t="str">
            <v xml:space="preserve">Ablenkeinrichtung für Betastrahler </v>
          </cell>
          <cell r="C1265" t="str">
            <v>Accessory set for Beta deflection</v>
          </cell>
          <cell r="D1265" t="str">
            <v>Accessoires pour déflection beta</v>
          </cell>
          <cell r="E1265" t="str">
            <v>ACCESORIOS PARA DEFLECCIÓN DE RAYOS BETA</v>
          </cell>
          <cell r="F1265" t="str">
            <v xml:space="preserve">Urządzenie odchylające do promieni beta     </v>
          </cell>
          <cell r="G1265" t="str">
            <v xml:space="preserve">Отражатель для бета-излучателей  </v>
          </cell>
          <cell r="H1265">
            <v>256</v>
          </cell>
        </row>
        <row r="1266">
          <cell r="A1266" t="str">
            <v>09043-53</v>
          </cell>
          <cell r="B1266" t="str">
            <v>Luftfilter für Großraum-Diffussions-Nebelkammer PJ 80</v>
          </cell>
          <cell r="C1266" t="str">
            <v>Air filter for diffusion cloud chamber PJ80</v>
          </cell>
          <cell r="D1266" t="str">
            <v>Filtre à air pour grande chambre à brouillard PJ80</v>
          </cell>
          <cell r="E1266" t="str">
            <v>Filtro de aire para cámara de niebla PJ80</v>
          </cell>
          <cell r="F1266" t="str">
            <v xml:space="preserve">Filtr powietrza do dużej komory mgłowej     </v>
          </cell>
          <cell r="G1266" t="str">
            <v xml:space="preserve">Воздушный фильтр для большой камеры Вильсона    </v>
          </cell>
          <cell r="H1266">
            <v>59.9</v>
          </cell>
        </row>
        <row r="1267">
          <cell r="A1267" t="str">
            <v>09043-90</v>
          </cell>
          <cell r="B1267" t="str">
            <v>Großraum Diffusions-Nebelkammer PJ80, 115 V</v>
          </cell>
          <cell r="C1267" t="str">
            <v>Diffusion Cloud Chamber PJ80; 115V</v>
          </cell>
          <cell r="D1267" t="str">
            <v>Chambre à brouillard 80x80cm pj80; 115V</v>
          </cell>
          <cell r="E1267" t="str">
            <v>CAMARA DE NIEBLA DE DIFUSION PJ80, 115V</v>
          </cell>
          <cell r="F1267" t="str">
            <v xml:space="preserve">Komora mgłowa, duża, PJ80; 115 V     </v>
          </cell>
          <cell r="G1267" t="str">
            <v xml:space="preserve">Диффузионная камера Вильсона 80х80 cm,PJ80; 115 В    </v>
          </cell>
          <cell r="H1267">
            <v>90000</v>
          </cell>
        </row>
        <row r="1268">
          <cell r="A1268" t="str">
            <v>09043-93</v>
          </cell>
          <cell r="B1268" t="str">
            <v>Großraum-Diffusions-Nebelkammer 80*80 cm, PJ 80,  230 V</v>
          </cell>
          <cell r="C1268" t="str">
            <v>Diffusion cloud chamber 80 x 80 cm,  PJ 80, 230 V</v>
          </cell>
          <cell r="D1268" t="str">
            <v>Chambre à brouillard 80x80 cm, PJ80, 230 V</v>
          </cell>
          <cell r="E1268" t="str">
            <v>CAMARA DE NIEBLA A DIFUSION .80*80 cm,PJ 80,  230 V</v>
          </cell>
          <cell r="F1268" t="str">
            <v xml:space="preserve">Komora mgłowa, duża, PJ80; 230 V     </v>
          </cell>
          <cell r="G1268" t="str">
            <v xml:space="preserve">Диффузионная камера Вильсона 80х80 cm, PJ80; 230 В    </v>
          </cell>
          <cell r="H1268">
            <v>90000</v>
          </cell>
        </row>
        <row r="1269">
          <cell r="A1269" t="str">
            <v>09043-93S</v>
          </cell>
          <cell r="B1269" t="str">
            <v>Großraum-Diffusions-Nebelkammer 80*80 cm, PJ 80,  230 V</v>
          </cell>
          <cell r="C1269" t="str">
            <v>Diffusion cloud chamber 80 x 80 cm,  PJ 80, 230 V</v>
          </cell>
          <cell r="D1269" t="str">
            <v>Chambre à brouillard 80x80 cm, PJ80, 230 V</v>
          </cell>
          <cell r="E1269" t="str">
            <v>CAMARA DE NIEBLA A DIFUSION .80*80 cm,PJ 80,  230 V</v>
          </cell>
          <cell r="F1269" t="str">
            <v xml:space="preserve">Komora mgłowa, duża, PJ80; 230 V   </v>
          </cell>
          <cell r="G1269" t="str">
            <v xml:space="preserve">Диффузионная камера Вильсона 80х80 cm, PJ80; 230 В    </v>
          </cell>
          <cell r="H1269">
            <v>89000</v>
          </cell>
        </row>
        <row r="1270">
          <cell r="A1270" t="str">
            <v>09044-33</v>
          </cell>
          <cell r="B1270" t="str">
            <v>Strahlerstift Am-241, 4  kBq</v>
          </cell>
          <cell r="C1270" t="str">
            <v>Radioactive source Am-241, 3,7 kBq</v>
          </cell>
          <cell r="D1270" t="str">
            <v>Source am-241 / 3,7 kbq</v>
          </cell>
          <cell r="E1270" t="str">
            <v>EMISOR AM-241/ 3,7 KILOBQ</v>
          </cell>
          <cell r="F1270" t="str">
            <v xml:space="preserve">Pręt promieniotwórczy Am-241/4 kBq     </v>
          </cell>
          <cell r="G1270" t="str">
            <v xml:space="preserve">Источник Am-241, 3,7 кБк    </v>
          </cell>
          <cell r="H1270">
            <v>1590</v>
          </cell>
        </row>
        <row r="1271">
          <cell r="A1271" t="str">
            <v>09046-54</v>
          </cell>
          <cell r="B1271" t="str">
            <v>Pumpen Umbausatz für Großraumdiffusions-Nebelkammer</v>
          </cell>
          <cell r="C1271" t="str">
            <v xml:space="preserve">Pump Exchange Set Diffusion Cloud Chamber </v>
          </cell>
          <cell r="D1271" t="str">
            <v/>
          </cell>
          <cell r="E1271" t="str">
            <v/>
          </cell>
          <cell r="F1271" t="str">
            <v/>
          </cell>
          <cell r="G1271" t="str">
            <v>Запасной насос для большой камеры Вильсона, комплект</v>
          </cell>
          <cell r="H1271">
            <v>1029</v>
          </cell>
        </row>
        <row r="1272">
          <cell r="A1272" t="str">
            <v>09046-90</v>
          </cell>
          <cell r="B1272" t="str">
            <v xml:space="preserve">Großraumdiffusions-Nebelkammer PJ45, 115 V </v>
          </cell>
          <cell r="C1272" t="str">
            <v>Diffusion cloud chamber PJ45,115V</v>
          </cell>
          <cell r="D1272" t="str">
            <v>Chambre à brouillard pj45,115V</v>
          </cell>
          <cell r="E1272" t="str">
            <v>CÁMARA DE DIFUSIÓN DE NIEBLA PJ45, 115 V</v>
          </cell>
          <cell r="F1272" t="str">
            <v xml:space="preserve">Komora mgłowa, mała, PJ80; 115 V     </v>
          </cell>
          <cell r="G1272" t="str">
            <v xml:space="preserve">Диффузионная камера Вильсона, 45x45 cm, PJ45, 115 В    </v>
          </cell>
          <cell r="H1272">
            <v>32900</v>
          </cell>
        </row>
        <row r="1273">
          <cell r="A1273" t="str">
            <v>09046-93</v>
          </cell>
          <cell r="B1273" t="str">
            <v xml:space="preserve">Großraumdiffusions-Nebelkammer 45 x 45 cm,  PJ45, 230 VAC </v>
          </cell>
          <cell r="C1273" t="str">
            <v>Diffusion cloud chamber, 45 x 45 cm PJ45, 230 VAC</v>
          </cell>
          <cell r="D1273" t="str">
            <v>Chambre à brouillard, 45 x 45 cm PJ45, 230 VAC</v>
          </cell>
          <cell r="E1273" t="str">
            <v>Cámara de difusión de niebla, 45 x 45 cm PJ45 , 230 VAC</v>
          </cell>
          <cell r="F1273" t="str">
            <v xml:space="preserve">Komora mgłowa, mała, 45 x 45 cm, PJ45, 230 VAC     </v>
          </cell>
          <cell r="G1273" t="str">
            <v xml:space="preserve">Диффузионная камера Вильсона, 45 x 45 cm, PJ45, 230 VAC   </v>
          </cell>
          <cell r="H1273">
            <v>32900</v>
          </cell>
        </row>
        <row r="1274">
          <cell r="A1274" t="str">
            <v>09047-40</v>
          </cell>
          <cell r="B1274" t="str">
            <v>Radioaktiver Unterrichtsquellensatz, 267 kBq</v>
          </cell>
          <cell r="C1274" t="str">
            <v>Radioactive sources, set</v>
          </cell>
          <cell r="D1274" t="str">
            <v>Jeu de sources radioactives</v>
          </cell>
          <cell r="E1274" t="str">
            <v>JUEGO DE FUENTES RADIOACTIVAS (Am-241, Na-22, Sr-90 y Co-60)</v>
          </cell>
          <cell r="F1274" t="str">
            <v xml:space="preserve">Zestaw źródeł promieniotwórczych     </v>
          </cell>
          <cell r="G1274" t="str">
            <v xml:space="preserve">Радиоактивные источники, комплект    </v>
          </cell>
          <cell r="H1274">
            <v>2390.4</v>
          </cell>
        </row>
        <row r="1275">
          <cell r="A1275" t="str">
            <v>09047-50</v>
          </cell>
          <cell r="B1275" t="str">
            <v>Radioaktiver Unterrichtsquellensatz, 296 kBq</v>
          </cell>
          <cell r="C1275" t="str">
            <v>Radioactive sources, set</v>
          </cell>
          <cell r="D1275" t="str">
            <v>Jeu de sources radioactives</v>
          </cell>
          <cell r="E1275" t="str">
            <v>Juego de fuentes radioactivas (Am-241, Na-22, Sr-90 y Co-60)</v>
          </cell>
          <cell r="F1275" t="str">
            <v xml:space="preserve">Zestaw źródeł promieniotwórczych     </v>
          </cell>
          <cell r="G1275" t="str">
            <v xml:space="preserve">Радиоактивные источники, комплект    </v>
          </cell>
          <cell r="H1275">
            <v>4580</v>
          </cell>
        </row>
        <row r="1276">
          <cell r="A1276" t="str">
            <v>09047-51</v>
          </cell>
          <cell r="B1276" t="str">
            <v>Präparat Americium-241, 74 kBq</v>
          </cell>
          <cell r="C1276" t="str">
            <v>Radioactive source Am-241, 74 kBq</v>
          </cell>
          <cell r="D1276" t="str">
            <v>Préparation américium-241, 74kbq</v>
          </cell>
          <cell r="E1276" t="str">
            <v>PREPARADO AMERICIO,241, 74 KBQ</v>
          </cell>
          <cell r="F1276" t="str">
            <v xml:space="preserve">Preparat Ameryk-241, 74 kBq     </v>
          </cell>
          <cell r="G1276" t="str">
            <v xml:space="preserve">Радиоактивный источник, Am-241,74 кБк    </v>
          </cell>
          <cell r="H1276">
            <v>1358</v>
          </cell>
        </row>
        <row r="1277">
          <cell r="A1277" t="str">
            <v>09047-53</v>
          </cell>
          <cell r="B1277" t="str">
            <v xml:space="preserve">Präparat Strontium-90, 74 kBq </v>
          </cell>
          <cell r="C1277" t="str">
            <v>Radioactive source Sr-90, 74 kBq</v>
          </cell>
          <cell r="D1277" t="str">
            <v>Préparation strontium-90, 74kbq</v>
          </cell>
          <cell r="E1277" t="str">
            <v>PREPARADO ESTRONCIO-90, 74 KBQ</v>
          </cell>
          <cell r="F1277" t="str">
            <v xml:space="preserve">Preparat Stront-90, 74 kBq     </v>
          </cell>
          <cell r="G1277" t="str">
            <v xml:space="preserve">Радиоактивный источник, Sr-90, 74 кБк    </v>
          </cell>
          <cell r="H1277">
            <v>1358</v>
          </cell>
        </row>
        <row r="1278">
          <cell r="A1278" t="str">
            <v>09047-55</v>
          </cell>
          <cell r="B1278" t="str">
            <v>Präparat Strontium-90, 45 kBq</v>
          </cell>
          <cell r="C1278" t="str">
            <v>Radioactive source, Sr-90, 45 kBq</v>
          </cell>
          <cell r="D1278" t="str">
            <v>Préparation strontium-90, 45 kBq</v>
          </cell>
          <cell r="E1278" t="str">
            <v>PREPARADO ESTRONCIO-90, 45 KBq</v>
          </cell>
          <cell r="F1278" t="str">
            <v xml:space="preserve">Preparat Stront-90, 45 kBq     </v>
          </cell>
          <cell r="G1278" t="str">
            <v xml:space="preserve">Радиоактивный источник, Sr-90, 45 кБк    </v>
          </cell>
          <cell r="H1278">
            <v>1358</v>
          </cell>
        </row>
        <row r="1279">
          <cell r="A1279" t="str">
            <v>09047-60</v>
          </cell>
          <cell r="B1279" t="str">
            <v>Isotopengenerator Cs-137, 370 kBq</v>
          </cell>
          <cell r="C1279" t="str">
            <v>Isotope generator Cs-137, 370 kBq</v>
          </cell>
          <cell r="D1279" t="str">
            <v>Générateur isotopes cs-137,370kbq</v>
          </cell>
          <cell r="E1279" t="str">
            <v>GENERAD.D.ISOTOPOS CS-137, 370KBQ</v>
          </cell>
          <cell r="F1279" t="str">
            <v xml:space="preserve">Generator izotopów Cs-137, 400 kBq     </v>
          </cell>
          <cell r="G1279" t="str">
            <v xml:space="preserve">Изотопный генератор Cs-137, 370 кБк    </v>
          </cell>
          <cell r="H1279">
            <v>1633.1</v>
          </cell>
        </row>
        <row r="1280">
          <cell r="A1280" t="str">
            <v>09047-62</v>
          </cell>
          <cell r="B1280" t="str">
            <v>Na-22 Gamma Prüfstrahler, 74 kBq, für die Ausbildung</v>
          </cell>
          <cell r="C1280" t="str">
            <v>Radioactive source Na-22, 74 kBq</v>
          </cell>
          <cell r="D1280" t="str">
            <v>Préparation sodium-22, 74kbq</v>
          </cell>
          <cell r="E1280" t="str">
            <v>PREPARADO NA-22, 74 KBQ</v>
          </cell>
          <cell r="F1280" t="str">
            <v xml:space="preserve">Preparat Sód -22, 74 kBq     </v>
          </cell>
          <cell r="G1280" t="str">
            <v xml:space="preserve">Радиоактивный источник, Na-22, 74 кБк    </v>
          </cell>
          <cell r="H1280">
            <v>1358</v>
          </cell>
        </row>
        <row r="1281">
          <cell r="A1281" t="str">
            <v>09047-63</v>
          </cell>
          <cell r="B1281" t="str">
            <v>Co-60 Gamma Prüfstrahler, 74 kBq, für die Ausbildung</v>
          </cell>
          <cell r="C1281" t="str">
            <v>Radioactive source Co-60, 74 kBq</v>
          </cell>
          <cell r="D1281" t="str">
            <v>Préparation cobalt-60, 74 kbq</v>
          </cell>
          <cell r="E1281" t="str">
            <v>PREPARADO CO-60, 74 KBQ</v>
          </cell>
          <cell r="F1281" t="str">
            <v xml:space="preserve">Preparat Kobalt-60, 74 kBq     </v>
          </cell>
          <cell r="G1281" t="str">
            <v xml:space="preserve">Радиоактивный источник, Co-60, 74 кБк    </v>
          </cell>
          <cell r="H1281">
            <v>1358</v>
          </cell>
        </row>
        <row r="1282">
          <cell r="A1282" t="str">
            <v>09050-04</v>
          </cell>
          <cell r="B1282" t="str">
            <v>Fabry-Perot-Interferometer</v>
          </cell>
          <cell r="C1282" t="str">
            <v>Fabry-Perot interferometer</v>
          </cell>
          <cell r="D1282" t="str">
            <v>Interféromètre Fabry-Pérot</v>
          </cell>
          <cell r="E1282" t="str">
            <v>INTERFEROMETRO SEGUN FABRY-PEROT</v>
          </cell>
          <cell r="F1282" t="str">
            <v xml:space="preserve">Interferometr Fabry'ego-Perota     </v>
          </cell>
          <cell r="G1282" t="str">
            <v xml:space="preserve">Интерферометр Фабри-Перо    </v>
          </cell>
          <cell r="H1282">
            <v>3801</v>
          </cell>
        </row>
        <row r="1283">
          <cell r="A1283" t="str">
            <v>09050-20</v>
          </cell>
          <cell r="B1283" t="str">
            <v>Cadmium-Lampe zum Zeeman-Effekt</v>
          </cell>
          <cell r="C1283" t="str">
            <v>Cadmium lamp for Zeeman effect</v>
          </cell>
          <cell r="D1283" t="str">
            <v>Lampe Cd pour effet Zeeman</v>
          </cell>
          <cell r="E1283" t="str">
            <v>LAMPARA PARA EL EFECTO ZEEMAN</v>
          </cell>
          <cell r="F1283" t="str">
            <v xml:space="preserve">Lampa kadmowa do zjawiska Zeemana     </v>
          </cell>
          <cell r="G1283" t="str">
            <v xml:space="preserve">Кадмиевая лампа для эффекта Зеемана    </v>
          </cell>
          <cell r="H1283">
            <v>1492</v>
          </cell>
        </row>
        <row r="1284">
          <cell r="A1284" t="str">
            <v>09051-00</v>
          </cell>
          <cell r="B1284" t="str">
            <v>ESR Ergänzungsset</v>
          </cell>
          <cell r="C1284" t="str">
            <v>ESR extension set</v>
          </cell>
          <cell r="D1284" t="str">
            <v/>
          </cell>
          <cell r="E1284" t="str">
            <v/>
          </cell>
          <cell r="F1284" t="str">
            <v/>
          </cell>
          <cell r="G1284" t="str">
            <v>Дополнительный набор ESR</v>
          </cell>
          <cell r="H1284">
            <v>1757</v>
          </cell>
        </row>
        <row r="1285">
          <cell r="A1285" t="str">
            <v>09051-01</v>
          </cell>
          <cell r="B1285" t="str">
            <v>NMR Modul</v>
          </cell>
          <cell r="C1285" t="str">
            <v>NMR module</v>
          </cell>
          <cell r="D1285" t="str">
            <v>Module RMN</v>
          </cell>
          <cell r="E1285" t="str">
            <v>Módulo NMR</v>
          </cell>
          <cell r="F1285" t="str">
            <v/>
          </cell>
          <cell r="G1285" t="str">
            <v>Модуль ЯМР</v>
          </cell>
          <cell r="H1285">
            <v>2375</v>
          </cell>
        </row>
        <row r="1286">
          <cell r="A1286" t="str">
            <v>09051-11</v>
          </cell>
          <cell r="B1286" t="str">
            <v>ESR-NMR Steuerkonsole (230 V, 50/60 Hz)</v>
          </cell>
          <cell r="C1286" t="str">
            <v>ESR-NMR control panel (230 V, 50/60 Hz)</v>
          </cell>
          <cell r="D1286" t="str">
            <v>Panneau de commande ESR-NMR (230 V, 50/60 Hz)</v>
          </cell>
          <cell r="E1286" t="str">
            <v>Panel de control ESR-NMR (230 V, 50/60 Hz)</v>
          </cell>
          <cell r="F1286" t="str">
            <v/>
          </cell>
          <cell r="G1286" t="str">
            <v>Панель управления ESR-NMR (230 В, 50/60 Гц)</v>
          </cell>
          <cell r="H1286">
            <v>863</v>
          </cell>
        </row>
        <row r="1287">
          <cell r="A1287" t="str">
            <v>09054-01</v>
          </cell>
          <cell r="B1287" t="str">
            <v>Atomstrahlofen</v>
          </cell>
          <cell r="C1287" t="str">
            <v>Atom beam source</v>
          </cell>
          <cell r="D1287" t="str">
            <v>Four pour faisceau atomique</v>
          </cell>
          <cell r="E1287" t="str">
            <v>Fuente haz de átomos</v>
          </cell>
          <cell r="F1287" t="str">
            <v xml:space="preserve">Źródło strumienia atomów     </v>
          </cell>
          <cell r="G1287" t="str">
            <v xml:space="preserve">Атомная лучевая печь    </v>
          </cell>
          <cell r="H1287">
            <v>5449</v>
          </cell>
        </row>
        <row r="1288">
          <cell r="A1288" t="str">
            <v>09054-03</v>
          </cell>
          <cell r="B1288" t="str">
            <v>Magnetischer Analysator</v>
          </cell>
          <cell r="C1288" t="str">
            <v>Magnetic Analyser Stern-Gerlach</v>
          </cell>
          <cell r="D1288" t="str">
            <v>Analyseur magnétique Stern Gerlach</v>
          </cell>
          <cell r="E1288" t="str">
            <v>Analizador magnético Stern-Gerlach</v>
          </cell>
          <cell r="F1288" t="str">
            <v xml:space="preserve">Analizator magnetyczny Sterna - Gerlacha     </v>
          </cell>
          <cell r="G1288" t="str">
            <v xml:space="preserve">Магнитный анализатор Штерна-Герлаха     </v>
          </cell>
          <cell r="H1288">
            <v>24617</v>
          </cell>
        </row>
        <row r="1289">
          <cell r="A1289" t="str">
            <v>09054-04</v>
          </cell>
          <cell r="B1289" t="str">
            <v xml:space="preserve">Anpassungstrafo zu Stern-Gerlach-Versuch </v>
          </cell>
          <cell r="C1289" t="str">
            <v>Matching transformer</v>
          </cell>
          <cell r="D1289" t="str">
            <v xml:space="preserve">Transformateur d'adaptation </v>
          </cell>
          <cell r="E1289" t="str">
            <v>TRANSFORMADOR DE ADAPTACION</v>
          </cell>
          <cell r="F1289" t="str">
            <v xml:space="preserve">Transformator do zestawu Sterna-Gerlacha     </v>
          </cell>
          <cell r="G1289" t="str">
            <v xml:space="preserve">Согласующий трансформатор для аппарата Штерна-Герлаха      </v>
          </cell>
          <cell r="H1289">
            <v>814</v>
          </cell>
        </row>
        <row r="1290">
          <cell r="A1290" t="str">
            <v>09054-05</v>
          </cell>
          <cell r="B1290" t="str">
            <v>Kalium, destilliert, 6 Ampullen</v>
          </cell>
          <cell r="C1290" t="str">
            <v>Potassium ampoules, set of 6</v>
          </cell>
          <cell r="D1290" t="str">
            <v>Ampoules de potassium, jeu de 6</v>
          </cell>
          <cell r="E1290" t="str">
            <v>AMPOLLAS DE POTASIO, JUEGO DE6</v>
          </cell>
          <cell r="F1290" t="str">
            <v xml:space="preserve">Potas, destylowany, 6 ampułek     </v>
          </cell>
          <cell r="G1290" t="str">
            <v xml:space="preserve">Калий, ампулы, 6 шт.    </v>
          </cell>
          <cell r="H1290">
            <v>1741</v>
          </cell>
        </row>
        <row r="1291">
          <cell r="A1291" t="str">
            <v>09054-88</v>
          </cell>
          <cell r="B1291" t="str">
            <v xml:space="preserve">Stern-Gerlach-Apparatur </v>
          </cell>
          <cell r="C1291" t="str">
            <v>Stern-Gerlach apparatus</v>
          </cell>
          <cell r="D1291" t="str">
            <v>Appareillage Stern Gerlach</v>
          </cell>
          <cell r="E1291" t="str">
            <v>APARATO DE STERN-GERLACH</v>
          </cell>
          <cell r="F1291" t="str">
            <v xml:space="preserve">Aparatura Sefana-Gerlacha     </v>
          </cell>
          <cell r="G1291" t="str">
            <v xml:space="preserve">Аппарат Штерна-Герлаха    </v>
          </cell>
          <cell r="H1291">
            <v>39900</v>
          </cell>
        </row>
        <row r="1292">
          <cell r="A1292" t="str">
            <v>09056-01</v>
          </cell>
          <cell r="B1292" t="str">
            <v>XR 4.0 X-ray Kaliumbromid-Einkristall  im Halter (KBr)</v>
          </cell>
          <cell r="C1292" t="str">
            <v>XR 4.0 potassium bromide (KBr) crystal</v>
          </cell>
          <cell r="D1292" t="str">
            <v>Monocristal de KBr sur support</v>
          </cell>
          <cell r="E1292" t="str">
            <v>CRISTAL D.BROMURO POTASICO C.SOP.</v>
          </cell>
          <cell r="F1292" t="str">
            <v xml:space="preserve">Kryształ KBr do odbicia Bragga, XR 4.0, w obudowie     </v>
          </cell>
          <cell r="G1292" t="str">
            <v xml:space="preserve">XR 4.0 X-ray Кристалл КBr, с креплением    </v>
          </cell>
          <cell r="H1292">
            <v>225</v>
          </cell>
        </row>
        <row r="1293">
          <cell r="A1293" t="str">
            <v>09056-02</v>
          </cell>
          <cell r="B1293" t="str">
            <v>XR 4.0 X-ray Absorptionssatz für Röntgenstrahlen</v>
          </cell>
          <cell r="C1293" t="str">
            <v>XR 4.0 X-ray Absorption set for X-rays</v>
          </cell>
          <cell r="D1293" t="str">
            <v xml:space="preserve">Kit d'absorption pour rayons-x </v>
          </cell>
          <cell r="E1293" t="str">
            <v>JGO.D.ABSORCION P.RAYOS X</v>
          </cell>
          <cell r="F1293" t="str">
            <v xml:space="preserve">Zestaw absorpcyjny do promieni Roentgena, do XR 4.0     </v>
          </cell>
          <cell r="G1293" t="str">
            <v xml:space="preserve">XR 4.0 X-ray Комплект оборудования для поглощения рентгеновского излучения   </v>
          </cell>
          <cell r="H1293">
            <v>299</v>
          </cell>
        </row>
        <row r="1294">
          <cell r="A1294" t="str">
            <v>09056-03</v>
          </cell>
          <cell r="B1294" t="str">
            <v>XR 4.0 X-ray Blendentubus mit Ni-Folie</v>
          </cell>
          <cell r="C1294" t="str">
            <v>XR 4.0 X-ray Diaphragm tube w. nickel foil</v>
          </cell>
          <cell r="D1294" t="str">
            <v>Diaphragme pour tube avec feuille de Nickel</v>
          </cell>
          <cell r="E1294" t="str">
            <v>TUBO D.DIAFRAGMA C.LAMINA D.NI</v>
          </cell>
          <cell r="F1294" t="str">
            <v xml:space="preserve">Tubus przysłony z folią niklową do XR 4.0     </v>
          </cell>
          <cell r="G1294" t="str">
            <v xml:space="preserve">XR 4.0 X-ray Диафрагм. трубка с никелевой фольгой    </v>
          </cell>
          <cell r="H1294">
            <v>102</v>
          </cell>
        </row>
        <row r="1295">
          <cell r="A1295" t="str">
            <v>09056-05</v>
          </cell>
          <cell r="B1295" t="str">
            <v>XR 4.0 X-ray Lithiumfluorid-Einkristall im Halter (LiF)</v>
          </cell>
          <cell r="C1295" t="str">
            <v>XR 4.0 X-ray LiF crystal, mounted</v>
          </cell>
          <cell r="D1295" t="str">
            <v>Monocristal de LiF sur support</v>
          </cell>
          <cell r="E1295" t="str">
            <v>CRISTAL FLUORO DE LITIO</v>
          </cell>
          <cell r="F1295" t="str">
            <v xml:space="preserve">Kryształ LiF do XR 4.0, w uchwycie     </v>
          </cell>
          <cell r="G1295" t="str">
            <v xml:space="preserve">XR 4.0 X-ray Кристалл LiF , с креплением    </v>
          </cell>
          <cell r="H1295">
            <v>287</v>
          </cell>
        </row>
        <row r="1296">
          <cell r="A1296" t="str">
            <v>09056-07</v>
          </cell>
          <cell r="B1296" t="str">
            <v>XR 4.0 X-ray Chemikalien-Satz für Kantenabsorption, 1 Satz</v>
          </cell>
          <cell r="C1296" t="str">
            <v>XR 4.0 X-ray Chemical set for edge absorption</v>
          </cell>
          <cell r="D1296" t="str">
            <v>Ensemble de produits chimiques pour bord d'absorption</v>
          </cell>
          <cell r="E1296" t="str">
            <v>JGO.QUIMICOS P.ABSORCION D.BORDES</v>
          </cell>
          <cell r="F1296" t="str">
            <v xml:space="preserve">Zestaw chemikaliów do absorpcji brzegowej do XR 4.0   </v>
          </cell>
          <cell r="G1296" t="str">
            <v xml:space="preserve">XR 4.0 X-ray Химический набор для изучения границы поглощения    </v>
          </cell>
          <cell r="H1296">
            <v>1823.6</v>
          </cell>
        </row>
        <row r="1297">
          <cell r="A1297" t="str">
            <v>09056-37</v>
          </cell>
          <cell r="B1297" t="str">
            <v>XR 4.0 LI unit, Röntgengerät, 30 kV, 1 mA</v>
          </cell>
          <cell r="C1297" t="str">
            <v>XR 4.0 LI unit;  30 kV kV, 1 mA</v>
          </cell>
          <cell r="D1297" t="str">
            <v>XR 4.0 LI, 30 kV, 1 mA</v>
          </cell>
          <cell r="E1297" t="str">
            <v>XR 4.0 LI unit: 30KV, 1 mA</v>
          </cell>
          <cell r="F1297" t="str">
            <v xml:space="preserve">Zestaw XR 4.0 LI,30 kV, 1mA  </v>
          </cell>
          <cell r="G1297" t="str">
            <v>Блок XR 4.0 LI; 30 кВ кВ, 1 мА</v>
          </cell>
          <cell r="H1297">
            <v>9500</v>
          </cell>
        </row>
        <row r="1298">
          <cell r="A1298" t="str">
            <v>09056-99</v>
          </cell>
          <cell r="B1298" t="str">
            <v>XR 4.0 LI unit , 35 kV</v>
          </cell>
          <cell r="C1298" t="str">
            <v xml:space="preserve">XR 4.0 LI unit , 35 kV </v>
          </cell>
          <cell r="D1298" t="str">
            <v xml:space="preserve">Unité XR 4.0 LI, 35 kV </v>
          </cell>
          <cell r="E1298" t="str">
            <v>Máquina de Rayos X, XR 4.0 unidad LI, 35 Kv</v>
          </cell>
          <cell r="F1298" t="str">
            <v xml:space="preserve">Aparat rentgenowski XR 4.0, 35 kV ,wersja uproszczona   </v>
          </cell>
          <cell r="G1298" t="str">
            <v>XR 4.0 упрощенная версия</v>
          </cell>
          <cell r="H1298">
            <v>9500</v>
          </cell>
        </row>
        <row r="1299">
          <cell r="A1299" t="str">
            <v>09057-01</v>
          </cell>
          <cell r="B1299" t="str">
            <v>XR 4.0 X-ray Blendentubus d = 1 mm</v>
          </cell>
          <cell r="C1299" t="str">
            <v>XR 4.0 X-ray Diaphragm tube d = 1 mm</v>
          </cell>
          <cell r="D1299" t="str">
            <v>Tube diaphragme pour appareil à rayons-X, d = 1 mm</v>
          </cell>
          <cell r="E1299" t="str">
            <v>XR 4.0 X-ray TUBO D.DIAFRAGMA d = 1 mm</v>
          </cell>
          <cell r="F1299" t="str">
            <v xml:space="preserve">Przysłona tubusa do XR 4.0, d = 1 mm     </v>
          </cell>
          <cell r="G1299" t="str">
            <v xml:space="preserve">XR 4.0 X-ray Диафрагм. трубка с никелевой фольгой  d = 1 mm    </v>
          </cell>
          <cell r="H1299">
            <v>52</v>
          </cell>
        </row>
        <row r="1300">
          <cell r="A1300" t="str">
            <v>09057-02</v>
          </cell>
          <cell r="B1300" t="str">
            <v>XR 4.0 X-ray Blendentubus d = 2 mm</v>
          </cell>
          <cell r="C1300" t="str">
            <v>XR 4.0 X-ray Diaphragm tube d = 2 mm</v>
          </cell>
          <cell r="D1300" t="str">
            <v>Tube diaphragme pour appareil à rayons-X, d = 2 mm</v>
          </cell>
          <cell r="E1300" t="str">
            <v>XR 4.0 X-ray TUBO D.DIAFRAGMA d = 2 mm</v>
          </cell>
          <cell r="F1300" t="str">
            <v xml:space="preserve">Przysłona tubusa do XR 4.0, d = 2 mm     </v>
          </cell>
          <cell r="G1300" t="str">
            <v xml:space="preserve">XR 4.0 X-ray Диафрагм. трубка с никелевой фольгой  d = 2 mm   </v>
          </cell>
          <cell r="H1300">
            <v>52</v>
          </cell>
        </row>
        <row r="1301">
          <cell r="A1301" t="str">
            <v>09057-03</v>
          </cell>
          <cell r="B1301" t="str">
            <v>XR 4.0 X-ray Blendentubus d = 5 mm</v>
          </cell>
          <cell r="C1301" t="str">
            <v>XR 4.0 X-ray Diaphragm tube d = 5 mm</v>
          </cell>
          <cell r="D1301" t="str">
            <v>Tube diaphragme pour appareil à rayons-X, d = 5 mm</v>
          </cell>
          <cell r="E1301" t="str">
            <v>XR 4.0 X-ray TUBO D.DIAFRAGMA d = 5 mm</v>
          </cell>
          <cell r="F1301" t="str">
            <v xml:space="preserve">Przysłona tubusa do XR 4.0, d = 5 mm     </v>
          </cell>
          <cell r="G1301" t="str">
            <v xml:space="preserve">XR 4.0 X-ray Диафрагм. трубка с никелевой фольгой  d = 5 mm    </v>
          </cell>
          <cell r="H1301">
            <v>52</v>
          </cell>
        </row>
        <row r="1302">
          <cell r="A1302" t="str">
            <v>09057-04</v>
          </cell>
          <cell r="B1302" t="str">
            <v>XR 4.0 X-ray Comptonzusatz</v>
          </cell>
          <cell r="C1302" t="str">
            <v>XR 4.0 X-ray Compton attachment</v>
          </cell>
          <cell r="D1302" t="str">
            <v>Accessoire Compton pour appareil à rayons-X</v>
          </cell>
          <cell r="E1302" t="str">
            <v>X-ray DISPOSIT.COMPTON P.UNID.RAYOS X</v>
          </cell>
          <cell r="F1302" t="str">
            <v xml:space="preserve">Dodatki do XR 4.0 do efektu Comptona     </v>
          </cell>
          <cell r="G1302" t="str">
            <v xml:space="preserve">XR 4.0 X-ray Дополнительное оборудование для демонстрации эффекта Комптона   </v>
          </cell>
          <cell r="H1302">
            <v>67</v>
          </cell>
        </row>
        <row r="1303">
          <cell r="A1303" t="str">
            <v>09057-05</v>
          </cell>
          <cell r="B1303" t="str">
            <v>XR 4.0 X-ray  Plattenkondensatorhalter</v>
          </cell>
          <cell r="C1303" t="str">
            <v>XR 4.0 X-ray holder for capacitor plates</v>
          </cell>
          <cell r="D1303" t="str">
            <v>Support pour condensateur à plaques XR 4.0</v>
          </cell>
          <cell r="E1303" t="str">
            <v>XR 4.0 soporte Rayos X para placas de condensador</v>
          </cell>
          <cell r="F1303" t="str">
            <v xml:space="preserve">Uchwyt kondensatora płytowego do XR 4.0     </v>
          </cell>
          <cell r="G1303" t="str">
            <v xml:space="preserve">XR 4.0 X-ray Держатель для обкладки конденсатора рентгеновской установки    </v>
          </cell>
          <cell r="H1303">
            <v>155</v>
          </cell>
        </row>
        <row r="1304">
          <cell r="A1304" t="str">
            <v>09057-07</v>
          </cell>
          <cell r="B1304" t="str">
            <v>XR 4.0 X-ray Zählrohrhalter</v>
          </cell>
          <cell r="C1304" t="str">
            <v>XR 4.0 X-ray Counter tube holder</v>
          </cell>
          <cell r="D1304" t="str">
            <v>XR 4.0 X-ray Support pour tube compteur</v>
          </cell>
          <cell r="E1304" t="str">
            <v>XR 4.0 X-ray  SOPORTE DE TUBO CONTADOR SOBRE</v>
          </cell>
          <cell r="F1304" t="str">
            <v xml:space="preserve">Uchwyt komory licznikowej do XR 4.0     </v>
          </cell>
          <cell r="G1304" t="str">
            <v xml:space="preserve">XR 4.0 X-ray Держатель для счетчика, с магнитным креплением    </v>
          </cell>
          <cell r="H1304">
            <v>41</v>
          </cell>
        </row>
        <row r="1305">
          <cell r="A1305" t="str">
            <v>09057-10</v>
          </cell>
          <cell r="B1305" t="str">
            <v>XR 4.0 X-ray Goniometer</v>
          </cell>
          <cell r="C1305" t="str">
            <v>XR 4.0 X-ray goniometer</v>
          </cell>
          <cell r="D1305" t="str">
            <v>Goniomètre pour appareil à rayons-X XR 4.0</v>
          </cell>
          <cell r="E1305" t="str">
            <v>XR 4.0 X-ray goniometro</v>
          </cell>
          <cell r="F1305" t="str">
            <v xml:space="preserve">Goniometr do aparatu XR 4.0     </v>
          </cell>
          <cell r="G1305" t="str">
            <v xml:space="preserve">XR 4.0 X-ray Гониометр для рентгеновской установки, 35 кВ     </v>
          </cell>
          <cell r="H1305">
            <v>2099</v>
          </cell>
        </row>
        <row r="1306">
          <cell r="A1306" t="str">
            <v>09057-15</v>
          </cell>
          <cell r="B1306" t="str">
            <v>XR 4.0 X-ray Adapter für Digitalkamera 1/4 ""</v>
          </cell>
          <cell r="C1306" t="str">
            <v xml:space="preserve">XR 4.0 X-ray Adapter for digital camera 1/4"" </v>
          </cell>
          <cell r="D1306" t="str">
            <v xml:space="preserve">XR 4.0 X-ray Adaptateur pour caméra digital 1/4" </v>
          </cell>
          <cell r="E1306" t="str">
            <v>XR 4.0 Rayos-X adaptador para cámara digital 1/4""</v>
          </cell>
          <cell r="F1306" t="str">
            <v xml:space="preserve">Adapter kamery cyfrowej 1/4"" do aparatu XR 4.0     </v>
          </cell>
          <cell r="G1306" t="str">
            <v xml:space="preserve">XR 4.0 X-ray Переходник для цифровой  камеры 1/4""    </v>
          </cell>
          <cell r="H1306">
            <v>112</v>
          </cell>
        </row>
        <row r="1307">
          <cell r="A1307" t="str">
            <v>09057-18</v>
          </cell>
          <cell r="B1307" t="str">
            <v>XR 4.0  X-ray Optische Bank</v>
          </cell>
          <cell r="C1307" t="str">
            <v>XR 4.0 X-ray optical bench</v>
          </cell>
          <cell r="D1307" t="str">
            <v>Banc optique pour appareil à rayons-X XR 4.0</v>
          </cell>
          <cell r="E1307" t="str">
            <v>Banco óptico XR 4.0</v>
          </cell>
          <cell r="F1307" t="str">
            <v xml:space="preserve">Ława optyczna do aparatu XR 4.0     </v>
          </cell>
          <cell r="G1307" t="str">
            <v xml:space="preserve">XR 4.0 X-ray Оптическая скамья    </v>
          </cell>
          <cell r="H1307">
            <v>164</v>
          </cell>
        </row>
        <row r="1308">
          <cell r="A1308" t="str">
            <v>09057-20</v>
          </cell>
          <cell r="B1308" t="str">
            <v>XR 4.0 X-ray selbstentwickelnder Röntgenfilm, 50 Stk.</v>
          </cell>
          <cell r="C1308" t="str">
            <v>XR 4.0 X-ray self-developing x-ray film, 50/pkg</v>
          </cell>
          <cell r="D1308" t="str">
            <v>XR 4.0 jeu de 50 films auto-développant</v>
          </cell>
          <cell r="E1308" t="str">
            <v>XR 4.0 X-ray películas autorreveladoras de rayos X, 50 pieza</v>
          </cell>
          <cell r="F1308" t="str">
            <v xml:space="preserve">Samo wywołujący się film do aparatu XR 4.0, 50 sztuk     </v>
          </cell>
          <cell r="G1308" t="str">
            <v xml:space="preserve">XR 4.0 X-ray Самопрояволяющаяся рентгеновская пленка, 50 шт.    </v>
          </cell>
          <cell r="H1308">
            <v>153</v>
          </cell>
        </row>
        <row r="1309">
          <cell r="A1309" t="str">
            <v>09057-21</v>
          </cell>
          <cell r="B1309" t="str">
            <v>XR 4.0  X-ray externe optische Bank</v>
          </cell>
          <cell r="C1309" t="str">
            <v>XR 4.0 X-ray external optical bench</v>
          </cell>
          <cell r="D1309" t="str">
            <v>XR 4.0 banc optique profilé externe</v>
          </cell>
          <cell r="E1309" t="str">
            <v xml:space="preserve">XR 4.0 Rayos-X banco óptico externo </v>
          </cell>
          <cell r="F1309" t="str">
            <v xml:space="preserve">Zewnętrzna ława optyczna do aparatu XR 4.0     </v>
          </cell>
          <cell r="G1309" t="str">
            <v xml:space="preserve">XR 4.0 X-ray Продление для оптической скамьи     </v>
          </cell>
          <cell r="H1309">
            <v>49</v>
          </cell>
        </row>
        <row r="1310">
          <cell r="A1310" t="str">
            <v>09057-26</v>
          </cell>
          <cell r="B1310" t="str">
            <v>XR 4.0 X-ray Fluoreszenzschirm</v>
          </cell>
          <cell r="C1310" t="str">
            <v>XR 4.0 X-ray fluorescent screen</v>
          </cell>
          <cell r="D1310" t="str">
            <v>Ecran fluorescent pour appareil à rayons-X XR 4.0</v>
          </cell>
          <cell r="E1310" t="str">
            <v>Pantalla fluorecente de rayos-X XR 4.0</v>
          </cell>
          <cell r="F1310" t="str">
            <v xml:space="preserve">Ekran fluorescencyjny do aparatu XR 4.0     </v>
          </cell>
          <cell r="G1310" t="str">
            <v xml:space="preserve">XR 4.0 X-ray Флуоресцентный экран  </v>
          </cell>
          <cell r="H1310">
            <v>329</v>
          </cell>
        </row>
        <row r="1311">
          <cell r="A1311" t="str">
            <v>09057-29</v>
          </cell>
          <cell r="B1311" t="str">
            <v>XR 4.0 X-ray Reiter für externe optische Bank</v>
          </cell>
          <cell r="C1311" t="str">
            <v>XR 4.0 X-ray slide for external optical bench</v>
          </cell>
          <cell r="D1311" t="str">
            <v>XR 4.0 X-ray curseur pour banc optique externe</v>
          </cell>
          <cell r="E1311" t="str">
            <v>XR 4.0 Rayos-X deslizador para banco óptico externo</v>
          </cell>
          <cell r="F1311" t="str">
            <v xml:space="preserve">Suwak zewnętrznej ławy optycznej aparatu XR 4.0     </v>
          </cell>
          <cell r="G1311" t="str">
            <v xml:space="preserve">XR 4.0 X-ray  Кронштейн для продления оптической скамьи   </v>
          </cell>
          <cell r="H1311">
            <v>102</v>
          </cell>
        </row>
        <row r="1312">
          <cell r="A1312" t="str">
            <v>09057-37</v>
          </cell>
          <cell r="B1312" t="str">
            <v>XRE 4.0 expert unit Röntgengerät, 30 kV, 1 mA</v>
          </cell>
          <cell r="C1312" t="str">
            <v>XRE 4.0 X-ray expert unit;  30 kV, 1 mA</v>
          </cell>
          <cell r="D1312" t="str">
            <v>XRE 4.0 appareil à rayons X, 30 kV, 1 mA</v>
          </cell>
          <cell r="E1312" t="str">
            <v>XRE 4.0 Rayos-X expert unit: 30KV, 1 mA</v>
          </cell>
          <cell r="F1312" t="str">
            <v xml:space="preserve">Zestaw XRE 4.0 z aparatem rentgenowsim,30 kV, 1mA    </v>
          </cell>
          <cell r="G1312" t="str">
            <v xml:space="preserve">Базовая рентгеновская установка, 30 кВ , 1 мА    </v>
          </cell>
          <cell r="H1312">
            <v>12500</v>
          </cell>
        </row>
        <row r="1313">
          <cell r="A1313" t="str">
            <v>09057-41</v>
          </cell>
          <cell r="B1313" t="str">
            <v>XR 4.0 X-ray Direct Digital Image Sensor II (XRIS II) mit USB-Kabel</v>
          </cell>
          <cell r="C1313" t="str">
            <v>XR 4.0 X-ray Direct Digital Image Sensor (XRIS II)</v>
          </cell>
          <cell r="D1313" t="str">
            <v>XR 4.0 Capteur pour radiographie numérique directe (XRIS II) , avec câble USB</v>
          </cell>
          <cell r="E1313" t="str">
            <v>XR 4.0 X-ray Direct Digital Image Sensor (XRIS II) con cable US</v>
          </cell>
          <cell r="F1313" t="str">
            <v xml:space="preserve">Bezpośredni czujnik cyfrowy (XRIS II) do aparatu XR 4.0, z kabl em USB   </v>
          </cell>
          <cell r="G1313" t="str">
            <v>XR 4.0 X-ray XRIS II Прямой цифровой датчик для X-ray камеры для ком пьюторной рентгеновской томографии (3Д),</v>
          </cell>
          <cell r="H1313">
            <v>19900</v>
          </cell>
        </row>
        <row r="1314">
          <cell r="A1314" t="str">
            <v>09057-42</v>
          </cell>
          <cell r="B1314" t="str">
            <v>XR 4.0 X-ray CT Z-Rotationseinheit (XRStage)</v>
          </cell>
          <cell r="C1314" t="str">
            <v>XR 4.0 X-ray CT Z-rotation stage (XRStage)</v>
          </cell>
          <cell r="D1314" t="str">
            <v>XR 4.0 Platine rotative pour tomodensitométrie (XRstage)</v>
          </cell>
          <cell r="E1314" t="str">
            <v>XR 4.0 Rayos-X CT estado de rotación Z (XRStage)</v>
          </cell>
          <cell r="F1314" t="str">
            <v xml:space="preserve">Podzespół obrotowy osi Z (XRStage) do CT z aparatem XR 4.0     </v>
          </cell>
          <cell r="G1314" t="str">
            <v xml:space="preserve">XR 4.0 X-ray  вращающаяся подставка для компьютерной томографии    </v>
          </cell>
          <cell r="H1314">
            <v>1449</v>
          </cell>
        </row>
        <row r="1315">
          <cell r="A1315" t="str">
            <v>09057-43</v>
          </cell>
          <cell r="B1315" t="str">
            <v>XR 4.0 X-ray CT Zubehör: Standardproben Technik, Medizin, Biologie</v>
          </cell>
          <cell r="C1315" t="str">
            <v>XR 4.0 X-ray CT accessories</v>
          </cell>
          <cell r="D1315" t="str">
            <v>XR 4.0 Accessoires pour CT</v>
          </cell>
          <cell r="E1315" t="str">
            <v>XR 4.0 Rayos-X CT accesorios</v>
          </cell>
          <cell r="F1315" t="str">
            <v xml:space="preserve">Dodatki do tomografii komputerowej (CT) z aparatem XR 4.0. Standardowe próbki: technika, medycyna, b  </v>
          </cell>
          <cell r="G1315" t="str">
            <v xml:space="preserve">XR 4.0  набор проб  для компьютерной томографии    </v>
          </cell>
          <cell r="H1315">
            <v>514</v>
          </cell>
        </row>
        <row r="1316">
          <cell r="A1316" t="str">
            <v>09057-44</v>
          </cell>
          <cell r="B1316" t="str">
            <v>XR4 X-ray CT Zubehör pro</v>
          </cell>
          <cell r="C1316" t="str">
            <v>XR4 X-ray CT accessories pro</v>
          </cell>
          <cell r="D1316" t="str">
            <v/>
          </cell>
          <cell r="E1316" t="str">
            <v>Accesorios pro XR4 CT</v>
          </cell>
          <cell r="F1316" t="str">
            <v xml:space="preserve">Dodatki pro  do tomografii komputerowej do  zestawu XR 4.0 X-ray </v>
          </cell>
          <cell r="G1316" t="str">
            <v xml:space="preserve"> Набор проб для  XR4 CT</v>
          </cell>
          <cell r="H1316">
            <v>920</v>
          </cell>
        </row>
        <row r="1317">
          <cell r="A1317" t="str">
            <v>09057-46</v>
          </cell>
          <cell r="B1317" t="str">
            <v>XR 4.0 X-ray lichtdichte Schutzhülle</v>
          </cell>
          <cell r="C1317" t="str">
            <v>XR 4.0 X-ray opaque cover</v>
          </cell>
          <cell r="D1317" t="str">
            <v xml:space="preserve">XR 4.0 Housse d'obturation </v>
          </cell>
          <cell r="E1317" t="str">
            <v>XR 4.0 Rayos-X cubre opaco</v>
          </cell>
          <cell r="F1317" t="str">
            <v xml:space="preserve">Światłoszczelny pokrowiec do aparatu XR 4.0     </v>
          </cell>
          <cell r="G1317" t="str">
            <v xml:space="preserve">XR 4.0 Чехол для рентгеновской установки, 35 кВ     </v>
          </cell>
          <cell r="H1317">
            <v>465</v>
          </cell>
        </row>
        <row r="1318">
          <cell r="A1318" t="str">
            <v>09057-48</v>
          </cell>
          <cell r="B1318" t="str">
            <v>XR 4.0 Mobile X-ray Lab</v>
          </cell>
          <cell r="C1318" t="str">
            <v>XR 4.0 Mobile X-ray Lab</v>
          </cell>
          <cell r="D1318" t="str">
            <v xml:space="preserve">XR 4.0 Labo mobile d'expérimentation </v>
          </cell>
          <cell r="E1318" t="str">
            <v>XR 4.0 Rayos-X laboratorio móvil</v>
          </cell>
          <cell r="F1318" t="str">
            <v xml:space="preserve">Mobilne stanowisko do aparatu XR 4.0 X-Ray     </v>
          </cell>
          <cell r="G1318" t="str">
            <v xml:space="preserve">XR 4.0  Передвижной стол х для  X-ray     </v>
          </cell>
          <cell r="H1318">
            <v>3490</v>
          </cell>
        </row>
        <row r="1319">
          <cell r="A1319" t="str">
            <v>09057-49</v>
          </cell>
          <cell r="B1319" t="str">
            <v>XR 4.0 X-ray Schutzhülle</v>
          </cell>
          <cell r="C1319" t="str">
            <v>XR 4.0 X-ray protection cover</v>
          </cell>
          <cell r="D1319" t="str">
            <v>XR 4.0 housse de protection pour appareil à rayons X</v>
          </cell>
          <cell r="E1319" t="str">
            <v>XR 4.0 Rayos-X cubre protector</v>
          </cell>
          <cell r="F1319" t="str">
            <v xml:space="preserve">Pokrowiec ochronny do aparatu XR 4.0     </v>
          </cell>
          <cell r="G1319" t="str">
            <v xml:space="preserve">Защитный чехол для рентгеновской установки  </v>
          </cell>
          <cell r="H1319">
            <v>55</v>
          </cell>
        </row>
        <row r="1320">
          <cell r="A1320" t="str">
            <v>09057-51</v>
          </cell>
          <cell r="B1320" t="str">
            <v>XR4 X-ray Einschub mit Kupfer-Röntgenröhre</v>
          </cell>
          <cell r="C1320" t="str">
            <v>XR4 X-ray Plug-in Cu tube</v>
          </cell>
          <cell r="D1320" t="str">
            <v>Module tiroir avec tube à rayons X, anticathode cuivre</v>
          </cell>
          <cell r="E1320" t="str">
            <v>X-ray Módulo enchufable con tubo de rayos X de cobre (Cu)</v>
          </cell>
          <cell r="F1320" t="str">
            <v xml:space="preserve">Element miedziany do panelu aparatu XR4   </v>
          </cell>
          <cell r="G1320" t="str">
            <v xml:space="preserve">XR4 Съёмная рентгеновская трубка  Plug-in Cu tube   </v>
          </cell>
          <cell r="H1320">
            <v>2319</v>
          </cell>
        </row>
        <row r="1321">
          <cell r="A1321" t="str">
            <v>09057-61</v>
          </cell>
          <cell r="B1321" t="str">
            <v>XR4 X-ray Einschub mit Molybdän-Röntgenröhre</v>
          </cell>
          <cell r="C1321" t="str">
            <v>XR4 X-ray Plug-in Mo tube</v>
          </cell>
          <cell r="D1321" t="str">
            <v>Module tiroir avec tube à rayons X, anticathode Molybdène</v>
          </cell>
          <cell r="E1321" t="str">
            <v>X-ray Módulo enchufable de rayos de molibdeno</v>
          </cell>
          <cell r="F1321" t="str">
            <v xml:space="preserve">Element molibdenowy do panelu aparatu XR4     </v>
          </cell>
          <cell r="G1321" t="str">
            <v xml:space="preserve">XR4 Съёмная рентгеновская трубка  Plug-in Mo tube   </v>
          </cell>
          <cell r="H1321">
            <v>2319</v>
          </cell>
        </row>
        <row r="1322">
          <cell r="A1322" t="str">
            <v>09057-71</v>
          </cell>
          <cell r="B1322" t="str">
            <v>XR4 X-ray Einschub mit Eisen-Röntgenröhre</v>
          </cell>
          <cell r="C1322" t="str">
            <v>XR4 X-ray Plug-in Fe tube</v>
          </cell>
          <cell r="D1322" t="str">
            <v>Module tiroir avec tube à rayons X, anticathode Fer</v>
          </cell>
          <cell r="E1322" t="str">
            <v>X-ray MODULO ENCHUFABLE CON TUBO DE RAYOS X DE FIERRO</v>
          </cell>
          <cell r="F1322" t="str">
            <v xml:space="preserve">Element żelazny do panelu aparatu XR4     </v>
          </cell>
          <cell r="G1322" t="str">
            <v xml:space="preserve">XR4 Съёмная рентгеновская трубка  Plug-in Fe tube   </v>
          </cell>
          <cell r="H1322">
            <v>2319</v>
          </cell>
        </row>
        <row r="1323">
          <cell r="A1323" t="str">
            <v>09057-81</v>
          </cell>
          <cell r="B1323" t="str">
            <v>XR4 X-ray Einschub mit Wolfram-Röntgenröhre</v>
          </cell>
          <cell r="C1323" t="str">
            <v>XR4 X-ray plug-in W tube</v>
          </cell>
          <cell r="D1323" t="str">
            <v>Module tiroir avec tube à rayons X, anticathode tungstène</v>
          </cell>
          <cell r="E1323" t="str">
            <v>X-ray MODULO ENCHUFABLE CON TUBO DE RAYOS X DE TUNGSTENO</v>
          </cell>
          <cell r="F1323" t="str">
            <v xml:space="preserve">Element wolframowy do panelu aparatu XR4     </v>
          </cell>
          <cell r="G1323" t="str">
            <v xml:space="preserve">XR4 Съёмная рентгеновская трубка  Plug-in W tube   </v>
          </cell>
          <cell r="H1323">
            <v>2319</v>
          </cell>
        </row>
        <row r="1324">
          <cell r="A1324" t="str">
            <v>09057-89</v>
          </cell>
          <cell r="B1324" t="str">
            <v>X-Ray - Chemikalienset</v>
          </cell>
          <cell r="C1324" t="str">
            <v>Chemicals for X-Ray-experiments</v>
          </cell>
          <cell r="D1324" t="str">
            <v/>
          </cell>
          <cell r="E1324" t="str">
            <v>Reactivos para experimentos de Rayos-X</v>
          </cell>
          <cell r="F1324" t="str">
            <v xml:space="preserve">Kompletny zestaw chemikaliów do wszystkich eksperymentów rentgenowskich z systemem 4.0 XR RTG,   </v>
          </cell>
          <cell r="G1324" t="str">
            <v>Набор химичских реактивов для X-Ray</v>
          </cell>
          <cell r="H1324">
            <v>3390.3</v>
          </cell>
        </row>
        <row r="1325">
          <cell r="A1325" t="str">
            <v>09057-99</v>
          </cell>
          <cell r="B1325" t="str">
            <v>XR 4.0 expert unit Röntgengerät, 35 kV</v>
          </cell>
          <cell r="C1325" t="str">
            <v>XR 4.0 expert unit, 35 kV</v>
          </cell>
          <cell r="D1325" t="str">
            <v xml:space="preserve">XR 4.0 Appareil à rayons X, 35 kV </v>
          </cell>
          <cell r="E1325" t="str">
            <v>XR 4.0 Unidad de rayos X, 35 kV</v>
          </cell>
          <cell r="F1325" t="str">
            <v xml:space="preserve">XR 4.0 Aparat rentgenowski, 35 kV    </v>
          </cell>
          <cell r="G1325" t="str">
            <v xml:space="preserve">XR 4.0  X-ray Базовая рентгеновская установка, 35 кВ     </v>
          </cell>
          <cell r="H1325">
            <v>11500</v>
          </cell>
        </row>
        <row r="1326">
          <cell r="A1326" t="str">
            <v>09058-01</v>
          </cell>
          <cell r="B1326" t="str">
            <v>XR 4.0 X-ray NaCl-Einkristalle, Satz von 3 Stück</v>
          </cell>
          <cell r="C1326" t="str">
            <v>XR 4.0 X-ray NaCl-monocrystals, set of 3</v>
          </cell>
          <cell r="D1326" t="str">
            <v>Monocristaux de NaCl, jeu de 3 (orientation 100, 110 et 111)</v>
          </cell>
          <cell r="E1326" t="str">
            <v>X-ray MONOCRISTALES NaCl, JUEGO DE 3</v>
          </cell>
          <cell r="F1326" t="str">
            <v xml:space="preserve">Monokryształ NaCl do XR 4.0, zestaw 3 sztuki     </v>
          </cell>
          <cell r="G1326" t="str">
            <v xml:space="preserve">XR 4.0 Монокристаллы NaCl, 3 шт.    </v>
          </cell>
          <cell r="H1326">
            <v>779</v>
          </cell>
        </row>
        <row r="1327">
          <cell r="A1327" t="str">
            <v>09058-02</v>
          </cell>
          <cell r="B1327" t="str">
            <v>XR 4.0 X-ray Universal Kristallhalter für Röntgengerät</v>
          </cell>
          <cell r="C1327" t="str">
            <v>XR 4.0 X-ray Universal crystal holder for X-ray  unit</v>
          </cell>
          <cell r="D1327" t="str">
            <v>Support de cristal universel pour appareil à rayons X</v>
          </cell>
          <cell r="E1327" t="str">
            <v>X-ray SOPORTE UNIVERSALO DE CRISTALES PARA UNIDAD DE RAYOS X</v>
          </cell>
          <cell r="F1327" t="str">
            <v xml:space="preserve">Uniwersalny uchwyt kryształów do aparatu XR 4.0     </v>
          </cell>
          <cell r="G1327" t="str">
            <v xml:space="preserve">XR 4.0 Универсальный держатель кристаллов для рентгеновской установки   </v>
          </cell>
          <cell r="H1327">
            <v>164</v>
          </cell>
        </row>
        <row r="1328">
          <cell r="A1328" t="str">
            <v>09058-03</v>
          </cell>
          <cell r="B1328" t="str">
            <v>XR 4.0 X-ray Blendentubus mit Zr-Folie</v>
          </cell>
          <cell r="C1328" t="str">
            <v>XR 4.0 X-ray Diaphragm tube w. zirconium foil</v>
          </cell>
          <cell r="D1328" t="str">
            <v>Diaphragme pour tube avec feuille de Zirconium</v>
          </cell>
          <cell r="E1328" t="str">
            <v>X-ray TUBO D.DIAFR.C.LAMINA DI CIRCONIO</v>
          </cell>
          <cell r="F1328" t="str">
            <v xml:space="preserve">Tubus przysłony z folią cyrkonową do aparatu XR 4.0     </v>
          </cell>
          <cell r="G1328" t="str">
            <v xml:space="preserve">XR 4.0 Диафрагмированная трубка с циркониевой фольгой    </v>
          </cell>
          <cell r="H1328">
            <v>98</v>
          </cell>
        </row>
        <row r="1329">
          <cell r="A1329" t="str">
            <v>09058-05</v>
          </cell>
          <cell r="B1329" t="str">
            <v>XR 4.0 X-ray Plattenkondensator für Röntgengerät</v>
          </cell>
          <cell r="C1329" t="str">
            <v>XR 4.0 X-ray Capacitor plates f.x-ray-unit</v>
          </cell>
          <cell r="D1329" t="str">
            <v>Condensateur à plaques pour appareil à rayons X XR 4.0</v>
          </cell>
          <cell r="E1329" t="str">
            <v>X-ray CONDENSAD.D.PLACAS P.APAR.RAYOS X</v>
          </cell>
          <cell r="F1329" t="str">
            <v xml:space="preserve">Kondensator płytowy do aparatu rentgenowskiego     </v>
          </cell>
          <cell r="G1329" t="str">
            <v xml:space="preserve">XR 4.0 Обкладки конденсатора для рентгеновской установки    </v>
          </cell>
          <cell r="H1329">
            <v>185</v>
          </cell>
        </row>
        <row r="1330">
          <cell r="A1330" t="str">
            <v>09058-06</v>
          </cell>
          <cell r="B1330" t="str">
            <v>XR 4.0 X-ray Modellader für Konstrastmittel</v>
          </cell>
          <cell r="C1330" t="str">
            <v>XR 4.0 X-ray Blood vessel model for contrast fluid</v>
          </cell>
          <cell r="D1330" t="str">
            <v>Modèle de vaisseau sanguin pour fluide de contraste</v>
          </cell>
          <cell r="E1330" t="str">
            <v>X-ray MODELO DE VASOS SANGUINEOS PARARA PRUEBA POR CONTRASTE</v>
          </cell>
          <cell r="F1330" t="str">
            <v xml:space="preserve">Naczynie na środek kontrastowy do aparatu rentgenowskiego    </v>
          </cell>
          <cell r="G1330" t="str">
            <v xml:space="preserve">XR 4.0 Модель кровеносного сосуда для введения контраст. вещества    </v>
          </cell>
          <cell r="H1330">
            <v>390</v>
          </cell>
        </row>
        <row r="1331">
          <cell r="A1331" t="str">
            <v>09058-07</v>
          </cell>
          <cell r="B1331" t="str">
            <v>XR 4.0 X-ray Implantatmodell für Röntgenfotos</v>
          </cell>
          <cell r="C1331" t="str">
            <v>XR 4.0 X-ray Implant model</v>
          </cell>
          <cell r="D1331" t="str">
            <v xml:space="preserve">Modèle d'implant pour radiographie X </v>
          </cell>
          <cell r="E1331" t="str">
            <v>X-ray MODELO DE IMPLANTE PARA FOTOGRAFIA CON RAYOS X</v>
          </cell>
          <cell r="F1331" t="str">
            <v xml:space="preserve">Model implantu do zdjęć rentgenowskich     </v>
          </cell>
          <cell r="G1331" t="str">
            <v xml:space="preserve">XR 4.0 Модель импланта для рентгенографии    </v>
          </cell>
          <cell r="H1331">
            <v>77</v>
          </cell>
        </row>
        <row r="1332">
          <cell r="A1332" t="str">
            <v>09058-09</v>
          </cell>
          <cell r="B1332" t="str">
            <v>XR 4.0 X-ray Probenhalter für Pulverproben</v>
          </cell>
          <cell r="C1332" t="str">
            <v>XR 4.0 X-ray sample holder for powder samples (diffractometry)</v>
          </cell>
          <cell r="D1332" t="str">
            <v>Support pour échantillon de poudre</v>
          </cell>
          <cell r="E1332" t="str">
            <v>X-ray SUPPORTE PARA MUESTRAS DE POLVO (DIFRACTOMETRIA)</v>
          </cell>
          <cell r="F1332" t="str">
            <v xml:space="preserve">Uchwyt do próbek proszkowych do aparatu rentgenowskiego     </v>
          </cell>
          <cell r="G1332" t="str">
            <v xml:space="preserve">XR 4.0 Держатель зондов для исследований порошков (дифрактометрия)    </v>
          </cell>
          <cell r="H1332">
            <v>42</v>
          </cell>
        </row>
        <row r="1333">
          <cell r="A1333" t="str">
            <v>09058-11</v>
          </cell>
          <cell r="B1333" t="str">
            <v>XR 4.0 X-ray Kristallhalter für Laue-Aufnahmen</v>
          </cell>
          <cell r="C1333" t="str">
            <v>XR 4.0 X-ray Crystal holder for Laue-pattern</v>
          </cell>
          <cell r="D1333" t="str">
            <v>Support de cristal pour enregistrement des figures de Laue</v>
          </cell>
          <cell r="E1333" t="str">
            <v>X-ray SOPORTE DE CRISTALES PARA DIFRACCION LAUE</v>
          </cell>
          <cell r="F1333" t="str">
            <v xml:space="preserve">Uchwyt kryształu do zdjęć Lauego do aparatu rentgenowskiego     </v>
          </cell>
          <cell r="G1333" t="str">
            <v xml:space="preserve">XR 4.0 Держатель кристалла для получения диаграмм  Лауэ  </v>
          </cell>
          <cell r="H1333">
            <v>129</v>
          </cell>
        </row>
        <row r="1334">
          <cell r="A1334" t="str">
            <v>09058-30</v>
          </cell>
          <cell r="B1334" t="str">
            <v>XR 4.0 X-ray Röntgenenergiedetektor (XRED)</v>
          </cell>
          <cell r="C1334" t="str">
            <v>XR 4.0 X-ray energy detector (XRED)</v>
          </cell>
          <cell r="D1334" t="str">
            <v xml:space="preserve">Détecteur d'énergie de rayons-X  (XRED) </v>
          </cell>
          <cell r="E1334" t="str">
            <v>X-ray DETECTOR DE ENERGÍA DE RAYOS X (XRED)</v>
          </cell>
          <cell r="F1334" t="str">
            <v xml:space="preserve">Detektor promieniowania rentgenowskiego do aparatu XR 4.0     </v>
          </cell>
          <cell r="G1334" t="str">
            <v xml:space="preserve">XR 4.0 Детектор энергии рентгеновского излучения    </v>
          </cell>
          <cell r="H1334">
            <v>2890</v>
          </cell>
        </row>
        <row r="1335">
          <cell r="A1335" t="str">
            <v>09058-31</v>
          </cell>
          <cell r="B1335" t="str">
            <v>XR 4.0 X-ray Probensatz Metalle, Satz von 6 Stück für Röntgenfluoreszenz</v>
          </cell>
          <cell r="C1335" t="str">
            <v>XR 4.0 X-ray specimen set of 6 metals for  X-ray fluorescence</v>
          </cell>
          <cell r="D1335" t="str">
            <v>Echantillons de métaux pour fluorescence X, set de 7</v>
          </cell>
          <cell r="E1335" t="str">
            <v>X-ray Muestras de metales p. Fluorescencia , juego de 7 7</v>
          </cell>
          <cell r="F1335" t="str">
            <v xml:space="preserve">Zestaw próbek do fluorescencji rentgenowskiej. Metale, 7 sztuk     </v>
          </cell>
          <cell r="G1335" t="str">
            <v xml:space="preserve">XR 4.0 X-ray образцы, набор металлов для рентгеновской флуоресценции,  7 шт.    </v>
          </cell>
          <cell r="H1335">
            <v>109</v>
          </cell>
        </row>
        <row r="1336">
          <cell r="A1336" t="str">
            <v>09058-33</v>
          </cell>
          <cell r="B1336" t="str">
            <v>XR 4.0 X-ray Probensatz Legierungen, Satz von 5 Stück für Röntgenfluoreszenz</v>
          </cell>
          <cell r="C1336" t="str">
            <v>XR 4.0 X-ray Specimen set  alloys for fluorescence, set of 5</v>
          </cell>
          <cell r="D1336" t="str">
            <v xml:space="preserve">Echantillons d'alliages pour fluorescence X, jeu de 5 </v>
          </cell>
          <cell r="E1336" t="str">
            <v>XR 4.0 Rayos-X Set aleaciones para fluorescencia, juego de 5</v>
          </cell>
          <cell r="F1336" t="str">
            <v xml:space="preserve">Zestaw próbek do fluorescencji rentgenowskiej Stopy, 5 sztuk     </v>
          </cell>
          <cell r="G1336" t="str">
            <v xml:space="preserve">XR 4.0 X-ray набор образцов сплавов для флуоресценции, набор из 5 шт.    </v>
          </cell>
          <cell r="H1336">
            <v>205</v>
          </cell>
        </row>
        <row r="1337">
          <cell r="A1337" t="str">
            <v>09058-34</v>
          </cell>
          <cell r="B1337" t="str">
            <v>XR 4.0 X-ray Probensatz Metalle/Legierungen,Satz von 4 Stück für Röntgenfluoreszenz</v>
          </cell>
          <cell r="C1337" t="str">
            <v>XR 4.0 X-ray specimen set  metals for fluorescence, set of 4</v>
          </cell>
          <cell r="D1337" t="str">
            <v xml:space="preserve">Echantillon de métaux et d'alliages pour analyse quantitaive par fluorescence X, jeu de 4 </v>
          </cell>
          <cell r="E1337" t="str">
            <v>XR 4.0 Rayos-X Set metales para fluorescencia, juego de 4</v>
          </cell>
          <cell r="F1337" t="str">
            <v xml:space="preserve">Zestaw próbek do fluorescencji rentgenowskiej. Metale, ze specjalnych stopów- mi,4 sztuki     </v>
          </cell>
          <cell r="G1337" t="str">
            <v xml:space="preserve">XR 4.0 X-ray набор образцов металлов для флуоресценции, набор из 4 шт.    </v>
          </cell>
          <cell r="H1337">
            <v>205</v>
          </cell>
        </row>
        <row r="1338">
          <cell r="A1338" t="str">
            <v>09058-35</v>
          </cell>
          <cell r="B1338" t="str">
            <v>XR 4.0 XRED Kabel, 2 m</v>
          </cell>
          <cell r="C1338" t="str">
            <v>XR 4.0 XRED cable, 2 m</v>
          </cell>
          <cell r="D1338" t="str">
            <v>XR 4.0 Câble XRED, 2 m</v>
          </cell>
          <cell r="E1338" t="str">
            <v>XR 4.0 XRED cable 2 m</v>
          </cell>
          <cell r="F1338" t="str">
            <v xml:space="preserve">Kabel do czujnika XRED aparatu rentgenowskiego, 2 m     </v>
          </cell>
          <cell r="G1338" t="str">
            <v xml:space="preserve">XR 4.0 XRED кабель, 2 м    </v>
          </cell>
          <cell r="H1338">
            <v>132</v>
          </cell>
        </row>
        <row r="1339">
          <cell r="A1339" t="str">
            <v>09059-99</v>
          </cell>
          <cell r="B1339" t="str">
            <v>Hochvakuumpumpstand kompakt</v>
          </cell>
          <cell r="C1339" t="str">
            <v>High vacuum pump assembly,compact</v>
          </cell>
          <cell r="D1339" t="str">
            <v>Station de pompage à vide, compact</v>
          </cell>
          <cell r="E1339" t="str">
            <v>ENSAMBLE BOMBA DE GRAN VACIO</v>
          </cell>
          <cell r="F1339" t="str">
            <v xml:space="preserve">Stanowisko eksperymentalne Wysoka próżnia     </v>
          </cell>
          <cell r="G1339" t="str">
            <v xml:space="preserve">Высоковакуумный насос, компактный   </v>
          </cell>
          <cell r="H1339">
            <v>22500</v>
          </cell>
        </row>
        <row r="1340">
          <cell r="A1340" t="str">
            <v>09060-00</v>
          </cell>
          <cell r="B1340" t="str">
            <v>Gerät zur kinetischen Gastheorie</v>
          </cell>
          <cell r="C1340" t="str">
            <v>Kinetic gas theory apparatus</v>
          </cell>
          <cell r="D1340" t="str">
            <v>Appareil pour expérience sur la théorie cinétique des gaz</v>
          </cell>
          <cell r="E1340" t="str">
            <v>APAR.P. TEORIA CINETICA</v>
          </cell>
          <cell r="F1340" t="str">
            <v xml:space="preserve">Przyrząd do teorii kinetycznej gazu     </v>
          </cell>
          <cell r="G1340" t="str">
            <v xml:space="preserve">Аппарат для изучения кинетической теории газов    </v>
          </cell>
          <cell r="H1340">
            <v>1945</v>
          </cell>
        </row>
        <row r="1341">
          <cell r="A1341" t="str">
            <v>09060-01</v>
          </cell>
          <cell r="B1341" t="str">
            <v xml:space="preserve">Glaskugeln, d = 2 mm, 10000 Stück </v>
          </cell>
          <cell r="C1341" t="str">
            <v>Glass beads, d 2 mm, 10000 pcs</v>
          </cell>
          <cell r="D1341" t="str">
            <v>Billes de verre, d 2mm, jeu / 10000</v>
          </cell>
          <cell r="E1341" t="str">
            <v>BOLITAS DE VIDRIO, D 2 mm, 10.000 PZS, 220 g</v>
          </cell>
          <cell r="F1341" t="str">
            <v xml:space="preserve">Kulki szklane, d = 2 mm, 10000 sztuk     </v>
          </cell>
          <cell r="G1341" t="str">
            <v xml:space="preserve">Стеклянные шарики, d=2 мм, 10000 шт.    </v>
          </cell>
          <cell r="H1341">
            <v>14</v>
          </cell>
        </row>
        <row r="1342">
          <cell r="A1342" t="str">
            <v>09060-02</v>
          </cell>
          <cell r="B1342" t="str">
            <v xml:space="preserve">Stahlkugel, d = 2 mm, 1000 Stück </v>
          </cell>
          <cell r="C1342" t="str">
            <v>Steel balls, d 2 mm, 1000 pcs</v>
          </cell>
          <cell r="D1342" t="str">
            <v xml:space="preserve">Billes d'acier, d 2mm, jeu de 1000 </v>
          </cell>
          <cell r="E1342" t="str">
            <v>BOLITAS DE ACERO,D 2MM, 1000 PZS.</v>
          </cell>
          <cell r="F1342" t="str">
            <v xml:space="preserve">Kulki stalowe, d = 2 mm, 1000 sztuk     </v>
          </cell>
          <cell r="G1342" t="str">
            <v xml:space="preserve">Стальные шарики, d=2 мм, 1000 шт.    </v>
          </cell>
          <cell r="H1342">
            <v>8.5</v>
          </cell>
        </row>
        <row r="1343">
          <cell r="A1343" t="str">
            <v>09061-00</v>
          </cell>
          <cell r="B1343" t="str">
            <v>Auffänger mit Registrierkammer</v>
          </cell>
          <cell r="C1343" t="str">
            <v>Receiver with recording chamber</v>
          </cell>
          <cell r="D1343" t="str">
            <v xml:space="preserve">Cuvette collectrice avec chambre d'enregistrement </v>
          </cell>
          <cell r="E1343" t="str">
            <v>COLECTOR CON CAMARA DE REGISTRO</v>
          </cell>
          <cell r="F1343" t="str">
            <v xml:space="preserve">Chwytak z komorą rejestrującą     </v>
          </cell>
          <cell r="G1343" t="str">
            <v xml:space="preserve">Приемник с камерой регистрации    </v>
          </cell>
          <cell r="H1343">
            <v>889</v>
          </cell>
        </row>
        <row r="1344">
          <cell r="A1344" t="str">
            <v>09067-99</v>
          </cell>
          <cell r="B1344" t="str">
            <v>XR 4.0 expert unitRöntgengerät, 35 kV</v>
          </cell>
          <cell r="C1344" t="str">
            <v>XR 4.0 expert unit, 35 kV</v>
          </cell>
          <cell r="D1344" t="str">
            <v xml:space="preserve">XR 4.0 Appareil à rayons X, 35 kV </v>
          </cell>
          <cell r="E1344" t="str">
            <v>XR 4.0 Unidad de rayos X, 35 kV</v>
          </cell>
          <cell r="F1344" t="str">
            <v xml:space="preserve">XR 4.0 Aparat rentgenowski, 35 kV    </v>
          </cell>
          <cell r="G1344" t="str">
            <v xml:space="preserve">XR 4.0  X-ray Базовая рентгеновская установка, 35 кВ     </v>
          </cell>
          <cell r="H1344">
            <v>11500</v>
          </cell>
        </row>
        <row r="1345">
          <cell r="A1345" t="str">
            <v>09070-00</v>
          </cell>
          <cell r="B1345" t="str">
            <v>Millikan-Gerät</v>
          </cell>
          <cell r="C1345" t="str">
            <v>Millikan apparatus</v>
          </cell>
          <cell r="D1345" t="str">
            <v>Appareil de Millikan</v>
          </cell>
          <cell r="E1345" t="str">
            <v>APARATO DE MILLIKAN</v>
          </cell>
          <cell r="F1345" t="str">
            <v xml:space="preserve">Podstawowy aparat Milikana     </v>
          </cell>
          <cell r="G1345" t="str">
            <v xml:space="preserve">Аппарат Милликена    </v>
          </cell>
          <cell r="H1345">
            <v>1771</v>
          </cell>
        </row>
        <row r="1346">
          <cell r="A1346" t="str">
            <v>09070-50</v>
          </cell>
          <cell r="B1346" t="str">
            <v xml:space="preserve">Siliconöl für Millikan, 50 ml </v>
          </cell>
          <cell r="C1346" t="str">
            <v>Silicone oil f. Millikan, 50 ml</v>
          </cell>
          <cell r="D1346" t="str">
            <v>Huile de silicone pour appareil de Millikan, 50 ml</v>
          </cell>
          <cell r="E1346" t="str">
            <v>ACEITE D.SILICONA P.MILLIKAN,50ML</v>
          </cell>
          <cell r="F1346" t="str">
            <v xml:space="preserve">Olej silikonowy do aparatu Milikana, 50 ml     </v>
          </cell>
          <cell r="G1346" t="str">
            <v xml:space="preserve">Силиконовое масло для эксперимента Милликена, 50 мл    </v>
          </cell>
          <cell r="H1346">
            <v>38</v>
          </cell>
        </row>
        <row r="1347">
          <cell r="A1347" t="str">
            <v>09071-04</v>
          </cell>
          <cell r="B1347" t="str">
            <v>Ölzerstäuber für Millikangerät 09070-00</v>
          </cell>
          <cell r="C1347" t="str">
            <v>Oil atomizer for  09070-00</v>
          </cell>
          <cell r="D1347" t="str">
            <v xml:space="preserve">Pulvérisateur d'huile pour appareil de Millikan </v>
          </cell>
          <cell r="E1347" t="str">
            <v>PULVERIZADOR P.ACEITE P.  09070-00</v>
          </cell>
          <cell r="F1347" t="str">
            <v xml:space="preserve">Rozpylacz oleju do aparatu Milikana     </v>
          </cell>
          <cell r="G1347" t="str">
            <v xml:space="preserve">Распылитель масла    </v>
          </cell>
          <cell r="H1347">
            <v>215</v>
          </cell>
        </row>
        <row r="1348">
          <cell r="A1348" t="str">
            <v>09075-00</v>
          </cell>
          <cell r="B1348" t="str">
            <v>Teilchendetektor MiniPIX, Komplettset</v>
          </cell>
          <cell r="C1348" t="str">
            <v>Single photon counter MiniPIX, set</v>
          </cell>
          <cell r="D1348" t="str">
            <v>Compteur de photons uniques MiniPIX, set</v>
          </cell>
          <cell r="E1348" t="str">
            <v>Contador de fotones individuales MiniPIX, juego</v>
          </cell>
          <cell r="F1348" t="str">
            <v/>
          </cell>
          <cell r="G1348" t="str">
            <v>Однофотонный счетчик MiniPIX, комплект</v>
          </cell>
          <cell r="H1348">
            <v>6990</v>
          </cell>
        </row>
        <row r="1349">
          <cell r="A1349" t="str">
            <v>09075-10</v>
          </cell>
          <cell r="B1349" t="str">
            <v>Halter für Teilchendetektor 09075-00</v>
          </cell>
          <cell r="C1349" t="str">
            <v>Holder for radioactive samples, used for 09075-00</v>
          </cell>
          <cell r="D1349" t="str">
            <v/>
          </cell>
          <cell r="E1349" t="str">
            <v/>
          </cell>
          <cell r="F1349" t="str">
            <v/>
          </cell>
          <cell r="G1349" t="str">
            <v/>
          </cell>
          <cell r="H1349">
            <v>123</v>
          </cell>
        </row>
        <row r="1350">
          <cell r="A1350" t="str">
            <v>09084-00</v>
          </cell>
          <cell r="B1350" t="str">
            <v xml:space="preserve">Na-Fluoreszenzröhre auf Frontplatte </v>
          </cell>
          <cell r="C1350" t="str">
            <v>Na resonance lamp on plate</v>
          </cell>
          <cell r="D1350" t="str">
            <v>Lampe de résonance, Na</v>
          </cell>
          <cell r="E1350" t="str">
            <v>TUBO DE RESONANCIA Na CON PLACA</v>
          </cell>
          <cell r="F1350" t="str">
            <v xml:space="preserve">Lampa fluoroscencyjna Na, na płycie     </v>
          </cell>
          <cell r="G1350" t="str">
            <v xml:space="preserve">Na-резонансная лампа на пластине    </v>
          </cell>
          <cell r="H1350">
            <v>370</v>
          </cell>
        </row>
        <row r="1351">
          <cell r="A1351" t="str">
            <v>09085-01</v>
          </cell>
          <cell r="B1351" t="str">
            <v>Franck-Hertz-Röhre Hg (Ersatz)</v>
          </cell>
          <cell r="C1351" t="str">
            <v>Franck-Hertz Hg-tube, Hg, replacement</v>
          </cell>
          <cell r="D1351" t="str">
            <v>Tube Franck-Hertz de rechange, Hg</v>
          </cell>
          <cell r="E1351" t="str">
            <v>TUBO HG-FRANCK-HERTZ</v>
          </cell>
          <cell r="F1351" t="str">
            <v xml:space="preserve">Lampa Francka-Hertza (częstotliwość zamienna)     </v>
          </cell>
          <cell r="G1351" t="str">
            <v xml:space="preserve">Трубка Франка-Герца, ртутная, сменная    </v>
          </cell>
          <cell r="H1351">
            <v>751</v>
          </cell>
        </row>
        <row r="1352">
          <cell r="A1352" t="str">
            <v>09090-03</v>
          </cell>
          <cell r="B1352" t="str">
            <v>Präparat Americium-241, 3,7 kBq offen</v>
          </cell>
          <cell r="C1352" t="str">
            <v>Radioactive source Am-241, 3.7  kBq</v>
          </cell>
          <cell r="D1352" t="str">
            <v>Source am-241 3,7kbq ouverte</v>
          </cell>
          <cell r="E1352" t="str">
            <v>PREPARADO AM-241/3,7KBQ,ABIERTO</v>
          </cell>
          <cell r="F1352" t="str">
            <v xml:space="preserve">Preparat Am-241, 3,7 kBq otwarty     </v>
          </cell>
          <cell r="G1352" t="str">
            <v xml:space="preserve">Радиоактивный источник, Am-241, 3,7 кБк    </v>
          </cell>
          <cell r="H1352">
            <v>3180</v>
          </cell>
        </row>
        <row r="1353">
          <cell r="A1353" t="str">
            <v>09090-11</v>
          </cell>
          <cell r="B1353" t="str">
            <v xml:space="preserve">Präparat Americium-241, 370 kBq </v>
          </cell>
          <cell r="C1353" t="str">
            <v>Radioactive source Am-241, 370 kBq</v>
          </cell>
          <cell r="D1353" t="str">
            <v>Source Am-241, 370 kBq</v>
          </cell>
          <cell r="E1353" t="str">
            <v>PREPARADO DE AM-241, 370 KBQ</v>
          </cell>
          <cell r="F1353" t="str">
            <v xml:space="preserve">Preparat Am 241, 370 kBq     </v>
          </cell>
          <cell r="G1353" t="str">
            <v xml:space="preserve">Радиоактивный источник, Am-241, 370 кБк    </v>
          </cell>
          <cell r="H1353">
            <v>2398</v>
          </cell>
        </row>
        <row r="1354">
          <cell r="A1354" t="str">
            <v>09096-01</v>
          </cell>
          <cell r="B1354" t="str">
            <v xml:space="preserve">Präparat Cäsium-137 , 37 kBq </v>
          </cell>
          <cell r="C1354" t="str">
            <v>Radioactive source Cs-137, 37 kBq</v>
          </cell>
          <cell r="D1354" t="str">
            <v>Source Cs-137, 37 kBq</v>
          </cell>
          <cell r="E1354" t="str">
            <v>FUENTE  CS-137, 37 KBQ</v>
          </cell>
          <cell r="F1354" t="str">
            <v xml:space="preserve">Preparat Cs-137, 37 kBq     </v>
          </cell>
          <cell r="G1354" t="str">
            <v xml:space="preserve">Радиоактивный источник Cs-137, 37 кБк    </v>
          </cell>
          <cell r="H1354">
            <v>3198</v>
          </cell>
        </row>
        <row r="1355">
          <cell r="A1355" t="str">
            <v>09096-20</v>
          </cell>
          <cell r="B1355" t="str">
            <v xml:space="preserve">Präparat Cäsium-137, 18,5 MBq </v>
          </cell>
          <cell r="C1355" t="str">
            <v>Radioactive source Cs-137, 18.5 MBq</v>
          </cell>
          <cell r="D1355" t="str">
            <v>Préparation Cs-137; 18,5 MBq</v>
          </cell>
          <cell r="E1355" t="str">
            <v>PREPARADO Cs-137; 18,5 MBq                "</v>
          </cell>
          <cell r="F1355" t="str">
            <v xml:space="preserve">Preparat Cs-137; 18,5 MBq     </v>
          </cell>
          <cell r="G1355" t="str">
            <v xml:space="preserve">Радиоактивный источник Cs-137, 18,5 MБк    </v>
          </cell>
          <cell r="H1355">
            <v>5798</v>
          </cell>
        </row>
        <row r="1356">
          <cell r="A1356" t="str">
            <v>09097-50</v>
          </cell>
          <cell r="B1356" t="str">
            <v xml:space="preserve">Präparat Cobalt-60, 3,7 MBq </v>
          </cell>
          <cell r="C1356" t="str">
            <v>Radioactive source Co-60, 3.7 MBq</v>
          </cell>
          <cell r="D1356" t="str">
            <v>Préparation cobalt-60, 3.7Mbq</v>
          </cell>
          <cell r="E1356" t="str">
            <v>PREPARADO CO-60, 3.7 MBQ</v>
          </cell>
          <cell r="F1356" t="str">
            <v xml:space="preserve">Preparat Kobalt-60, 3,7 MBq     </v>
          </cell>
          <cell r="G1356" t="str">
            <v xml:space="preserve">Радиоактивный источник, Co-60, 3,7 МБк    </v>
          </cell>
          <cell r="H1356">
            <v>5398</v>
          </cell>
        </row>
        <row r="1357">
          <cell r="A1357" t="str">
            <v>09099-00</v>
          </cell>
          <cell r="B1357" t="str">
            <v>Alpha- und Photodetektor</v>
          </cell>
          <cell r="C1357" t="str">
            <v>Alpha and Photodetector</v>
          </cell>
          <cell r="D1357" t="str">
            <v>Détecteur alpha et photo</v>
          </cell>
          <cell r="E1357" t="str">
            <v>ALFA/FOTO-DETECTOR</v>
          </cell>
          <cell r="F1357" t="str">
            <v xml:space="preserve">Fotodetektor i detektor promieni alfa     </v>
          </cell>
          <cell r="G1357" t="str">
            <v xml:space="preserve">Альфа-и фотодетектор    </v>
          </cell>
          <cell r="H1357">
            <v>411</v>
          </cell>
        </row>
        <row r="1358">
          <cell r="A1358" t="str">
            <v>09100-00</v>
          </cell>
          <cell r="B1358" t="str">
            <v>Alpha-Detektor</v>
          </cell>
          <cell r="C1358" t="str">
            <v>Alpha detector</v>
          </cell>
          <cell r="D1358" t="str">
            <v>Détecteur alpha</v>
          </cell>
          <cell r="E1358" t="str">
            <v>DETECTOR ALFA</v>
          </cell>
          <cell r="F1358" t="str">
            <v xml:space="preserve">Detektor promieni alfa     </v>
          </cell>
          <cell r="G1358" t="str">
            <v xml:space="preserve">Детектор альфа-частиц    </v>
          </cell>
          <cell r="H1358">
            <v>3490</v>
          </cell>
        </row>
        <row r="1359">
          <cell r="A1359" t="str">
            <v>09100-10</v>
          </cell>
          <cell r="B1359" t="str">
            <v xml:space="preserve">Vorverstärker für Alpha-Detektor </v>
          </cell>
          <cell r="C1359" t="str">
            <v>Pre-amplifier for alpha detector</v>
          </cell>
          <cell r="D1359" t="str">
            <v>Préamplificateur pour détection alpha</v>
          </cell>
          <cell r="E1359" t="str">
            <v>PRE-AMPLIFICADOR P.DETECTO.ALFA</v>
          </cell>
          <cell r="F1359" t="str">
            <v xml:space="preserve">Wzmacniacz do detektora promieni alfa     </v>
          </cell>
          <cell r="G1359" t="str">
            <v xml:space="preserve">Предусилитель для детектора альфа-частиц    </v>
          </cell>
          <cell r="H1359">
            <v>844</v>
          </cell>
        </row>
        <row r="1360">
          <cell r="A1360" t="str">
            <v>09101-00</v>
          </cell>
          <cell r="B1360" t="str">
            <v>Gamma-Detektor</v>
          </cell>
          <cell r="C1360" t="str">
            <v>Gamma detector</v>
          </cell>
          <cell r="D1360" t="str">
            <v>Détecteur gamma</v>
          </cell>
          <cell r="E1360" t="str">
            <v>DETECTOR GAMA</v>
          </cell>
          <cell r="F1360" t="str">
            <v xml:space="preserve">Detektor promieni gamma     </v>
          </cell>
          <cell r="G1360" t="str">
            <v xml:space="preserve">Детектор гамма-излучений    </v>
          </cell>
          <cell r="H1360">
            <v>3286</v>
          </cell>
        </row>
        <row r="1361">
          <cell r="A1361" t="str">
            <v>09101-10</v>
          </cell>
          <cell r="B1361" t="str">
            <v xml:space="preserve">HV-Verbindungskabel </v>
          </cell>
          <cell r="C1361" t="str">
            <v>High-voltage connecting cable</v>
          </cell>
          <cell r="D1361" t="str">
            <v>Câble de connexion haute tension</v>
          </cell>
          <cell r="E1361" t="str">
            <v>CABLE DE CONEXION P.ALTA TENSION</v>
          </cell>
          <cell r="F1361" t="str">
            <v xml:space="preserve">Kabel łączeniowy wyznaczania częstotliwości    </v>
          </cell>
          <cell r="G1361" t="str">
            <v xml:space="preserve">Высоковольтный соединительный кабель    </v>
          </cell>
          <cell r="H1361">
            <v>133</v>
          </cell>
        </row>
        <row r="1362">
          <cell r="A1362" t="str">
            <v>09101-11</v>
          </cell>
          <cell r="B1362" t="str">
            <v xml:space="preserve">Abschirmzylinder für Gamma-Detektor </v>
          </cell>
          <cell r="C1362" t="str">
            <v>Screening cylinder for gamma detector</v>
          </cell>
          <cell r="D1362" t="str">
            <v>Cylindre de blindage pour détection gamma</v>
          </cell>
          <cell r="E1362" t="str">
            <v>CILIND.D.BLINDAJ.P.DETECTOR GAMMA</v>
          </cell>
          <cell r="F1362" t="str">
            <v xml:space="preserve">Cylinder ekranujący do detektora promieniowania gamma     </v>
          </cell>
          <cell r="G1362" t="str">
            <v xml:space="preserve">Защитный цилиндр для детектора гамма-излучений    </v>
          </cell>
          <cell r="H1362">
            <v>1741</v>
          </cell>
        </row>
        <row r="1363">
          <cell r="A1363" t="str">
            <v>09101-13</v>
          </cell>
          <cell r="B1363" t="str">
            <v xml:space="preserve">Eisenstab, d = 25 mm, l = 200 mm </v>
          </cell>
          <cell r="C1363" t="str">
            <v>Rod, iron, d 25 mm, l 200 mm</v>
          </cell>
          <cell r="D1363" t="str">
            <v>Baguette en fer, d 25mm, l 200mm</v>
          </cell>
          <cell r="E1363" t="str">
            <v>VARILLA DE HIERRO DIA.25MM 2200MM</v>
          </cell>
          <cell r="F1363" t="str">
            <v xml:space="preserve">Pręt stalowy, d = 25 mm, l = 200 mm     </v>
          </cell>
          <cell r="G1363" t="str">
            <v xml:space="preserve">Стержень, железный, d=25 мм, l=200 мм     </v>
          </cell>
          <cell r="H1363">
            <v>256</v>
          </cell>
        </row>
        <row r="1364">
          <cell r="A1364" t="str">
            <v>09103-00</v>
          </cell>
          <cell r="B1364" t="str">
            <v xml:space="preserve">Rezipient für Kernphysik-Versuche </v>
          </cell>
          <cell r="C1364" t="str">
            <v>Container for nuclear physics experiments</v>
          </cell>
          <cell r="D1364" t="str">
            <v>Récipient pour expérience de physique nucléaire</v>
          </cell>
          <cell r="E1364" t="str">
            <v>RECIPIEN.P.ENSAY.D.FISICA NUCL.</v>
          </cell>
          <cell r="F1364" t="str">
            <v xml:space="preserve">Recipient do doświadczeń z fizyki jądrowej     </v>
          </cell>
          <cell r="G1364" t="str">
            <v xml:space="preserve">Контейнер для экспериментов  по ядерной физики  </v>
          </cell>
          <cell r="H1364">
            <v>2007</v>
          </cell>
        </row>
        <row r="1365">
          <cell r="A1365" t="str">
            <v>09103-02</v>
          </cell>
          <cell r="B1365" t="str">
            <v xml:space="preserve">Ringblende mit Goldfolie, Rutherford </v>
          </cell>
          <cell r="C1365" t="str">
            <v>Annular diaphragm with gold foil</v>
          </cell>
          <cell r="D1365" t="str">
            <v>Diaphragme circulaire avec feuille d or</v>
          </cell>
          <cell r="E1365" t="str">
            <v>DIAFR.ANUL.C.LAMIN ORO,RUTHERF.</v>
          </cell>
          <cell r="F1365" t="str">
            <v xml:space="preserve">Przysłona pierścieniowa, folia złocona     </v>
          </cell>
          <cell r="G1365" t="str">
            <v xml:space="preserve">Круглая диафрагма  с золотой фольгой    </v>
          </cell>
          <cell r="H1365">
            <v>287</v>
          </cell>
        </row>
        <row r="1366">
          <cell r="A1366" t="str">
            <v>09103-03</v>
          </cell>
          <cell r="B1366" t="str">
            <v xml:space="preserve">Ringblende mit Alufolie, Rutherford </v>
          </cell>
          <cell r="C1366" t="str">
            <v>Annular diaphragm with aluminium foil</v>
          </cell>
          <cell r="D1366" t="str">
            <v xml:space="preserve">Diaphragme circulaire avec feuille d'aluminium </v>
          </cell>
          <cell r="E1366" t="str">
            <v>DIAFR.ANUL.C.LAMIN.ALU,RUTHERF.</v>
          </cell>
          <cell r="F1366" t="str">
            <v xml:space="preserve">Przysłona pierścieniowa, folia aluminiowa     </v>
          </cell>
          <cell r="G1366" t="str">
            <v xml:space="preserve">Круглая диафрагма  с алюминиевой фольгой    </v>
          </cell>
          <cell r="H1366">
            <v>133</v>
          </cell>
        </row>
        <row r="1367">
          <cell r="A1367" t="str">
            <v>09105-10</v>
          </cell>
          <cell r="B1367" t="str">
            <v xml:space="preserve">Franck-Hertz Hg-Röhre auf Platte </v>
          </cell>
          <cell r="C1367" t="str">
            <v>Franck-Hertz Hg-tube on plate</v>
          </cell>
          <cell r="D1367" t="str">
            <v>Tube hg-Franck-hertz sur plaque</v>
          </cell>
          <cell r="E1367" t="str">
            <v>TUBO DE FRANCK-HERTZ DE Hg SOBRE PLACA</v>
          </cell>
          <cell r="F1367" t="str">
            <v xml:space="preserve">Lampa rtęciowa Francka-Hertza na płycie     </v>
          </cell>
          <cell r="G1367" t="str">
            <v xml:space="preserve">Трубка Франка-Герца, ртутная, на пластине    </v>
          </cell>
          <cell r="H1367">
            <v>1029</v>
          </cell>
        </row>
        <row r="1368">
          <cell r="A1368" t="str">
            <v>09105-30</v>
          </cell>
          <cell r="B1368" t="str">
            <v>Verbindungskabel für Franck-Hertz Hg-Röhre</v>
          </cell>
          <cell r="C1368" t="str">
            <v>Connecting cord for Franck-Hertz Hg-tube</v>
          </cell>
          <cell r="D1368" t="str">
            <v>Fil de connexion pour tube hg Franck-hertz</v>
          </cell>
          <cell r="E1368" t="str">
            <v>CABLE DE CONEXION PARA TUBO DE FRANCK-HERTZ DE Hg</v>
          </cell>
          <cell r="F1368" t="str">
            <v xml:space="preserve">Kabel do lampy rtęciowej Francka-Hertza     </v>
          </cell>
          <cell r="G1368" t="str">
            <v xml:space="preserve">Coединительный шнур для ртутной трубки Франка-Герца    </v>
          </cell>
          <cell r="H1368">
            <v>48.9</v>
          </cell>
        </row>
        <row r="1369">
          <cell r="A1369" t="str">
            <v>09105-40</v>
          </cell>
          <cell r="B1369" t="str">
            <v xml:space="preserve">Franck-Hertz Ne-Röhre mit Gehäuse </v>
          </cell>
          <cell r="C1369" t="str">
            <v>Franck-Hertz Ne-tube w. housing</v>
          </cell>
          <cell r="D1369" t="str">
            <v>Tube de Franck-Hertz au néon avec boitier</v>
          </cell>
          <cell r="E1369" t="str">
            <v>TUBO DE FRANCK-HERTZ DE Ne CON CARCASA</v>
          </cell>
          <cell r="F1369" t="str">
            <v xml:space="preserve">Lampa neonowa Francka-Hertza w obudowie     </v>
          </cell>
          <cell r="G1369" t="str">
            <v xml:space="preserve">Ne-трубка Франка-Герца, с кожухом    </v>
          </cell>
          <cell r="H1369">
            <v>1226</v>
          </cell>
        </row>
        <row r="1370">
          <cell r="A1370" t="str">
            <v>09105-50</v>
          </cell>
          <cell r="B1370" t="str">
            <v>Verbindungskabel für Franck-Hertz Röhre</v>
          </cell>
          <cell r="C1370" t="str">
            <v>Connect.cord f.Franck-H. tube</v>
          </cell>
          <cell r="D1370" t="str">
            <v>Fil de Connexion pour tube Franck-hertz</v>
          </cell>
          <cell r="E1370" t="str">
            <v xml:space="preserve">CABLE DE CONEXION PARA TUBO DE FRANCK-HERTZ DE </v>
          </cell>
          <cell r="F1370" t="str">
            <v xml:space="preserve">Kabel do lampy Francka-Hertza     </v>
          </cell>
          <cell r="G1370" t="str">
            <v xml:space="preserve">Coединительный шнур для Ne-трубки Герца    </v>
          </cell>
          <cell r="H1370">
            <v>51</v>
          </cell>
        </row>
        <row r="1371">
          <cell r="A1371" t="str">
            <v>09105-93</v>
          </cell>
          <cell r="B1371" t="str">
            <v xml:space="preserve">Franck-Hertz Heizofen für Hg-Röhre </v>
          </cell>
          <cell r="C1371" t="str">
            <v>Franck-Hertz oven for Hg-tube</v>
          </cell>
          <cell r="D1371" t="str">
            <v>Four pour tube hg Franck-hertz</v>
          </cell>
          <cell r="E1371" t="str">
            <v>HORNO DE FRANCK-HERTZ PARA TUBO DE Hg</v>
          </cell>
          <cell r="F1371" t="str">
            <v xml:space="preserve">Piec do lampy rtęciowej Francka-Hertza     </v>
          </cell>
          <cell r="G1371" t="str">
            <v xml:space="preserve">Печь Франка-Герца для ртутной трубки    </v>
          </cell>
          <cell r="H1371">
            <v>649</v>
          </cell>
        </row>
        <row r="1372">
          <cell r="A1372" t="str">
            <v>09105-99</v>
          </cell>
          <cell r="B1372" t="str">
            <v xml:space="preserve">Franck-Hertz Betriebsgerät </v>
          </cell>
          <cell r="C1372" t="str">
            <v>Franck-Hertz control unit</v>
          </cell>
          <cell r="D1372" t="str">
            <v>Alimentation pour tube de Franck-Hertz</v>
          </cell>
          <cell r="E1372" t="str">
            <v>UNIDAD DE CONTROL PARA TUBOS DE FRANCK-HERTZ</v>
          </cell>
          <cell r="F1372" t="str">
            <v xml:space="preserve">Zasilacz do lamp Francka-Hertza     </v>
          </cell>
          <cell r="G1372" t="str">
            <v xml:space="preserve">Блок питания для эксперимента Франка-Герца    </v>
          </cell>
          <cell r="H1372">
            <v>1781</v>
          </cell>
        </row>
        <row r="1373">
          <cell r="A1373" t="str">
            <v>09106-99</v>
          </cell>
          <cell r="B1373" t="str">
            <v>Franck-Hertz Betriebsgerät USB</v>
          </cell>
          <cell r="C1373" t="str">
            <v>Franck-Hertz control unit</v>
          </cell>
          <cell r="D1373" t="str">
            <v>Alimentation pour tube de Franck-Hertz</v>
          </cell>
          <cell r="E1373" t="str">
            <v>UNIDAD DE CONTROL PARA TUBOS DE FRANCK-HERTZ</v>
          </cell>
          <cell r="F1373" t="str">
            <v xml:space="preserve">Zasilacz do lamp Francka-Hertza     </v>
          </cell>
          <cell r="G1373" t="str">
            <v xml:space="preserve">Блок питания для эксперимента Франка-Герца    </v>
          </cell>
          <cell r="H1373">
            <v>1729</v>
          </cell>
        </row>
        <row r="1374">
          <cell r="A1374" t="str">
            <v>09107-99</v>
          </cell>
          <cell r="B1374" t="str">
            <v>PHYWE Netzgerät 1.5  kV DC, hochstabil</v>
          </cell>
          <cell r="C1374" t="str">
            <v>PHYWE High precision power supply 1.5 kV DC</v>
          </cell>
          <cell r="D1374" t="str">
            <v>PHYWE Alimentation de haute précision 1,5 kV</v>
          </cell>
          <cell r="E1374" t="str">
            <v>PHYWE Fuente de alimentación de alta precisión 1.5 KV CC</v>
          </cell>
          <cell r="F1374" t="str">
            <v xml:space="preserve">PHYWE Zasilacz do detektora promieni gamma    </v>
          </cell>
          <cell r="G1374" t="str">
            <v xml:space="preserve">PHYWE Источник питания, 1,5 кВ постоянного тока, высокостабильный  </v>
          </cell>
          <cell r="H1374">
            <v>1249</v>
          </cell>
        </row>
        <row r="1375">
          <cell r="A1375" t="str">
            <v>09117-88</v>
          </cell>
          <cell r="B1375" t="str">
            <v>XRES 4.0 X-ray expert Schulausstattung Röntgengerät</v>
          </cell>
          <cell r="C1375" t="str">
            <v>XRE 4.0 X-ray expert set for schools</v>
          </cell>
          <cell r="D1375" t="str">
            <v>XRE 4.0 X-ray expert set pour écoles</v>
          </cell>
          <cell r="E1375" t="str">
            <v>XRE 4.0 Rayos-X expert para escuelas</v>
          </cell>
          <cell r="F1375" t="str">
            <v xml:space="preserve">Rentgenowski zestaw rozszerzony dla szkół XRE 4.0     </v>
          </cell>
          <cell r="G1375" t="str">
            <v xml:space="preserve">XRE 4.0 X-ray expert Рентгеновская установка для школ, базовый набор    </v>
          </cell>
          <cell r="H1375">
            <v>14999</v>
          </cell>
        </row>
        <row r="1376">
          <cell r="A1376" t="str">
            <v>09125-88</v>
          </cell>
          <cell r="B1376" t="str">
            <v>XR4 Röntgengerät Erweiterungsset Festkörperphysik</v>
          </cell>
          <cell r="C1376" t="str">
            <v>XR 4.0 X-ray solid state physics upgrade set</v>
          </cell>
          <cell r="D1376" t="str">
            <v xml:space="preserve">XR 4.0 Kit d'extension physique de l'état solide </v>
          </cell>
          <cell r="E1376" t="str">
            <v>XR 4.0 Set de Extensión Física de Estado Sólido con Rayos-X</v>
          </cell>
          <cell r="F1376" t="str">
            <v xml:space="preserve">Zestaw rozszerzający XR 4.0 X-ray Badanie ciał stałych     </v>
          </cell>
          <cell r="G1376" t="str">
            <v xml:space="preserve">XR 4.0 X-ray Физика твердого тела, расширение  </v>
          </cell>
          <cell r="H1376">
            <v>1199</v>
          </cell>
        </row>
        <row r="1377">
          <cell r="A1377" t="str">
            <v>09130-66</v>
          </cell>
          <cell r="B1377" t="str">
            <v xml:space="preserve">XR 4.0 expert fundamental measurements set- Sammlung - </v>
          </cell>
          <cell r="C1377" t="str">
            <v>XR 4.0 expert fundamental measurements set</v>
          </cell>
          <cell r="D1377" t="str">
            <v>XR 4.0 expert Rayons-X, set de mesures de base</v>
          </cell>
          <cell r="E1377" t="str">
            <v>XR 4.0 expert set para medidadas fundamentales</v>
          </cell>
          <cell r="F1377" t="str">
            <v>Zestaw bazowy aparatu rentgenowskego XR 4.0 do podstawowych pomiarów</v>
          </cell>
          <cell r="G1377" t="str">
            <v xml:space="preserve">XR 4.0expertX-ray Фундаментальные исследования, расширение  </v>
          </cell>
          <cell r="H1377">
            <v>10990</v>
          </cell>
        </row>
        <row r="1378">
          <cell r="A1378" t="str">
            <v>09130-67</v>
          </cell>
          <cell r="B1378" t="str">
            <v>XR 4.0 expert Sonderedition physikalische Gesetze- Sammlung -</v>
          </cell>
          <cell r="C1378" t="str">
            <v>XR 4.0 expert special edition physical laws</v>
          </cell>
          <cell r="D1378" t="str">
            <v/>
          </cell>
          <cell r="E1378" t="str">
            <v>XR 4.0 expert. edición especial para las leyes de la física</v>
          </cell>
          <cell r="F1378" t="str">
            <v>#N/A</v>
          </cell>
          <cell r="G1378" t="str">
            <v/>
          </cell>
          <cell r="H1378">
            <v>12900</v>
          </cell>
        </row>
        <row r="1379">
          <cell r="A1379" t="str">
            <v>09135-88</v>
          </cell>
          <cell r="B1379" t="str">
            <v>XR4 Röntgengerät Erweiterungsset Charakterisierung</v>
          </cell>
          <cell r="C1379" t="str">
            <v>XRC 4.0 X-ray characteristics upgrade set</v>
          </cell>
          <cell r="D1379" t="str">
            <v xml:space="preserve">XRC 4.0 Kit d'extension caractérisation </v>
          </cell>
          <cell r="E1379" t="str">
            <v>XRC 4.0 Set de Extensión Caracterización de Rayos X</v>
          </cell>
          <cell r="F1379" t="str">
            <v xml:space="preserve">Zestaw rozszerzający XRC 4.0 X-ray: Rejestrowanie charakterystyk     </v>
          </cell>
          <cell r="G1379" t="str">
            <v>XR 4.0 X-ray Рентгеновские характеристики, расширение</v>
          </cell>
          <cell r="H1379">
            <v>1499</v>
          </cell>
        </row>
        <row r="1380">
          <cell r="A1380" t="str">
            <v>09145-88</v>
          </cell>
          <cell r="B1380" t="str">
            <v xml:space="preserve">XR4 Röntgengerät Erweiterungsset Strukturanalyse </v>
          </cell>
          <cell r="C1380" t="str">
            <v>XR 4.0 X-ray structural analysis upgrade set</v>
          </cell>
          <cell r="D1380" t="str">
            <v xml:space="preserve">XR 4.0 Kit d'extension analyse cristallographique </v>
          </cell>
          <cell r="E1380" t="str">
            <v>XR 4.0 Set de Extensión Análisis Estructural con Rayos X</v>
          </cell>
          <cell r="F1380" t="str">
            <v>Zestaw rozszerzający XR 4.0 X-ray Analiza strukturalna</v>
          </cell>
          <cell r="G1380" t="str">
            <v xml:space="preserve">XR 4.0 Рентгеноструктурный анализ, расширение   </v>
          </cell>
          <cell r="H1380">
            <v>2899</v>
          </cell>
        </row>
        <row r="1381">
          <cell r="A1381" t="str">
            <v>09150-66</v>
          </cell>
          <cell r="B1381" t="str">
            <v>XR 4.0 expert Observationsset- Sammlung -</v>
          </cell>
          <cell r="C1381" t="str">
            <v>XR 4.0 expert set observations  -Collection-</v>
          </cell>
          <cell r="D1381" t="str">
            <v xml:space="preserve">XR 4.0 expert Rayons-X, set d'observation </v>
          </cell>
          <cell r="E1381" t="str">
            <v>XR 4.0 expert set observaciones</v>
          </cell>
          <cell r="F1381" t="str">
            <v>Zestaw rozszerzający do aparatu rentgenowskego XR 4.0 do obserwacji</v>
          </cell>
          <cell r="G1381" t="str">
            <v xml:space="preserve">XR 4.0 expert X-ray  набордля наблюдения, расширение  </v>
          </cell>
          <cell r="H1381">
            <v>8990</v>
          </cell>
        </row>
        <row r="1382">
          <cell r="A1382" t="str">
            <v>09150-67</v>
          </cell>
          <cell r="B1382" t="str">
            <v>XR 4.0 expert Sonderedition Medizin- Sammlung -</v>
          </cell>
          <cell r="C1382" t="str">
            <v>XR 4.0 expert special edition medicine</v>
          </cell>
          <cell r="D1382" t="str">
            <v/>
          </cell>
          <cell r="E1382" t="str">
            <v>XR 4.0 expert, edición especial para medicina</v>
          </cell>
          <cell r="F1382" t="str">
            <v>Aparat  XR4.0, specjalna edycja Medycyna</v>
          </cell>
          <cell r="G1382" t="str">
            <v/>
          </cell>
          <cell r="H1382">
            <v>9590</v>
          </cell>
        </row>
        <row r="1383">
          <cell r="A1383" t="str">
            <v>09155-88</v>
          </cell>
          <cell r="B1383" t="str">
            <v xml:space="preserve">XR4 Röntgengerät Erweiterungsset Radiografie </v>
          </cell>
          <cell r="C1383" t="str">
            <v>XR 4.0 X-ray imaging upgrade set</v>
          </cell>
          <cell r="D1383" t="str">
            <v xml:space="preserve">XR 4.0 Kit d'extension imagerie médicale </v>
          </cell>
          <cell r="E1383" t="str">
            <v>XR 4.0 Set de extensión Radiofotografía con Rayos X</v>
          </cell>
          <cell r="F1383" t="str">
            <v xml:space="preserve">Zestaw rozszerzający XR 4.0 X-ray Radiografia     </v>
          </cell>
          <cell r="G1383" t="str">
            <v xml:space="preserve">XR 4.0 X-ray Рентгеновское изображение, расширение   </v>
          </cell>
          <cell r="H1383">
            <v>1390</v>
          </cell>
        </row>
        <row r="1384">
          <cell r="A1384" t="str">
            <v>09165-88</v>
          </cell>
          <cell r="B1384" t="str">
            <v>XR4 Röntgengerät Erweiterungsset Materialanalyse</v>
          </cell>
          <cell r="C1384" t="str">
            <v>XR 4.0 X-ray material upgrade set</v>
          </cell>
          <cell r="D1384" t="str">
            <v xml:space="preserve">XR 4.0 Kit d'extension analyse des matériaux </v>
          </cell>
          <cell r="E1384" t="str">
            <v>XR 4.0 Set de Extensión Análisis de Materiales con Rayos X</v>
          </cell>
          <cell r="F1384" t="str">
            <v xml:space="preserve">Zestaw rozszerzający XR 4.0 X-ray Analiza materiałów     </v>
          </cell>
          <cell r="G1384" t="str">
            <v>XR 4.0 X-ray Рентгеновский анализ материалов, расширение</v>
          </cell>
          <cell r="H1384">
            <v>5990</v>
          </cell>
        </row>
        <row r="1385">
          <cell r="A1385" t="str">
            <v>09175-88</v>
          </cell>
          <cell r="B1385" t="str">
            <v xml:space="preserve">XR4 Röntgengerät Erweiterungsset Dosimetrie </v>
          </cell>
          <cell r="C1385" t="str">
            <v>XR 4.0 X-ray dosimetry upgrade set</v>
          </cell>
          <cell r="D1385" t="str">
            <v xml:space="preserve">XR 4.0 Kit d'extension dosimétrie et radioprotection </v>
          </cell>
          <cell r="E1385" t="str">
            <v>XR 4.0 Set de Extensión Dosimetría Rayos X</v>
          </cell>
          <cell r="F1385" t="str">
            <v xml:space="preserve">Zestaw rozszerzający XR 4.0 X-ray Dozymetria     </v>
          </cell>
          <cell r="G1385" t="str">
            <v>XR 4.0 X-ray Дозиметрия рентгеновского излучения, раcширение</v>
          </cell>
          <cell r="H1385">
            <v>3399</v>
          </cell>
        </row>
        <row r="1386">
          <cell r="A1386" t="str">
            <v>09185-88</v>
          </cell>
          <cell r="B1386" t="str">
            <v>XR4 Röntgengerät Erweiterungsset Computertomographie</v>
          </cell>
          <cell r="C1386" t="str">
            <v>XR 4.0 X-ray  Computed Tomography upgrade set</v>
          </cell>
          <cell r="D1386" t="str">
            <v xml:space="preserve">XR 4.0 X-ray  Kit d'extension tomodensitométrie </v>
          </cell>
          <cell r="E1386" t="str">
            <v>XR 4.0 X-ray Set d.Extens.Tomografia Computariz. c.Rayos X</v>
          </cell>
          <cell r="F1386" t="str">
            <v xml:space="preserve">Zestaw rozszerzający XR 4.0 X-ray Tomografia komputerowa (CT)     </v>
          </cell>
          <cell r="G1386" t="str">
            <v xml:space="preserve">XR 4.0 XR 4.0 X-ray Рентгеновская компьютерная томография, расширение   </v>
          </cell>
          <cell r="H1386">
            <v>21500</v>
          </cell>
        </row>
        <row r="1387">
          <cell r="A1387" t="str">
            <v>09200-00</v>
          </cell>
          <cell r="B1387" t="str">
            <v xml:space="preserve">Aufbauplatte zur Radioaktivität </v>
          </cell>
          <cell r="C1387" t="str">
            <v>Base plate for radioactivity</v>
          </cell>
          <cell r="D1387" t="str">
            <v>Plaque de base pour radioactivité</v>
          </cell>
          <cell r="E1387" t="str">
            <v>PLACA DE MONTAJE, RADIOACTIVIDAD</v>
          </cell>
          <cell r="F1387" t="str">
            <v xml:space="preserve">Płyta podstawowa do zestawu Promieniotwórczość     </v>
          </cell>
          <cell r="G1387" t="str">
            <v xml:space="preserve">Опорная плита для экспериментов по радиоактивности    </v>
          </cell>
          <cell r="H1387">
            <v>54</v>
          </cell>
        </row>
        <row r="1388">
          <cell r="A1388" t="str">
            <v>09200-25</v>
          </cell>
          <cell r="B1388" t="str">
            <v>Einsatz Schüler-Radioaktivität</v>
          </cell>
          <cell r="C1388" t="str">
            <v>Inset f.Stud.radioactivity board</v>
          </cell>
          <cell r="D1388" t="str">
            <v>Insert pour tableaux aimanté radioactivité</v>
          </cell>
          <cell r="E1388" t="str">
            <v>JGO. P.RADIOACTIVIDAD, ESTUDIANTE</v>
          </cell>
          <cell r="F1388" t="str">
            <v xml:space="preserve">Dodatki do doświadczeń uczniowskich Promieniotwórczość     </v>
          </cell>
          <cell r="G1388" t="str">
            <v xml:space="preserve">Вставка для набора "Радиоактивность на доске", пенопласт  </v>
          </cell>
          <cell r="H1388">
            <v>30.9</v>
          </cell>
        </row>
        <row r="1389">
          <cell r="A1389" t="str">
            <v>09201-00</v>
          </cell>
          <cell r="B1389" t="str">
            <v>Zählrohrhalter auf Haftmagnet</v>
          </cell>
          <cell r="C1389" t="str">
            <v>Counter tube holder on fixating magnet</v>
          </cell>
          <cell r="D1389" t="str">
            <v>Support sur aimant pour tube compteur</v>
          </cell>
          <cell r="E1389" t="str">
            <v>Soporte de tubo contador sobre base con imán</v>
          </cell>
          <cell r="F1389" t="str">
            <v xml:space="preserve">Uchwyt komory licznikowej, mocowanie magnetycznie     </v>
          </cell>
          <cell r="G1389" t="str">
            <v xml:space="preserve">Держатель для счетчика, с магнитным креплением    </v>
          </cell>
          <cell r="H1389">
            <v>33</v>
          </cell>
        </row>
        <row r="1390">
          <cell r="A1390" t="str">
            <v>09202-00</v>
          </cell>
          <cell r="B1390" t="str">
            <v>Präparatehalter auf Haftmagnet</v>
          </cell>
          <cell r="C1390" t="str">
            <v>Source holder on fixing magnet</v>
          </cell>
          <cell r="D1390" t="str">
            <v>Porte source avec fixation magnétique</v>
          </cell>
          <cell r="E1390" t="str">
            <v>Soporte para preparado, con imán</v>
          </cell>
          <cell r="F1390" t="str">
            <v xml:space="preserve">Uchwyt preparatów radioaktywnych, mocowany magnetycznie     </v>
          </cell>
          <cell r="G1390" t="str">
            <v xml:space="preserve">Держатель для источника, с магнитным креплением    </v>
          </cell>
          <cell r="H1390">
            <v>33</v>
          </cell>
        </row>
        <row r="1391">
          <cell r="A1391" t="str">
            <v>09203-00</v>
          </cell>
          <cell r="B1391" t="str">
            <v xml:space="preserve">Plattenhalter auf Haftmagnet </v>
          </cell>
          <cell r="C1391" t="str">
            <v>Plate holder on fixing magnet</v>
          </cell>
          <cell r="D1391" t="str">
            <v>Support pour plaque sur aimant</v>
          </cell>
          <cell r="E1391" t="str">
            <v>SOP.BANDEJA,S.IMAN FIJAC.MAGNET.</v>
          </cell>
          <cell r="F1391" t="str">
            <v xml:space="preserve">Uchwyt płytek, mocowany magnetycznie     </v>
          </cell>
          <cell r="G1391" t="str">
            <v xml:space="preserve">Держатель для пластинки, с магнитным креплением    </v>
          </cell>
          <cell r="H1391">
            <v>33</v>
          </cell>
        </row>
        <row r="1392">
          <cell r="A1392" t="str">
            <v>09203-01</v>
          </cell>
          <cell r="B1392" t="str">
            <v xml:space="preserve">Probenrohr mit Halter </v>
          </cell>
          <cell r="C1392" t="str">
            <v>Specimen tube with holder</v>
          </cell>
          <cell r="D1392" t="str">
            <v>Tubes à essai avec support</v>
          </cell>
          <cell r="E1392" t="str">
            <v>TUBO DE ENSAYO CON SOPORTE</v>
          </cell>
          <cell r="F1392" t="str">
            <v xml:space="preserve">Rurka do próbek z uchwytem     </v>
          </cell>
          <cell r="G1392" t="str">
            <v xml:space="preserve">Трубка, содержащая образец, с держателем    </v>
          </cell>
          <cell r="H1392">
            <v>20</v>
          </cell>
        </row>
        <row r="1393">
          <cell r="A1393" t="str">
            <v>09203-02</v>
          </cell>
          <cell r="B1393" t="str">
            <v xml:space="preserve">Ablenkmagnete für Plattenhalter, 2 Stück </v>
          </cell>
          <cell r="C1393" t="str">
            <v>Defl.magnets f. plate holder,2pcs</v>
          </cell>
          <cell r="D1393" t="str">
            <v>Aimant déviateur pour plaque de support</v>
          </cell>
          <cell r="E1393" t="str">
            <v>DEFLECT.MAGNET.P.SOP.BAND.,2 UNID</v>
          </cell>
          <cell r="F1393" t="str">
            <v xml:space="preserve">Magnes odchylający, 2 sztuki     </v>
          </cell>
          <cell r="G1393" t="str">
            <v xml:space="preserve">Отклоняющие магниты для держателя пластин, 2шт.    </v>
          </cell>
          <cell r="H1393">
            <v>33</v>
          </cell>
        </row>
        <row r="1394">
          <cell r="A1394" t="str">
            <v>09203-03</v>
          </cell>
          <cell r="B1394" t="str">
            <v>Probentisch für Plattenhalter</v>
          </cell>
          <cell r="C1394" t="str">
            <v>Sample stage for plate holder</v>
          </cell>
          <cell r="D1394" t="str">
            <v>Platine d'échantillonnage pour porte-plaque</v>
          </cell>
          <cell r="E1394" t="str">
            <v>Etapa de muestras para el portaplacas</v>
          </cell>
          <cell r="F1394" t="str">
            <v/>
          </cell>
          <cell r="G1394" t="str">
            <v>Пробоотборник для держателя пластин</v>
          </cell>
          <cell r="H1394">
            <v>8.9</v>
          </cell>
        </row>
        <row r="1395">
          <cell r="A1395" t="str">
            <v>09204-00</v>
          </cell>
          <cell r="B1395" t="str">
            <v xml:space="preserve">Plattenhalter für Demotafel auf Haftmagnet </v>
          </cell>
          <cell r="C1395" t="str">
            <v>Plate holder on fix. magnet</v>
          </cell>
          <cell r="D1395" t="str">
            <v>Support pour plaque pour tableau de démonstration aimanté</v>
          </cell>
          <cell r="E1395" t="str">
            <v>SOP.BANDEJA P.TABLA DEMO., S.IMAN</v>
          </cell>
          <cell r="F1395" t="str">
            <v xml:space="preserve">Uchwyt płyt do tablicy magnetycznej, mocowany magnetycznie     </v>
          </cell>
          <cell r="G1395" t="str">
            <v xml:space="preserve">Держатель пластин, с магнитным креплением    </v>
          </cell>
          <cell r="H1395">
            <v>71</v>
          </cell>
        </row>
        <row r="1396">
          <cell r="A1396" t="str">
            <v>09206-00</v>
          </cell>
          <cell r="B1396" t="str">
            <v>Zählrohrhalter groß auf Haftmagnet</v>
          </cell>
          <cell r="C1396" t="str">
            <v>Holder for counter tube  large</v>
          </cell>
          <cell r="D1396" t="str">
            <v>Support pour tube compteur large</v>
          </cell>
          <cell r="E1396" t="str">
            <v>Soporte largo para tubo contador</v>
          </cell>
          <cell r="F1396" t="str">
            <v xml:space="preserve">Uchwyt komory licznikowej, duży, mocowany magnetycznie     </v>
          </cell>
          <cell r="G1396" t="str">
            <v xml:space="preserve">Держатель для ионизационной камеры    </v>
          </cell>
          <cell r="H1396">
            <v>39</v>
          </cell>
        </row>
        <row r="1397">
          <cell r="A1397" t="str">
            <v>09207-00</v>
          </cell>
          <cell r="B1397" t="str">
            <v xml:space="preserve">Zählrohrhalter SMARTsense auf Haftmagnet  </v>
          </cell>
          <cell r="C1397" t="str">
            <v>Holder for SMARTsense counter tube on holding magnet</v>
          </cell>
          <cell r="D1397" t="str">
            <v>Support pour tube compteur SMARTsense sur aimant de maintien</v>
          </cell>
          <cell r="E1397" t="str">
            <v>Soporte de tubo de contador SMARTsense en imán de sujeción</v>
          </cell>
          <cell r="F1397" t="str">
            <v>Uchwyt do licznika SMARTsense na magnesie przytrzymującym</v>
          </cell>
          <cell r="G1397" t="str">
            <v>Держатель для счетной трубки</v>
          </cell>
          <cell r="H1397">
            <v>26.7</v>
          </cell>
        </row>
        <row r="1398">
          <cell r="A1398" t="str">
            <v>09390-06</v>
          </cell>
          <cell r="B1398" t="str">
            <v xml:space="preserve">Lampenfassung E10 mit Buchsen für NaWi  </v>
          </cell>
          <cell r="C1398" t="str">
            <v>Lamp holder, E10, with sockets</v>
          </cell>
          <cell r="D1398" t="str">
            <v>Support de lampe, E10, avec douilles</v>
          </cell>
          <cell r="E1398" t="str">
            <v>Soporte para lámpara, E10, con portalámparas</v>
          </cell>
          <cell r="F1398" t="str">
            <v xml:space="preserve">Oprawa żarówki E10 z gniazdem do zestawów Przyroda  </v>
          </cell>
          <cell r="G1398" t="str">
            <v xml:space="preserve">Держатель для лампы, E10, с сокетами  </v>
          </cell>
          <cell r="H1398">
            <v>35</v>
          </cell>
        </row>
        <row r="1399">
          <cell r="A1399" t="str">
            <v>09390-07</v>
          </cell>
          <cell r="B1399" t="str">
            <v xml:space="preserve">Ein-/Ausschalter für NaWi  </v>
          </cell>
          <cell r="C1399" t="str">
            <v>On/off switch for sciences sets</v>
          </cell>
          <cell r="D1399" t="str">
            <v>Interrupteur marche/arrêt pour les ensembles scientifiques</v>
          </cell>
          <cell r="E1399" t="str">
            <v>Set Interruptor de encendido / apagado para ciencias</v>
          </cell>
          <cell r="F1399" t="str">
            <v xml:space="preserve">Włącznik/wyłącznik do zestawów Przyroda  </v>
          </cell>
          <cell r="G1399" t="str">
            <v xml:space="preserve">Переключатель включение / выключение (On/Off)  </v>
          </cell>
          <cell r="H1399">
            <v>46</v>
          </cell>
        </row>
        <row r="1400">
          <cell r="A1400" t="str">
            <v>09390-08</v>
          </cell>
          <cell r="B1400" t="str">
            <v>Wechselschalter für NaWi</v>
          </cell>
          <cell r="C1400" t="str">
            <v>Changeover switch for sciences sets</v>
          </cell>
          <cell r="D1400" t="str">
            <v>Commutateur pour les ensembles scientifiques</v>
          </cell>
          <cell r="E1400" t="str">
            <v>Set Interruptor de cambio para ciencias</v>
          </cell>
          <cell r="F1400" t="str">
            <v xml:space="preserve">Włącznik przemienny do zestawów Pryroda  </v>
          </cell>
          <cell r="G1400" t="str">
            <v xml:space="preserve">Переключатель перенастройки  </v>
          </cell>
          <cell r="H1400">
            <v>46</v>
          </cell>
        </row>
        <row r="1401">
          <cell r="A1401" t="str">
            <v>09401-01</v>
          </cell>
          <cell r="B1401" t="str">
            <v xml:space="preserve">Leitungs-Baustein, gerade, DB </v>
          </cell>
          <cell r="C1401" t="str">
            <v>Connector, straight, module DB</v>
          </cell>
          <cell r="D1401" t="str">
            <v>Connecteur, droit, bloc de construction</v>
          </cell>
          <cell r="E1401" t="str">
            <v>Connector,straight,module DB</v>
          </cell>
          <cell r="F1401" t="str">
            <v xml:space="preserve">Panel Przewód prosty, z zestawu demonstracyjnego     </v>
          </cell>
          <cell r="G1401" t="str">
            <v xml:space="preserve">Соединитель, прямой, модуль DB    </v>
          </cell>
          <cell r="H1401">
            <v>29</v>
          </cell>
        </row>
        <row r="1402">
          <cell r="A1402" t="str">
            <v>09401-02</v>
          </cell>
          <cell r="B1402" t="str">
            <v>Leitungs-Baustein, winklig, DB</v>
          </cell>
          <cell r="C1402" t="str">
            <v>Connector, angled, module DB</v>
          </cell>
          <cell r="D1402" t="str">
            <v>Connecteur, à angle droit, bloc de construction</v>
          </cell>
          <cell r="E1402" t="str">
            <v>Connector,angled,module DB</v>
          </cell>
          <cell r="F1402" t="str">
            <v xml:space="preserve">Panel Przewód kątowy, z zestawu demonstracyjnego     </v>
          </cell>
          <cell r="G1402" t="str">
            <v xml:space="preserve">Соединитель, угловой, модуль DB    </v>
          </cell>
          <cell r="H1402">
            <v>29</v>
          </cell>
        </row>
        <row r="1403">
          <cell r="A1403" t="str">
            <v>09401-03</v>
          </cell>
          <cell r="B1403" t="str">
            <v xml:space="preserve">Leitungs-Baustein, T-förmig, DB </v>
          </cell>
          <cell r="C1403" t="str">
            <v>Connector, T-shaped, module DB</v>
          </cell>
          <cell r="D1403" t="str">
            <v>Connecteur forme-t, bloc de construction</v>
          </cell>
          <cell r="E1403" t="str">
            <v>Connector T-shaped,module DB</v>
          </cell>
          <cell r="F1403" t="str">
            <v xml:space="preserve">Panel Przewód teowy, z zestawu demonstracyjnego     </v>
          </cell>
          <cell r="G1403" t="str">
            <v xml:space="preserve">Соединитель, T -образный, модуль DB    </v>
          </cell>
          <cell r="H1403">
            <v>29</v>
          </cell>
        </row>
        <row r="1404">
          <cell r="A1404" t="str">
            <v>09401-04</v>
          </cell>
          <cell r="B1404" t="str">
            <v xml:space="preserve">Leitungs-Baustein, unterbrochen, DB </v>
          </cell>
          <cell r="C1404" t="str">
            <v>Connector interrupted, module DB</v>
          </cell>
          <cell r="D1404" t="str">
            <v>Connecteur interrompu, bloc de construction</v>
          </cell>
          <cell r="E1404" t="str">
            <v>Connector interrupted,module DB</v>
          </cell>
          <cell r="F1404" t="str">
            <v xml:space="preserve">Panel Przewód z przerwą, z zestawu demonstracyjnego     </v>
          </cell>
          <cell r="G1404" t="str">
            <v xml:space="preserve">Соединитель, разомкнутый, модуль DB    </v>
          </cell>
          <cell r="H1404">
            <v>35</v>
          </cell>
        </row>
        <row r="1405">
          <cell r="A1405" t="str">
            <v>09401-05</v>
          </cell>
          <cell r="B1405" t="str">
            <v xml:space="preserve">Leitungskreuz, isoliert, DB </v>
          </cell>
          <cell r="C1405" t="str">
            <v>Wire crossing, insulated, module DB</v>
          </cell>
          <cell r="D1405" t="str">
            <v>Fil croisé, isolé, bloc de construction</v>
          </cell>
          <cell r="E1405" t="str">
            <v>Wire crossing,insulated,module DB</v>
          </cell>
          <cell r="F1405" t="str">
            <v xml:space="preserve">Panel Przewód skrzyżny, izolowany, z zestawu demonstracyjnego     </v>
          </cell>
          <cell r="G1405" t="str">
            <v xml:space="preserve">Провод с крестовым соединением, изолированный, модуль DB    </v>
          </cell>
          <cell r="H1405">
            <v>29</v>
          </cell>
        </row>
        <row r="1406">
          <cell r="A1406" t="str">
            <v>09401-06</v>
          </cell>
          <cell r="B1406" t="str">
            <v xml:space="preserve">Leitungskreuz, verbunden, DB </v>
          </cell>
          <cell r="C1406" t="str">
            <v>Wire crossing,connected,module DB</v>
          </cell>
          <cell r="D1406" t="str">
            <v>Fil croisé, connecté, bloc de construction</v>
          </cell>
          <cell r="E1406" t="str">
            <v>Wire crossing,connected,module DB</v>
          </cell>
          <cell r="F1406" t="str">
            <v xml:space="preserve">Panel Przewód skrzyżny, złączony     </v>
          </cell>
          <cell r="G1406" t="str">
            <v xml:space="preserve">Провод с крестовым соединением, сплошной, модуль DB    </v>
          </cell>
          <cell r="H1406">
            <v>35</v>
          </cell>
        </row>
        <row r="1407">
          <cell r="A1407" t="str">
            <v>09401-10</v>
          </cell>
          <cell r="B1407" t="str">
            <v xml:space="preserve">Leitungs-Baustein, Anschlussbaustein, DB </v>
          </cell>
          <cell r="C1407" t="str">
            <v>Junction, module DB</v>
          </cell>
          <cell r="D1407" t="str">
            <v>Jonction, bloc de construction</v>
          </cell>
          <cell r="E1407" t="str">
            <v>Junction,module DB</v>
          </cell>
          <cell r="F1407" t="str">
            <v xml:space="preserve">Panel Przewód z przyłączem, z zestawu demonstracyjnego     </v>
          </cell>
          <cell r="G1407" t="str">
            <v xml:space="preserve">Точка соединения, модуль DB    </v>
          </cell>
          <cell r="H1407">
            <v>35</v>
          </cell>
        </row>
        <row r="1408">
          <cell r="A1408" t="str">
            <v>09401-11</v>
          </cell>
          <cell r="B1408" t="str">
            <v xml:space="preserve">Leitungs-Baustein, gerade mit Buchse, DB </v>
          </cell>
          <cell r="C1408" t="str">
            <v>Connect.straight w.socket,mod. DB</v>
          </cell>
          <cell r="D1408" t="str">
            <v>Connecteur droit avec douilles, bloc de construction</v>
          </cell>
          <cell r="E1408" t="str">
            <v>Connect.straight w.socket,mod. DB</v>
          </cell>
          <cell r="F1408" t="str">
            <v xml:space="preserve">Panel Przewód prosty z gniazdem, z zestawu demonstracyjnego     </v>
          </cell>
          <cell r="G1408" t="str">
            <v xml:space="preserve">Соединитель, прямой, с разъемом, модуль DB    </v>
          </cell>
          <cell r="H1408">
            <v>29</v>
          </cell>
        </row>
        <row r="1409">
          <cell r="A1409" t="str">
            <v>09401-12</v>
          </cell>
          <cell r="B1409" t="str">
            <v xml:space="preserve">Leitungs-Baustein, winklig mit Buchse, DB </v>
          </cell>
          <cell r="C1409" t="str">
            <v>Connector, angled with socket, module DB</v>
          </cell>
          <cell r="D1409" t="str">
            <v>Connecteur à angle droit avec douilles, bloc de construction</v>
          </cell>
          <cell r="E1409" t="str">
            <v>Connect.angled w.socket,module DB</v>
          </cell>
          <cell r="F1409" t="str">
            <v xml:space="preserve">Panel Przewód kątowy z gniazdem, z zestawu demonstracyjnego     </v>
          </cell>
          <cell r="G1409" t="str">
            <v xml:space="preserve">Соединитель, угловой, с разъемом, модуль DB    </v>
          </cell>
          <cell r="H1409">
            <v>29</v>
          </cell>
        </row>
        <row r="1410">
          <cell r="A1410" t="str">
            <v>09402-01</v>
          </cell>
          <cell r="B1410" t="str">
            <v xml:space="preserve">Ausschalter, DB </v>
          </cell>
          <cell r="C1410" t="str">
            <v>Switch on/off, module DB</v>
          </cell>
          <cell r="D1410" t="str">
            <v>Interrupteur on / off, bloc de construction</v>
          </cell>
          <cell r="E1410" t="str">
            <v>Switch on/off,module DB</v>
          </cell>
          <cell r="F1410" t="str">
            <v xml:space="preserve">Panel Wyłącznik, z zestawu demonstracyjnego     </v>
          </cell>
          <cell r="G1410" t="str">
            <v xml:space="preserve">Выключатель вкл./выкл. , модуль DB    </v>
          </cell>
          <cell r="H1410">
            <v>58</v>
          </cell>
        </row>
        <row r="1411">
          <cell r="A1411" t="str">
            <v>09402-02</v>
          </cell>
          <cell r="B1411" t="str">
            <v xml:space="preserve">Umschalter, DB </v>
          </cell>
          <cell r="C1411" t="str">
            <v>Switch, change-over, module DB</v>
          </cell>
          <cell r="D1411" t="str">
            <v>Interrupteur, inverseur, bloc de construction</v>
          </cell>
          <cell r="E1411" t="str">
            <v>Switch,change-over,module DB</v>
          </cell>
          <cell r="F1411" t="str">
            <v xml:space="preserve">Panel Przełącznik, z zestawu demonstracyjnego     </v>
          </cell>
          <cell r="G1411" t="str">
            <v xml:space="preserve">Переключатель, модуль DB    </v>
          </cell>
          <cell r="H1411">
            <v>58</v>
          </cell>
        </row>
        <row r="1412">
          <cell r="A1412" t="str">
            <v>09403-00</v>
          </cell>
          <cell r="B1412" t="str">
            <v xml:space="preserve">Universalhalter, DB </v>
          </cell>
          <cell r="C1412" t="str">
            <v>Universal holder,module DB</v>
          </cell>
          <cell r="D1412" t="str">
            <v>Support universel , bloc de construction</v>
          </cell>
          <cell r="E1412" t="str">
            <v>Universal holder,module DB</v>
          </cell>
          <cell r="F1412" t="str">
            <v xml:space="preserve">Panel Uchwyt uniwersały, z zestawu demonstracyjnego     </v>
          </cell>
          <cell r="G1412" t="str">
            <v xml:space="preserve">Универсальный держатель,  модуль DB    </v>
          </cell>
          <cell r="H1412">
            <v>35</v>
          </cell>
        </row>
        <row r="1413">
          <cell r="A1413" t="str">
            <v>09404-00</v>
          </cell>
          <cell r="B1413" t="str">
            <v xml:space="preserve">Lampenfassung E10, DB </v>
          </cell>
          <cell r="C1413" t="str">
            <v>Socket for incandescent lamp E10 ,module DB</v>
          </cell>
          <cell r="D1413" t="str">
            <v>Douille pour lampe incandescence E10, bloc de construction</v>
          </cell>
          <cell r="E1413" t="str">
            <v>Socket f.incand.lamp E10,mod. DB</v>
          </cell>
          <cell r="F1413" t="str">
            <v xml:space="preserve">Panel Oprawa żarówki E10, z zestawu demonstracyjnego     </v>
          </cell>
          <cell r="G1413" t="str">
            <v xml:space="preserve">Ламповй патрон Е 10, модуль DB    </v>
          </cell>
          <cell r="H1413">
            <v>35</v>
          </cell>
        </row>
        <row r="1414">
          <cell r="A1414" t="str">
            <v>09411-10</v>
          </cell>
          <cell r="B1414" t="str">
            <v xml:space="preserve">Widerstand 1 Ohm, DB </v>
          </cell>
          <cell r="C1414" t="str">
            <v>Resistor 1 Ohm,module DB</v>
          </cell>
          <cell r="D1414" t="str">
            <v>Résistance 1 ohm, bloc de construction</v>
          </cell>
          <cell r="E1414" t="str">
            <v>Resistor 1 Ohm,module DB</v>
          </cell>
          <cell r="F1414" t="str">
            <v xml:space="preserve">Panel Rezystor 1 W, z zestawu demonstracyjnego     </v>
          </cell>
          <cell r="G1414" t="str">
            <v xml:space="preserve">Резистор 1 Ом, модуль DB    </v>
          </cell>
          <cell r="H1414">
            <v>35</v>
          </cell>
        </row>
        <row r="1415">
          <cell r="A1415" t="str">
            <v>09412-10</v>
          </cell>
          <cell r="B1415" t="str">
            <v xml:space="preserve">Widerstand 10 Ohm, DB </v>
          </cell>
          <cell r="C1415" t="str">
            <v>Resitor 10 Ohm,module DB</v>
          </cell>
          <cell r="D1415" t="str">
            <v>Résistance 10 ohm, bloc de construction</v>
          </cell>
          <cell r="E1415" t="str">
            <v>Resistencia 10 Ohm,módulo para estudiante</v>
          </cell>
          <cell r="F1415" t="str">
            <v xml:space="preserve">Panel Rezystor 10 W, z zestawu demonstracyjnego     </v>
          </cell>
          <cell r="G1415" t="str">
            <v xml:space="preserve">Резистор 10 Ом, модуль DB    </v>
          </cell>
          <cell r="H1415">
            <v>35</v>
          </cell>
        </row>
        <row r="1416">
          <cell r="A1416" t="str">
            <v>09412-50</v>
          </cell>
          <cell r="B1416" t="str">
            <v xml:space="preserve">Widerstand 50 Ohm, DB </v>
          </cell>
          <cell r="C1416" t="str">
            <v>Resistor 50 Ohm,module DB</v>
          </cell>
          <cell r="D1416" t="str">
            <v>Résistance 50 ohm, bloc de construction</v>
          </cell>
          <cell r="E1416" t="str">
            <v>Resistencia 50 Ohm, modulo de estudiantes, DB</v>
          </cell>
          <cell r="F1416" t="str">
            <v xml:space="preserve">Panel Rezystor 50 W, z zestawu demonstracyjnego     </v>
          </cell>
          <cell r="G1416" t="str">
            <v xml:space="preserve">Резистор  50 Ом, модуль DB    </v>
          </cell>
          <cell r="H1416">
            <v>35</v>
          </cell>
        </row>
        <row r="1417">
          <cell r="A1417" t="str">
            <v>09413-10</v>
          </cell>
          <cell r="B1417" t="str">
            <v xml:space="preserve">Widerstand 100 Ohm, DB </v>
          </cell>
          <cell r="C1417" t="str">
            <v>Resistor 100 Ohm,module DB</v>
          </cell>
          <cell r="D1417" t="str">
            <v>Résistance 100 ohm, bloc de construction</v>
          </cell>
          <cell r="E1417" t="str">
            <v>Resistor 100 Ohm,module DB</v>
          </cell>
          <cell r="F1417" t="str">
            <v xml:space="preserve">Panel Rezystor 100 W, z zestawu demonstracyjnego     </v>
          </cell>
          <cell r="G1417" t="str">
            <v xml:space="preserve">Резистор 100 Ом, модуль DB    </v>
          </cell>
          <cell r="H1417">
            <v>35</v>
          </cell>
        </row>
        <row r="1418">
          <cell r="A1418" t="str">
            <v>09413-50</v>
          </cell>
          <cell r="B1418" t="str">
            <v xml:space="preserve">Widerstand 500 Ohm, DB </v>
          </cell>
          <cell r="C1418" t="str">
            <v>Resistor 500 Ohm,module DB</v>
          </cell>
          <cell r="D1418" t="str">
            <v>Résistance 500 ohm, bloc de construction</v>
          </cell>
          <cell r="E1418" t="str">
            <v>Resistor 500 Ohm,module DB</v>
          </cell>
          <cell r="F1418" t="str">
            <v xml:space="preserve">Panel Rezystor 500 W, z zestawu demonstracyjnego     </v>
          </cell>
          <cell r="G1418" t="str">
            <v xml:space="preserve">Резистор 500 Ом, модуль DB    </v>
          </cell>
          <cell r="H1418">
            <v>35</v>
          </cell>
        </row>
        <row r="1419">
          <cell r="A1419" t="str">
            <v>09414-10</v>
          </cell>
          <cell r="B1419" t="str">
            <v xml:space="preserve">Widerstand 1 kOhm, DB </v>
          </cell>
          <cell r="C1419" t="str">
            <v>Resistor 1 kOhm,module DB</v>
          </cell>
          <cell r="D1419" t="str">
            <v>Résistance 1 kohm, bloc de construction</v>
          </cell>
          <cell r="E1419" t="str">
            <v>Resistor 1 kOhm,module DB</v>
          </cell>
          <cell r="F1419" t="str">
            <v xml:space="preserve">Panel Rezystor 1 kW, z zestawu demonstracyjnego     </v>
          </cell>
          <cell r="G1419" t="str">
            <v xml:space="preserve">Резистор 1 кОм, модуль DB    </v>
          </cell>
          <cell r="H1419">
            <v>35</v>
          </cell>
        </row>
        <row r="1420">
          <cell r="A1420" t="str">
            <v>09415-10</v>
          </cell>
          <cell r="B1420" t="str">
            <v xml:space="preserve">Widerstand 10 kOhm, DB </v>
          </cell>
          <cell r="C1420" t="str">
            <v>Resistor 10 kOhm,module DB</v>
          </cell>
          <cell r="D1420" t="str">
            <v>Résistance 10 kohm, bloc de construction</v>
          </cell>
          <cell r="E1420" t="str">
            <v>Resistor 10 kOHm,module DB</v>
          </cell>
          <cell r="F1420" t="str">
            <v xml:space="preserve">Panel Rezystor 10 kW, z zestawu demonstracyjnego     </v>
          </cell>
          <cell r="G1420" t="str">
            <v xml:space="preserve">Резистор 10 кОм, модуль DB    </v>
          </cell>
          <cell r="H1420">
            <v>35</v>
          </cell>
        </row>
        <row r="1421">
          <cell r="A1421" t="str">
            <v>09415-47</v>
          </cell>
          <cell r="B1421" t="str">
            <v xml:space="preserve">Widerstand 47 kOhm, DB </v>
          </cell>
          <cell r="C1421" t="str">
            <v>Resistor 47 kOhm,module DB</v>
          </cell>
          <cell r="D1421" t="str">
            <v>Résistance 47 kohm, bloc de construction</v>
          </cell>
          <cell r="E1421" t="str">
            <v>Resistor 47 kOhm,module DB</v>
          </cell>
          <cell r="F1421" t="str">
            <v xml:space="preserve">Panel Rezystor 47 kW, z zestawu demonstracyjnego     </v>
          </cell>
          <cell r="G1421" t="str">
            <v xml:space="preserve">Резистор 47 кОм, модуль DB    </v>
          </cell>
          <cell r="H1421">
            <v>35</v>
          </cell>
        </row>
        <row r="1422">
          <cell r="A1422" t="str">
            <v>09420-00</v>
          </cell>
          <cell r="B1422" t="str">
            <v>Widerstandsdekade, DB</v>
          </cell>
          <cell r="C1422" t="str">
            <v>Resistance decade, module DB</v>
          </cell>
          <cell r="D1422" t="str">
            <v>Résistance décade, module DB</v>
          </cell>
          <cell r="E1422" t="str">
            <v>Resistencia, módulo DB</v>
          </cell>
          <cell r="F1422" t="str">
            <v xml:space="preserve">Dekada rezystorów, z zestawu demonstracyjnego     </v>
          </cell>
          <cell r="G1422" t="str">
            <v xml:space="preserve">магазин сопротивлений, модуль DB    </v>
          </cell>
          <cell r="H1422">
            <v>103</v>
          </cell>
        </row>
        <row r="1423">
          <cell r="A1423" t="str">
            <v>09423-25</v>
          </cell>
          <cell r="B1423" t="str">
            <v xml:space="preserve">Potentiometer 250 Ohm, DB </v>
          </cell>
          <cell r="C1423" t="str">
            <v>Potentiometer 250 Ohm, module DB</v>
          </cell>
          <cell r="D1423" t="str">
            <v>Potentiomètre 250 ohm, bloc de construction</v>
          </cell>
          <cell r="E1423" t="str">
            <v>Potentiometer 250 Ohm,module DB</v>
          </cell>
          <cell r="F1423" t="str">
            <v xml:space="preserve">Potencjometr 250 W, z zestawu demonstracyjnego     </v>
          </cell>
          <cell r="G1423" t="str">
            <v xml:space="preserve">Потенциометр 250 Ом, модуль DB    </v>
          </cell>
          <cell r="H1423">
            <v>58</v>
          </cell>
        </row>
        <row r="1424">
          <cell r="A1424" t="str">
            <v>09425-10</v>
          </cell>
          <cell r="B1424" t="str">
            <v xml:space="preserve">Potentiometer 10 kOhm, DB </v>
          </cell>
          <cell r="C1424" t="str">
            <v>Potentiometer 10 kOhm,module DB</v>
          </cell>
          <cell r="D1424" t="str">
            <v>Potentiomètre 10 kohm, bloc de construction</v>
          </cell>
          <cell r="E1424" t="str">
            <v>Potentiometer 10 kOhm,module DB</v>
          </cell>
          <cell r="F1424" t="str">
            <v xml:space="preserve">Potencjometr 10 kW, z zestawu demonstracyjnego     </v>
          </cell>
          <cell r="G1424" t="str">
            <v xml:space="preserve">Потенциометр 10 кОм, модуль DB    </v>
          </cell>
          <cell r="H1424">
            <v>58</v>
          </cell>
        </row>
        <row r="1425">
          <cell r="A1425" t="str">
            <v>09430-00</v>
          </cell>
          <cell r="B1425" t="str">
            <v xml:space="preserve">NTC-Widerstand, DB </v>
          </cell>
          <cell r="C1425" t="str">
            <v>NTC-resistor,module DB</v>
          </cell>
          <cell r="D1425" t="str">
            <v>Résistance ntc, bloc de construction</v>
          </cell>
          <cell r="E1425" t="str">
            <v>NTC-resistor,module DB</v>
          </cell>
          <cell r="F1425" t="str">
            <v xml:space="preserve">Rezystor NTC, z zestawu demonstracyjnego     </v>
          </cell>
          <cell r="G1425" t="str">
            <v xml:space="preserve">Резистор с отрицательным температурным коэффициентом, модуль DB   </v>
          </cell>
          <cell r="H1425">
            <v>35</v>
          </cell>
        </row>
        <row r="1426">
          <cell r="A1426" t="str">
            <v>09431-00</v>
          </cell>
          <cell r="B1426" t="str">
            <v xml:space="preserve">PTC-Widerstand, DB </v>
          </cell>
          <cell r="C1426" t="str">
            <v>PTC-resistor, module DB</v>
          </cell>
          <cell r="D1426" t="str">
            <v>Résistance ptc, bloc de construction</v>
          </cell>
          <cell r="E1426" t="str">
            <v>PTC-resistor,module DB</v>
          </cell>
          <cell r="F1426" t="str">
            <v xml:space="preserve">Rezystor PTC, z zestawu demonstracyjnego     </v>
          </cell>
          <cell r="G1426" t="str">
            <v xml:space="preserve">Резистор с положительным температурным коэффициентом, модуль DB   </v>
          </cell>
          <cell r="H1426">
            <v>35</v>
          </cell>
        </row>
        <row r="1427">
          <cell r="A1427" t="str">
            <v>09442-10</v>
          </cell>
          <cell r="B1427" t="str">
            <v xml:space="preserve">Kondensator 10 nF, DB </v>
          </cell>
          <cell r="C1427" t="str">
            <v>Capacitor 10 nF,module DB</v>
          </cell>
          <cell r="D1427" t="str">
            <v>Condensateur 10 nF, bloc de construction</v>
          </cell>
          <cell r="E1427" t="str">
            <v>Capacitor 10 nF,module DB</v>
          </cell>
          <cell r="F1427" t="str">
            <v xml:space="preserve">Kondensator 10 nF, z zestawu demonstracyjnego     </v>
          </cell>
          <cell r="G1427" t="str">
            <v xml:space="preserve">Конденсатор 10 нФ, модуль DB    </v>
          </cell>
          <cell r="H1427">
            <v>35</v>
          </cell>
        </row>
        <row r="1428">
          <cell r="A1428" t="str">
            <v>09442-47</v>
          </cell>
          <cell r="B1428" t="str">
            <v xml:space="preserve">Kondensator 47 nF, DB </v>
          </cell>
          <cell r="C1428" t="str">
            <v>Capacitor 47 nF,module DB</v>
          </cell>
          <cell r="D1428" t="str">
            <v>Condensateur 47 nF, bloc de construction</v>
          </cell>
          <cell r="E1428" t="str">
            <v>Capacitor 47 nF,module DB</v>
          </cell>
          <cell r="F1428" t="str">
            <v xml:space="preserve">Kondensator 47 nF, z zestawu demonstracyjnego     </v>
          </cell>
          <cell r="G1428" t="str">
            <v xml:space="preserve">Конденсатор 47 нФ, модуль DB    </v>
          </cell>
          <cell r="H1428">
            <v>35</v>
          </cell>
        </row>
        <row r="1429">
          <cell r="A1429" t="str">
            <v>09445-47</v>
          </cell>
          <cell r="B1429" t="str">
            <v xml:space="preserve">Kondensator (ELKO) 47 µF, DB </v>
          </cell>
          <cell r="C1429" t="str">
            <v>Capacitor(ELKO)0.047 mF,module DB</v>
          </cell>
          <cell r="D1429" t="str">
            <v>Condensateur (elko) 0.047 mF, bloc de construction</v>
          </cell>
          <cell r="E1429" t="str">
            <v>Capacitor(ELKO)0.047 mF,module DB</v>
          </cell>
          <cell r="F1429" t="str">
            <v xml:space="preserve">Kondensator elektrolityczny 0,047 mF, z zestawu demonstracyjnego     </v>
          </cell>
          <cell r="G1429" t="str">
            <v xml:space="preserve">Конденсатор (ELKO) 47 мкФ, модуль DB    </v>
          </cell>
          <cell r="H1429">
            <v>35</v>
          </cell>
        </row>
        <row r="1430">
          <cell r="A1430" t="str">
            <v>09446-10</v>
          </cell>
          <cell r="B1430" t="str">
            <v xml:space="preserve">Kondensator (ELKO) 100 µF, DB </v>
          </cell>
          <cell r="C1430" t="str">
            <v>Capacitor(ELKO),0.1 mF,module DB</v>
          </cell>
          <cell r="D1430" t="str">
            <v>Condensateur (elko) 0,1 mF, bloc de construction</v>
          </cell>
          <cell r="E1430" t="str">
            <v>Capacitor(ELKO),0.1 mF,module DB</v>
          </cell>
          <cell r="F1430" t="str">
            <v xml:space="preserve">Kondensator elektrolityczny 0,1 mF, z zestawu demonstracyjnego     </v>
          </cell>
          <cell r="G1430" t="str">
            <v xml:space="preserve">Конденсатор (ELKO) 100 мкФ, модуль DB    </v>
          </cell>
          <cell r="H1430">
            <v>35</v>
          </cell>
        </row>
        <row r="1431">
          <cell r="A1431" t="str">
            <v>09446-47</v>
          </cell>
          <cell r="B1431" t="str">
            <v xml:space="preserve">Kondensator (ELKO) 470 µF, DB </v>
          </cell>
          <cell r="C1431" t="str">
            <v>Capacitor(ELKO),0.47 mF,module DB</v>
          </cell>
          <cell r="D1431" t="str">
            <v>Condensateur(elko) 0,47 mF, bloc de construction</v>
          </cell>
          <cell r="E1431" t="str">
            <v>Capacitor(ELKO),0.47 mF,module DB</v>
          </cell>
          <cell r="F1431" t="str">
            <v xml:space="preserve">Kondensator elektrolityczny 0,47 mF, z zestawu demonstracyjnego     </v>
          </cell>
          <cell r="G1431" t="str">
            <v xml:space="preserve">Конденсатор (ELKO) 470  мкФ, модуль DB    </v>
          </cell>
          <cell r="H1431">
            <v>35</v>
          </cell>
        </row>
        <row r="1432">
          <cell r="A1432" t="str">
            <v>09450-10</v>
          </cell>
          <cell r="B1432" t="str">
            <v>Kondensator (Gold Cap), 1F, DB</v>
          </cell>
          <cell r="C1432" t="str">
            <v>Capacitor (gold cap), 1F, DB</v>
          </cell>
          <cell r="D1432" t="str">
            <v xml:space="preserve">Condensateur (bouchon d'or), 1F, DB </v>
          </cell>
          <cell r="E1432" t="str">
            <v>Condensador (gold cap), 1F, DB</v>
          </cell>
          <cell r="F1432" t="str">
            <v xml:space="preserve">Panel Kondensator typu Gold-Cap, 1F, z zestawu demonstracyjnego     </v>
          </cell>
          <cell r="G1432" t="str">
            <v xml:space="preserve">Конденсатор типа Gold-Cap, 1 Ф, модуль DB    </v>
          </cell>
          <cell r="H1432">
            <v>58</v>
          </cell>
        </row>
        <row r="1433">
          <cell r="A1433" t="str">
            <v>09451-00</v>
          </cell>
          <cell r="B1433" t="str">
            <v xml:space="preserve">Siliziumdiode 1N4007, DB </v>
          </cell>
          <cell r="C1433" t="str">
            <v>Silicon diode 1N4007,module DB</v>
          </cell>
          <cell r="D1433" t="str">
            <v>Diode au silicone 1N4007, bloc de construction</v>
          </cell>
          <cell r="E1433" t="str">
            <v>Silicon diode 1N4007,module DB</v>
          </cell>
          <cell r="F1433" t="str">
            <v xml:space="preserve">Panel Dioda krzemowa 1 N4007, z zestawu demonstracyjnego     </v>
          </cell>
          <cell r="G1433" t="str">
            <v xml:space="preserve">Кремниевый диод 1N4007, модуль DB    </v>
          </cell>
          <cell r="H1433">
            <v>35</v>
          </cell>
        </row>
        <row r="1434">
          <cell r="A1434" t="str">
            <v>09452-00</v>
          </cell>
          <cell r="B1434" t="str">
            <v>Z-Diode ZF 4,7, DB</v>
          </cell>
          <cell r="C1434" t="str">
            <v>Z-diode ZF 4.7,module DB</v>
          </cell>
          <cell r="D1434" t="str">
            <v>Diode Z, ZF 4,7, bloc de construction</v>
          </cell>
          <cell r="E1434" t="str">
            <v>Z-diode ZF 4.7,module DB</v>
          </cell>
          <cell r="F1434" t="str">
            <v xml:space="preserve">Panel Dioda Zenera ZF4, 7, z zestawu demonstracyjnego     </v>
          </cell>
          <cell r="G1434" t="str">
            <v xml:space="preserve">Диод Зенера, ZF4,7, модуль DB    </v>
          </cell>
          <cell r="H1434">
            <v>35</v>
          </cell>
        </row>
        <row r="1435">
          <cell r="A1435" t="str">
            <v>09453-00</v>
          </cell>
          <cell r="B1435" t="str">
            <v xml:space="preserve">Fotodiode, DB </v>
          </cell>
          <cell r="C1435" t="str">
            <v>Photodiode,module DB</v>
          </cell>
          <cell r="D1435" t="str">
            <v>Photodiode, bloc de construction</v>
          </cell>
          <cell r="E1435" t="str">
            <v>Photodiode,module DB</v>
          </cell>
          <cell r="F1435" t="str">
            <v xml:space="preserve">Panel Fotodioda, z zestawu demonstracyjnego     </v>
          </cell>
          <cell r="G1435" t="str">
            <v xml:space="preserve">Фотодиод, модуль DB    </v>
          </cell>
          <cell r="H1435">
            <v>35</v>
          </cell>
        </row>
        <row r="1436">
          <cell r="A1436" t="str">
            <v>09454-00</v>
          </cell>
          <cell r="B1436" t="str">
            <v xml:space="preserve">Leuchtdiode, rot, DB </v>
          </cell>
          <cell r="C1436" t="str">
            <v>Light emitt. diode,red,module DB</v>
          </cell>
          <cell r="D1436" t="str">
            <v>Diode électroluminescente, rouge, bloc de construction</v>
          </cell>
          <cell r="E1436" t="str">
            <v>Light emitt. diode,red,module DB</v>
          </cell>
          <cell r="F1436" t="str">
            <v xml:space="preserve">Panel Dioda świecąca, czerwona, z zestawu demonstracyjnego     </v>
          </cell>
          <cell r="G1436" t="str">
            <v xml:space="preserve">Светодиод, красный, модуль DB    </v>
          </cell>
          <cell r="H1436">
            <v>35</v>
          </cell>
        </row>
        <row r="1437">
          <cell r="A1437" t="str">
            <v>09455-00</v>
          </cell>
          <cell r="B1437" t="str">
            <v xml:space="preserve">Brückengleichrichter, DB </v>
          </cell>
          <cell r="C1437" t="str">
            <v>Bridge rectifier,module DB</v>
          </cell>
          <cell r="D1437" t="str">
            <v>Redresseur à pont, bloc de construction</v>
          </cell>
          <cell r="E1437" t="str">
            <v>Bridge rectifier,module DB</v>
          </cell>
          <cell r="F1437" t="str">
            <v xml:space="preserve">Panel Prostownik mostkowy, z zestawu demonstracyjnego     </v>
          </cell>
          <cell r="G1437" t="str">
            <v xml:space="preserve">Выпрямитель по мостовой схеме, модуль DB    </v>
          </cell>
          <cell r="H1437">
            <v>58</v>
          </cell>
        </row>
        <row r="1438">
          <cell r="A1438" t="str">
            <v>09455-01</v>
          </cell>
          <cell r="B1438" t="str">
            <v xml:space="preserve">Brückengleichrichter mit LED, DB </v>
          </cell>
          <cell r="C1438" t="str">
            <v>Bridge rectifier w. LED,module DB</v>
          </cell>
          <cell r="D1438" t="str">
            <v>Redresseur à pont avec led, bloc de construction</v>
          </cell>
          <cell r="E1438" t="str">
            <v>Bridge rectifier w.LED,module DB</v>
          </cell>
          <cell r="F1438" t="str">
            <v xml:space="preserve">Panel Prostownik mostkowy z diodą LED, z zestawu demonstracyjnego     </v>
          </cell>
          <cell r="G1438" t="str">
            <v xml:space="preserve">Выпрямитель по мостовой схеме со светодиодом, модуль DB    </v>
          </cell>
          <cell r="H1438">
            <v>58</v>
          </cell>
        </row>
        <row r="1439">
          <cell r="A1439" t="str">
            <v>09456-00</v>
          </cell>
          <cell r="B1439" t="str">
            <v xml:space="preserve">Transistor NPN (BC337), DB </v>
          </cell>
          <cell r="C1439" t="str">
            <v>Transistor BC337,module DB</v>
          </cell>
          <cell r="D1439" t="str">
            <v>Transistor NPN (BC337), bloc de construction</v>
          </cell>
          <cell r="E1439" t="str">
            <v>Transistor BC337,module DB</v>
          </cell>
          <cell r="F1439" t="str">
            <v xml:space="preserve">Panel Tranzystor BC337, z zestawu demonstracyjnego     </v>
          </cell>
          <cell r="G1439" t="str">
            <v xml:space="preserve">Транзистор BC337, модуль DB    </v>
          </cell>
          <cell r="H1439">
            <v>46</v>
          </cell>
        </row>
        <row r="1440">
          <cell r="A1440" t="str">
            <v>09457-00</v>
          </cell>
          <cell r="B1440" t="str">
            <v xml:space="preserve">Transistor PNP (BC327), DB </v>
          </cell>
          <cell r="C1440" t="str">
            <v>Transistor BC327,module DB</v>
          </cell>
          <cell r="D1440" t="str">
            <v>Transistor PNP (BC327), bloc de construction</v>
          </cell>
          <cell r="E1440" t="str">
            <v>Transistor BC327,module DB</v>
          </cell>
          <cell r="F1440" t="str">
            <v xml:space="preserve">Panel Tranzystor BC327, z zestawu demonstracyjnego     </v>
          </cell>
          <cell r="G1440" t="str">
            <v xml:space="preserve">Транзистор BC327, модуль DB    </v>
          </cell>
          <cell r="H1440">
            <v>46</v>
          </cell>
        </row>
        <row r="1441">
          <cell r="A1441" t="str">
            <v>09458-00</v>
          </cell>
          <cell r="B1441" t="str">
            <v xml:space="preserve">Fototransistor, DB </v>
          </cell>
          <cell r="C1441" t="str">
            <v>Phototransistor, module DB</v>
          </cell>
          <cell r="D1441" t="str">
            <v>Phototransistor, bloc de construction</v>
          </cell>
          <cell r="E1441" t="str">
            <v>Phototransistor, module DB</v>
          </cell>
          <cell r="F1441" t="str">
            <v xml:space="preserve">Panel Fototranzystor, z zestawu demonstracyjnego     </v>
          </cell>
          <cell r="G1441" t="str">
            <v xml:space="preserve">Фототранзистор, модуль DB    </v>
          </cell>
          <cell r="H1441">
            <v>39</v>
          </cell>
        </row>
        <row r="1442">
          <cell r="A1442" t="str">
            <v>09461-00</v>
          </cell>
          <cell r="B1442" t="str">
            <v xml:space="preserve">Leuchtdiode für Lichtleiter, DB </v>
          </cell>
          <cell r="C1442" t="str">
            <v>Transmitter f. opt. fiber,mod. DB</v>
          </cell>
          <cell r="D1442" t="str">
            <v>Transmetteur pour fibre optique, bloc de construction</v>
          </cell>
          <cell r="E1442" t="str">
            <v>Transmitter f. opt. fiber,mod. DB</v>
          </cell>
          <cell r="F1442" t="str">
            <v xml:space="preserve">Panel Dioda świecąca do światłowodu     </v>
          </cell>
          <cell r="G1442" t="str">
            <v xml:space="preserve">Световод для оптоволокна, модуль DB    </v>
          </cell>
          <cell r="H1442">
            <v>46</v>
          </cell>
        </row>
        <row r="1443">
          <cell r="A1443" t="str">
            <v>09461-02</v>
          </cell>
          <cell r="B1443" t="str">
            <v xml:space="preserve">Lichtleiter, 2000 mm </v>
          </cell>
          <cell r="C1443" t="str">
            <v>Optical fiber, 2m</v>
          </cell>
          <cell r="D1443" t="str">
            <v>Fibre optique, 2m</v>
          </cell>
          <cell r="E1443" t="str">
            <v>Optical fiber, 2m</v>
          </cell>
          <cell r="F1443" t="str">
            <v xml:space="preserve">Panel Światłowód, 2000 mm, z zestawu demonstracyjnego     </v>
          </cell>
          <cell r="G1443" t="str">
            <v xml:space="preserve">Оптоволокно, 2 м    </v>
          </cell>
          <cell r="H1443">
            <v>10</v>
          </cell>
        </row>
        <row r="1444">
          <cell r="A1444" t="str">
            <v>09469-00</v>
          </cell>
          <cell r="B1444" t="str">
            <v>Motor mit Scheibe, 5 V, DB</v>
          </cell>
          <cell r="C1444" t="str">
            <v>Motor with indicating disc, 5 V, module DB</v>
          </cell>
          <cell r="D1444" t="str">
            <v>Moteur à disque  5V, module DB</v>
          </cell>
          <cell r="E1444" t="str">
            <v>Motor con disco de indicación, 5 V, módulo DB</v>
          </cell>
          <cell r="F1444" t="str">
            <v xml:space="preserve">Panel Silnik z tarczą obrotową, z zestawu demonstracyjnego     </v>
          </cell>
          <cell r="G1444" t="str">
            <v xml:space="preserve">Двигатель 12 В с вращающимся диском, модуль DB    </v>
          </cell>
          <cell r="H1444">
            <v>103</v>
          </cell>
        </row>
        <row r="1445">
          <cell r="A1445" t="str">
            <v>09470-00</v>
          </cell>
          <cell r="B1445" t="str">
            <v xml:space="preserve">Solarzelle, 2,5 cm x 5 cm, DB </v>
          </cell>
          <cell r="C1445" t="str">
            <v>Solar cell (2.5x5)cm,module DB</v>
          </cell>
          <cell r="D1445" t="str">
            <v>Cellule solaire 2,5 x 5 cm, bloc de construction</v>
          </cell>
          <cell r="E1445" t="str">
            <v>Solar cell (2.5x5)cm,module DB</v>
          </cell>
          <cell r="F1445" t="str">
            <v xml:space="preserve">Panel Ogniwo słoneczne, 2,5 cm x 5 cm     </v>
          </cell>
          <cell r="G1445" t="str">
            <v xml:space="preserve">Солнечный элемент (2,5x5) см, модуль DB    </v>
          </cell>
          <cell r="H1445">
            <v>69</v>
          </cell>
        </row>
        <row r="1446">
          <cell r="A1446" t="str">
            <v>09471-00</v>
          </cell>
          <cell r="B1446" t="str">
            <v xml:space="preserve">Stellfläche mit Halterung, DB </v>
          </cell>
          <cell r="C1446" t="str">
            <v>Support plate w. holder,module DB</v>
          </cell>
          <cell r="D1446" t="str">
            <v>Plaque de support avec support, bloc de construction</v>
          </cell>
          <cell r="E1446" t="str">
            <v>Soporte para placa, módulo demostración</v>
          </cell>
          <cell r="F1446" t="str">
            <v xml:space="preserve">Postawka z uchwytem, z zestawu demonstracyjnego     </v>
          </cell>
          <cell r="G1446" t="str">
            <v>Опорная плита с держателем</v>
          </cell>
          <cell r="H1446">
            <v>35</v>
          </cell>
        </row>
        <row r="1447">
          <cell r="A1447" t="str">
            <v>09472-01</v>
          </cell>
          <cell r="B1447" t="str">
            <v xml:space="preserve">Spule 400 Windungen, DB </v>
          </cell>
          <cell r="C1447" t="str">
            <v>Coil 400 turns, module DB</v>
          </cell>
          <cell r="D1447" t="str">
            <v>Bobine 400 spires, bloc de construction</v>
          </cell>
          <cell r="E1447" t="str">
            <v>Bobina de 400 vueltas, módulo DB</v>
          </cell>
          <cell r="F1447" t="str">
            <v xml:space="preserve">Panel Cewka 400 zwojów, z zestawu demonstracyjnego     </v>
          </cell>
          <cell r="G1447" t="str">
            <v xml:space="preserve">Катушка 400 витков, модуль DB    </v>
          </cell>
          <cell r="H1447">
            <v>103</v>
          </cell>
        </row>
        <row r="1448">
          <cell r="A1448" t="str">
            <v>09472-02</v>
          </cell>
          <cell r="B1448" t="str">
            <v xml:space="preserve">Spule 1600 Windungen, DB </v>
          </cell>
          <cell r="C1448" t="str">
            <v>Coil 1600 turns, module DB</v>
          </cell>
          <cell r="D1448" t="str">
            <v>Bobine 1600 spires, bloc de construction</v>
          </cell>
          <cell r="E1448" t="str">
            <v>Bobina de 1600 vueltas</v>
          </cell>
          <cell r="F1448" t="str">
            <v xml:space="preserve">Panel Cewka 1600 zwojów, z zestawu demonstracyjnego     </v>
          </cell>
          <cell r="G1448" t="str">
            <v xml:space="preserve">Катушка 1600 витков, модуль DB    </v>
          </cell>
          <cell r="H1448">
            <v>109</v>
          </cell>
        </row>
        <row r="1449">
          <cell r="A1449" t="str">
            <v>09473-00</v>
          </cell>
          <cell r="B1449" t="str">
            <v xml:space="preserve">Kontaktfeder mit Anker, DB </v>
          </cell>
          <cell r="C1449" t="str">
            <v>Contact spring w. armature,mod.DB</v>
          </cell>
          <cell r="D1449" t="str">
            <v>Ressort à contact avec armature, bloc de construction</v>
          </cell>
          <cell r="E1449" t="str">
            <v>Muelle de contacto con anclaje, módulo demostración</v>
          </cell>
          <cell r="F1449" t="str">
            <v xml:space="preserve">Sprężyna stykowa z kotwą, DB     </v>
          </cell>
          <cell r="G1449" t="str">
            <v xml:space="preserve">Контактная пружина якоря, модуль DB    </v>
          </cell>
          <cell r="H1449">
            <v>35</v>
          </cell>
        </row>
        <row r="1450">
          <cell r="A1450" t="str">
            <v>09473-01</v>
          </cell>
          <cell r="B1450" t="str">
            <v xml:space="preserve">Kontaktbauteil, DB </v>
          </cell>
          <cell r="C1450" t="str">
            <v>Contact element,module DB</v>
          </cell>
          <cell r="D1450" t="str">
            <v>Elément à contact, bloc de construction</v>
          </cell>
          <cell r="E1450" t="str">
            <v>Elemento de contacto, módulo demostración</v>
          </cell>
          <cell r="F1450" t="str">
            <v xml:space="preserve">Panel Zestyk, DB    </v>
          </cell>
          <cell r="G1450" t="str">
            <v xml:space="preserve">Соединительный элемент , модуль DB    </v>
          </cell>
          <cell r="H1450">
            <v>29</v>
          </cell>
        </row>
        <row r="1451">
          <cell r="A1451" t="str">
            <v>09474-00</v>
          </cell>
          <cell r="B1451" t="str">
            <v xml:space="preserve">Relais 6 V, DB </v>
          </cell>
          <cell r="C1451" t="str">
            <v>Relay 6 V, module DB</v>
          </cell>
          <cell r="D1451" t="str">
            <v>Relais 6 v, bloc de construction</v>
          </cell>
          <cell r="E1451" t="str">
            <v>Relé 6 V, módulo DB</v>
          </cell>
          <cell r="F1451" t="str">
            <v xml:space="preserve">Panel Przekaźnik 6 V DC, z zestawu demonstracyjnego     </v>
          </cell>
          <cell r="G1451" t="str">
            <v xml:space="preserve">Реле 6 В, модуль DB    </v>
          </cell>
          <cell r="H1451">
            <v>103</v>
          </cell>
        </row>
        <row r="1452">
          <cell r="A1452" t="str">
            <v>09475-01</v>
          </cell>
          <cell r="B1452" t="str">
            <v>Motor 12 V, DB</v>
          </cell>
          <cell r="C1452" t="str">
            <v>Motor 12 V, module DB</v>
          </cell>
          <cell r="D1452" t="str">
            <v>Moteur 12 V, module DB</v>
          </cell>
          <cell r="E1452" t="str">
            <v>Motor 12 V, módulo DB</v>
          </cell>
          <cell r="F1452" t="str">
            <v xml:space="preserve">Panel Silnik 12V, z zestawu demonstracyjnego     </v>
          </cell>
          <cell r="G1452" t="str">
            <v xml:space="preserve">Двигатель 12 В, модуль DB    </v>
          </cell>
          <cell r="H1452">
            <v>92</v>
          </cell>
        </row>
        <row r="1453">
          <cell r="A1453" t="str">
            <v>09476-00</v>
          </cell>
          <cell r="B1453" t="str">
            <v xml:space="preserve">Halter für Galvanometermodell, DB </v>
          </cell>
          <cell r="C1453" t="str">
            <v>Holder for U-magnet, module DB</v>
          </cell>
          <cell r="D1453" t="str">
            <v>Support pour aimant en U , bloc de construction</v>
          </cell>
          <cell r="E1453" t="str">
            <v>Soporte magnético en forma de U, módulo demostración</v>
          </cell>
          <cell r="F1453" t="str">
            <v xml:space="preserve">Uchwyt do galwanometru, z zestawu demonstracyjnego     </v>
          </cell>
          <cell r="G1453" t="str">
            <v xml:space="preserve">Держатель для U-образного магнита, модуль DB    </v>
          </cell>
          <cell r="H1453">
            <v>81</v>
          </cell>
        </row>
        <row r="1454">
          <cell r="A1454" t="str">
            <v>09476-10</v>
          </cell>
          <cell r="B1454" t="str">
            <v xml:space="preserve">Magnethalter, d = 18 mm </v>
          </cell>
          <cell r="C1454" t="str">
            <v>Magnet holder,d=18mm</v>
          </cell>
          <cell r="D1454" t="str">
            <v>Support pour aimant, d=18 mm</v>
          </cell>
          <cell r="E1454" t="str">
            <v>Soporte magnético, d=18 mm</v>
          </cell>
          <cell r="F1454" t="str">
            <v xml:space="preserve">Uchwyt magnetyczny, d = 18 mm     </v>
          </cell>
          <cell r="G1454" t="str">
            <v xml:space="preserve">Держатель для магнита, d = 18 мм    </v>
          </cell>
          <cell r="H1454">
            <v>38</v>
          </cell>
        </row>
        <row r="1455">
          <cell r="A1455" t="str">
            <v>09476-11</v>
          </cell>
          <cell r="B1455" t="str">
            <v>Polschuhe, 1 Paar</v>
          </cell>
          <cell r="C1455" t="str">
            <v>Pole shoes,1 pair (18x4x70)mm</v>
          </cell>
          <cell r="D1455" t="str">
            <v>Pièces pôle, 1 paire 18 x 4 x 70 mm</v>
          </cell>
          <cell r="E1455" t="str">
            <v>Zapatas polares,1 par (18x4x70)mm</v>
          </cell>
          <cell r="F1455" t="str">
            <v xml:space="preserve">Nabiegunniki, para (18x4x70 mm)     </v>
          </cell>
          <cell r="G1455" t="str">
            <v xml:space="preserve">Полюсные наконечники,  1 паpа </v>
          </cell>
          <cell r="H1455">
            <v>15</v>
          </cell>
        </row>
        <row r="1456">
          <cell r="A1456" t="str">
            <v>09477-00</v>
          </cell>
          <cell r="B1456" t="str">
            <v>Spule für Galvanometermodell, DB</v>
          </cell>
          <cell r="C1456" t="str">
            <v>Coil f.galvanomtr.model,module DB</v>
          </cell>
          <cell r="D1456" t="str">
            <v>Bobine pour galvanomètre, bloc de construction</v>
          </cell>
          <cell r="E1456" t="str">
            <v>Bobina para galvanómetro, módulo demostración DB</v>
          </cell>
          <cell r="F1456" t="str">
            <v xml:space="preserve">Panel Cewka galwanometru, z zestawu demonstracyjnego     </v>
          </cell>
          <cell r="G1456" t="str">
            <v xml:space="preserve">Катушка для модели гальванометра, модуль DB    </v>
          </cell>
          <cell r="H1456">
            <v>118</v>
          </cell>
        </row>
        <row r="1457">
          <cell r="A1457" t="str">
            <v>09477-01</v>
          </cell>
          <cell r="B1457" t="str">
            <v xml:space="preserve">Skale für Galvanometermodell </v>
          </cell>
          <cell r="C1457" t="str">
            <v>Scale f.galvonomtr.model,mod. DB</v>
          </cell>
          <cell r="D1457" t="str">
            <v>Echelle pour galvanomètre, bloc de construction</v>
          </cell>
          <cell r="E1457" t="str">
            <v>Coil f.galvanomtr.model,mod. DB</v>
          </cell>
          <cell r="F1457" t="str">
            <v xml:space="preserve">Panel Skala galwanometru     </v>
          </cell>
          <cell r="G1457" t="str">
            <v xml:space="preserve">Шкала для модели гальванометра, модуль DB    </v>
          </cell>
          <cell r="H1457">
            <v>23</v>
          </cell>
        </row>
        <row r="1458">
          <cell r="A1458" t="str">
            <v>09480-00</v>
          </cell>
          <cell r="B1458" t="str">
            <v xml:space="preserve">Modellmensch zur elektrischen Sicherheit, DB </v>
          </cell>
          <cell r="C1458" t="str">
            <v>Human model f.electric. safety,DB</v>
          </cell>
          <cell r="D1458" t="str">
            <v xml:space="preserve">Bloc de construction avec dessin de l'homme </v>
          </cell>
          <cell r="E1458" t="str">
            <v>Human model f.electric. safety,DB</v>
          </cell>
          <cell r="F1458" t="str">
            <v xml:space="preserve">Panel Model człowieka, z zestawu demonstracyjnego     </v>
          </cell>
          <cell r="G1458" t="str">
            <v xml:space="preserve">Модель человека для изучения электробезопасности, SB    </v>
          </cell>
          <cell r="H1458">
            <v>150</v>
          </cell>
        </row>
        <row r="1459">
          <cell r="A1459" t="str">
            <v>09486-00</v>
          </cell>
          <cell r="B1459" t="str">
            <v>Doppel PEM Brennstoffzelle mit Luftoption, DB</v>
          </cell>
          <cell r="C1459" t="str">
            <v>Double PEM fuel cell for hydrogen/ oxygen operation and hydrogen/ air operation, DB</v>
          </cell>
          <cell r="D1459" t="str">
            <v>Pile à combustible PEM pour opération hydrogène/oxygèneet hydrogène/air, DB</v>
          </cell>
          <cell r="E1459" t="str">
            <v>Doble célula PEM para hidrógeno/oxígeno e hidrógeno/aire, DB</v>
          </cell>
          <cell r="F1459" t="str">
            <v xml:space="preserve">Panel Podwójne ogniwo paliwowe ze szczeliną powietrzną     </v>
          </cell>
          <cell r="G1459" t="str">
            <v xml:space="preserve">PEM - Двойной топливный элемент   </v>
          </cell>
          <cell r="H1459">
            <v>181</v>
          </cell>
        </row>
        <row r="1460">
          <cell r="A1460" t="str">
            <v>09488-00</v>
          </cell>
          <cell r="B1460" t="str">
            <v>Doppel PEM Elektrolyseur, DB</v>
          </cell>
          <cell r="C1460" t="str">
            <v>Double PEM electrolyser, DB</v>
          </cell>
          <cell r="D1460" t="str">
            <v>Electrolyseur PEM double, module DB</v>
          </cell>
          <cell r="E1460" t="str">
            <v>Doble PEM electrolizador, DB</v>
          </cell>
          <cell r="F1460" t="str">
            <v xml:space="preserve">Panel Podwójny elektrolizer, z zestawu demonstracyjnego     </v>
          </cell>
          <cell r="G1460" t="str">
            <v xml:space="preserve">Двухместный PEM электролизер с мембраной протонного обмена (МПО)  </v>
          </cell>
          <cell r="H1460">
            <v>174</v>
          </cell>
        </row>
        <row r="1461">
          <cell r="A1461" t="str">
            <v>09490-00</v>
          </cell>
          <cell r="B1461" t="str">
            <v>Baustein mit Magnetplatte, DB</v>
          </cell>
          <cell r="C1461" t="str">
            <v>Building Block with magnetic pad, DB</v>
          </cell>
          <cell r="D1461" t="str">
            <v>Bloc de construction magnétique, DB</v>
          </cell>
          <cell r="E1461" t="str">
            <v>Bloques con inmás, DB</v>
          </cell>
          <cell r="F1461" t="str">
            <v xml:space="preserve">Panel montażowy z płytą magnetyczną, z zestawu demonstracyjnego     </v>
          </cell>
          <cell r="G1461" t="str">
            <v xml:space="preserve">Блок с магнитной пластиной, DB    </v>
          </cell>
          <cell r="H1461">
            <v>29</v>
          </cell>
        </row>
        <row r="1462">
          <cell r="A1462" t="str">
            <v>09491-00</v>
          </cell>
          <cell r="B1462" t="str">
            <v>Metallwinkel für Baustein mit Magnetplatte</v>
          </cell>
          <cell r="C1462" t="str">
            <v>Metal angle for building block with magnetic pad</v>
          </cell>
          <cell r="D1462" t="str">
            <v>Angle en métal pour la construction de bloc</v>
          </cell>
          <cell r="E1462" t="str">
            <v>Ángulo de metal para construcción de bloque con imán</v>
          </cell>
          <cell r="F1462" t="str">
            <v xml:space="preserve">Kątownik metalowy do panelu z płytą montażową     </v>
          </cell>
          <cell r="G1462" t="str">
            <v xml:space="preserve">Металлический кронштейн для блока с магнитной пластиной    </v>
          </cell>
          <cell r="H1462">
            <v>15</v>
          </cell>
        </row>
        <row r="1463">
          <cell r="A1463" t="str">
            <v>09500-99</v>
          </cell>
          <cell r="B1463" t="str">
            <v>PHYWE Compact MRT</v>
          </cell>
          <cell r="C1463" t="str">
            <v>PHYWE Compact magnetic resonance tomograph (MRT)</v>
          </cell>
          <cell r="D1463" t="str">
            <v xml:space="preserve">Appareil d'imagerie par résonance magnétique nucléaire (IRM) avec logiciel et manuel </v>
          </cell>
          <cell r="E1463" t="str">
            <v>Tomógrafo compacto de resonancia magnética PHYWE (MRT)</v>
          </cell>
          <cell r="F1463" t="str">
            <v xml:space="preserve">Kompaktowy tomograf rezonansu magnetycznego (MRT), z zestawem próbek, programem i podręcznikiem     </v>
          </cell>
          <cell r="G1463" t="str">
            <v xml:space="preserve">Компактный магнитно -резонансный томограф, МРТ.   </v>
          </cell>
          <cell r="H1463">
            <v>35900</v>
          </cell>
        </row>
        <row r="1464">
          <cell r="A1464" t="str">
            <v>09600-99</v>
          </cell>
          <cell r="B1464" t="str">
            <v>PHYWE Compact STM, Rastertunnelmikroskop</v>
          </cell>
          <cell r="C1464" t="str">
            <v>Compact STM, Scanning Tunneling Microscope</v>
          </cell>
          <cell r="D1464" t="str">
            <v>Microscope à effet tunnel compact - STM</v>
          </cell>
          <cell r="E1464" t="str">
            <v>Microscopio de efecto túnel con resolución atómicaIncluye maletín de aluminio.</v>
          </cell>
          <cell r="F1464" t="str">
            <v xml:space="preserve">Kompaktowy, skaningowy mikroskop tunelowy, komplet z narzędziami, próbkami i materiałami eksploatacy  </v>
          </cell>
          <cell r="G1464" t="str">
            <v xml:space="preserve">Компактный сканирующий туннельный микроскоп    </v>
          </cell>
          <cell r="H1464">
            <v>8999</v>
          </cell>
        </row>
        <row r="1465">
          <cell r="A1465" t="str">
            <v>09604-00</v>
          </cell>
          <cell r="B1465" t="str">
            <v>Pt/Ir (80/20)  Draht, Durchmesser 0.25mm, Länge 30cm,zur Herstellung von Tunnelspitzen</v>
          </cell>
          <cell r="C1465" t="str">
            <v>Pt/Ir (80/20) wire, diameter 0.25mm, length 30 cm, for tunneling tip</v>
          </cell>
          <cell r="D1465" t="str">
            <v>Fil Pt/Ir (80/20), diamètre 0,25 mm, longueur 30 cm, pour la confection de pointes</v>
          </cell>
          <cell r="E1465" t="str">
            <v>Alambre Pt/Ir (80/20), d= 0.25 mm, l=30 cm,</v>
          </cell>
          <cell r="F1465" t="str">
            <v xml:space="preserve">Drut Pt/Ir (80/20), średnica 0,25 mm, długość 30 cm, do wykonywania sond     </v>
          </cell>
          <cell r="G1465" t="str">
            <v xml:space="preserve">Платиноиридиевая проволока Pt / Ir (80/20) , d= 0,25 мм, l= 30 см,     </v>
          </cell>
          <cell r="H1465">
            <v>119</v>
          </cell>
        </row>
        <row r="1466">
          <cell r="A1466" t="str">
            <v>09605-00</v>
          </cell>
          <cell r="B1466" t="str">
            <v>Silberkleber zum Befestigenvon Proben auf Probenhalter</v>
          </cell>
          <cell r="C1466" t="str">
            <v>Silver paint, for mounting samples on sample support</v>
          </cell>
          <cell r="D1466" t="str">
            <v xml:space="preserve">Peinture d'argent </v>
          </cell>
          <cell r="E1466" t="str">
            <v>Pintura de plata para montaje de muestras en el soporte</v>
          </cell>
          <cell r="F1466" t="str">
            <v xml:space="preserve">Klej z dodatkiem srebra do mocowania próbek na uchwycie     </v>
          </cell>
          <cell r="G1466" t="str">
            <v xml:space="preserve">Клей (серебро), для приклеивания образца на подставке    </v>
          </cell>
          <cell r="H1466">
            <v>47.9</v>
          </cell>
        </row>
        <row r="1467">
          <cell r="A1467" t="str">
            <v>09606-00</v>
          </cell>
          <cell r="B1467" t="str">
            <v>HOPG (Graphit) auf Probenträger,für Kompakt Rastertunnelmikroskop</v>
          </cell>
          <cell r="C1467" t="str">
            <v>HOPG (Graphite) on sample support, for Compact Scanning Tunnling Microscope</v>
          </cell>
          <cell r="D1467" t="str">
            <v>Echantillon HOPG (Graphite) sur support pour microscope àforce atomique</v>
          </cell>
          <cell r="E1467" t="str">
            <v>HOPG (grafito) en soporte de muestra para microscopio de efecto túnel</v>
          </cell>
          <cell r="F1467" t="str">
            <v xml:space="preserve">Grafit HOPG na nośniku, do kompaktowego mikroskopu STM     </v>
          </cell>
          <cell r="G1467" t="str">
            <v xml:space="preserve"> Проба - Графит, для компактного сканирующего туннельного микроскопа    </v>
          </cell>
          <cell r="H1467">
            <v>159</v>
          </cell>
        </row>
        <row r="1468">
          <cell r="A1468" t="str">
            <v>09607-00</v>
          </cell>
          <cell r="B1468" t="str">
            <v>Gold(111) auf Probenträger,für Kompakt Rastertunnelmikroskop</v>
          </cell>
          <cell r="C1468" t="str">
            <v>Gold (111) on sample support, for Compact Scanning Tunnellin Microscope</v>
          </cell>
          <cell r="D1468" t="str">
            <v>Echantillon or (111) sur support pour microscope à forceatomique</v>
          </cell>
          <cell r="E1468" t="str">
            <v>Oro (111) en soporte de muestra para microscopio de efecto túnel</v>
          </cell>
          <cell r="F1468" t="str">
            <v xml:space="preserve">Złoto (111) na nośniku, do kompaktowego mikroskopu STM     </v>
          </cell>
          <cell r="G1468" t="str">
            <v xml:space="preserve"> Проба - Золото (111) , для компактного сканирующего туннельного микроскопа    </v>
          </cell>
          <cell r="H1468">
            <v>199</v>
          </cell>
        </row>
        <row r="1469">
          <cell r="A1469" t="str">
            <v>09608-00</v>
          </cell>
          <cell r="B1469" t="str">
            <v>MoS2 auf Probenträger, natürlich,für Kompakt Rastertunnelmikroskop</v>
          </cell>
          <cell r="C1469" t="str">
            <v>MoS2 on sample support, for STM</v>
          </cell>
          <cell r="D1469" t="str">
            <v>Echantillon MoS2 naturel sur porte-échantillon</v>
          </cell>
          <cell r="E1469" t="str">
            <v>MoS2 natural en portamuestra, para STM</v>
          </cell>
          <cell r="F1469" t="str">
            <v xml:space="preserve">MoS2 na nośniku, do kompaktowego mikroskopu STM, naturalny     </v>
          </cell>
          <cell r="G1469" t="str">
            <v xml:space="preserve">Проба - MoS2 , для компактного сканирующего туннельного микроскопа    </v>
          </cell>
          <cell r="H1469">
            <v>279</v>
          </cell>
        </row>
        <row r="1470">
          <cell r="A1470" t="str">
            <v>09619-00</v>
          </cell>
          <cell r="B1470" t="str">
            <v>Probenträger, Set aus 100 Stück, für Kompakt-Rastertunnel (STM) - und -kraftmikroskop (AFM)</v>
          </cell>
          <cell r="C1470" t="str">
            <v>Sample support, 100 pcs, for STM and AFM</v>
          </cell>
          <cell r="D1470" t="str">
            <v>Porte-échantillon 100 pièces pour microscopes AFM et STM</v>
          </cell>
          <cell r="E1470" t="str">
            <v>Portamuestras para STM y AFM, set de 10</v>
          </cell>
          <cell r="F1470" t="str">
            <v xml:space="preserve">Uchwyt próbki, 10 sztuk, dla kompaktowej, skaningowej mikroskopii tunelowej (STM) i mikroskopii sił   </v>
          </cell>
          <cell r="G1470" t="str">
            <v>Держатель проб, набор из 100штук, для компактного сканирующего туннельного и атомно-силового микроск</v>
          </cell>
          <cell r="H1470">
            <v>199</v>
          </cell>
        </row>
        <row r="1471">
          <cell r="A1471" t="str">
            <v>09620-00</v>
          </cell>
          <cell r="B1471" t="str">
            <v>Graphit Modell, 2D</v>
          </cell>
          <cell r="C1471" t="str">
            <v>Graphite model, 2D</v>
          </cell>
          <cell r="D1471" t="str">
            <v>Modèle graphite, 2D</v>
          </cell>
          <cell r="E1471" t="str">
            <v>Modelo de grafito, 2D</v>
          </cell>
          <cell r="F1471" t="str">
            <v xml:space="preserve">Model grafitu 2D     </v>
          </cell>
          <cell r="G1471" t="str">
            <v xml:space="preserve">Графит, модель, 2D    </v>
          </cell>
          <cell r="H1471">
            <v>174</v>
          </cell>
        </row>
        <row r="1472">
          <cell r="A1472" t="str">
            <v>09700-99</v>
          </cell>
          <cell r="B1472" t="str">
            <v>PHYWE Compact AFM, Rasterkraftmikroskop</v>
          </cell>
          <cell r="C1472" t="str">
            <v>Compact AFM, Atomic Force Microscope</v>
          </cell>
          <cell r="D1472" t="str">
            <v>Microscope à force atomique compact - AFM</v>
          </cell>
          <cell r="E1472" t="str">
            <v>Microscopio de Fuerza Atómica Compacto (AFM)</v>
          </cell>
          <cell r="F1472" t="str">
            <v xml:space="preserve">Kompaktowy mikroskop sił atomowych AFM     </v>
          </cell>
          <cell r="G1472" t="str">
            <v xml:space="preserve">Компактный АСМ, атомно-силовой микроскоп    </v>
          </cell>
          <cell r="H1472">
            <v>25900</v>
          </cell>
        </row>
        <row r="1473">
          <cell r="A1473" t="str">
            <v>09701-00</v>
          </cell>
          <cell r="B1473" t="str">
            <v>Erweiterungspaket Materialanalyse, für compact AFM</v>
          </cell>
          <cell r="C1473" t="str">
            <v>Material analysis upgrade set, for compact atomic force microscope</v>
          </cell>
          <cell r="D1473" t="str">
            <v xml:space="preserve">Kit d'extension "analyse des matériaux" pour  microscope AFM </v>
          </cell>
          <cell r="E1473" t="str">
            <v>Kit de extensión Análisis de Materiales, para AFM</v>
          </cell>
          <cell r="F1473" t="str">
            <v xml:space="preserve">Pakiet rozszerzony Analiza materiałów do mikroskopu AFM     </v>
          </cell>
          <cell r="G1473" t="str">
            <v xml:space="preserve">Расширение  "Анализ материалов"  для  атомно-силового микроскопа    </v>
          </cell>
          <cell r="H1473">
            <v>2153</v>
          </cell>
        </row>
        <row r="1474">
          <cell r="A1474" t="str">
            <v>09702-00</v>
          </cell>
          <cell r="B1474" t="str">
            <v>Erweiterungspaket Spektroskopie und Manipulation, für compact AFM</v>
          </cell>
          <cell r="C1474" t="str">
            <v>Spectroscopy and manipulation upgrade,for compact atomic force microscope</v>
          </cell>
          <cell r="D1474" t="str">
            <v>Matériel de mise à niveau spectroscopie pour microscope AFM</v>
          </cell>
          <cell r="E1474" t="str">
            <v>Kit de extensión Espectroscopía y Manipulación, para AFM</v>
          </cell>
          <cell r="F1474" t="str">
            <v xml:space="preserve">Pakiet rozszerzony do mikroskopu AFM Spektroskopia i Manipulacja     </v>
          </cell>
          <cell r="G1474" t="str">
            <v xml:space="preserve">Расширение  "Спектроскопия" для  атомно-силового микроскопа    </v>
          </cell>
          <cell r="H1474">
            <v>3990</v>
          </cell>
        </row>
        <row r="1475">
          <cell r="A1475" t="str">
            <v>09710-00</v>
          </cell>
          <cell r="B1475" t="str">
            <v>Cantilever, Kontaktmodus, 10 Stck, für compact AFM</v>
          </cell>
          <cell r="C1475" t="str">
            <v>Cantilever, Contact AFM, 10 pcs</v>
          </cell>
          <cell r="D1475" t="str">
            <v>Cantilever, pour AFM en mode contact, 10 pcs</v>
          </cell>
          <cell r="E1475" t="str">
            <v>Viga en voladizo, Microscopio de fuerza atómica compacto, 10 Uni.</v>
          </cell>
          <cell r="F1475" t="str">
            <v xml:space="preserve">Wspornik do trybu kontaktowego dla kompaktowego AFM, 10 sztuk    </v>
          </cell>
          <cell r="G1475" t="str">
            <v xml:space="preserve">Иголки для атомно-силового микроскопа, контактные, 10 шт    </v>
          </cell>
          <cell r="H1475">
            <v>299</v>
          </cell>
        </row>
        <row r="1476">
          <cell r="A1476" t="str">
            <v>09711-00</v>
          </cell>
          <cell r="B1476" t="str">
            <v>Cantilever, Dynamischer Modus, 10 Stck, für compact AFM</v>
          </cell>
          <cell r="C1476" t="str">
            <v>Cantilever, Dynamic AFM, 10 pcs</v>
          </cell>
          <cell r="D1476" t="str">
            <v>Cantilever, pour AFM en mode dynamique, 10  pcs</v>
          </cell>
          <cell r="E1476" t="str">
            <v>Viga en voladizo, microscopio de fuerza atómica dinámico, 10 Uni.</v>
          </cell>
          <cell r="F1476" t="str">
            <v xml:space="preserve">Wspornik do trybu dynamicznego dla kompaktowego AFM, 10 sztuk    </v>
          </cell>
          <cell r="G1476" t="str">
            <v xml:space="preserve">Иголки для  атомно-силового микроскопа, динамические, 10 шт    </v>
          </cell>
          <cell r="H1476">
            <v>299</v>
          </cell>
        </row>
        <row r="1477">
          <cell r="A1477" t="str">
            <v>09712-00</v>
          </cell>
          <cell r="B1477" t="str">
            <v>Cantilever, magnetisch, 10 Stck, für compact AFM</v>
          </cell>
          <cell r="C1477" t="str">
            <v>Cantilever, magnetic, 10 pcs, for Magnetic Force Microscopy</v>
          </cell>
          <cell r="D1477" t="str">
            <v>Cantilever magnétique pour AFM, 10 pcs</v>
          </cell>
          <cell r="E1477" t="str">
            <v>Viga en voladizo, magnético, 10 uni. Para Microscopio de fuerza atómica</v>
          </cell>
          <cell r="F1477" t="str">
            <v xml:space="preserve">Wspornik magnetyczny dla kompaktowego AFM, 10 sztuk    </v>
          </cell>
          <cell r="G1477" t="str">
            <v xml:space="preserve">Иголки для  атомно-силового микроскопа,  магнитные, 10 шт    </v>
          </cell>
          <cell r="H1477">
            <v>349</v>
          </cell>
        </row>
        <row r="1478">
          <cell r="A1478" t="str">
            <v>09713-00</v>
          </cell>
          <cell r="B1478" t="str">
            <v>Cantilever, elektrisch leitend, 10 Stck, für compact AFM</v>
          </cell>
          <cell r="C1478" t="str">
            <v>Cantilever, electrical conductive,10 pcs, for conductive AFM</v>
          </cell>
          <cell r="D1478" t="str">
            <v>Cantilever conducteur électrique pour AFM, 10 pcs</v>
          </cell>
          <cell r="E1478" t="str">
            <v>Viga en voladizo, conductividad eléctrica, 10 uni. Para microscopio de fuerza atómica conductiva</v>
          </cell>
          <cell r="F1478" t="str">
            <v xml:space="preserve">Wspornik, kierowana elektryczność, dla kompaktowego AFM, 10 sztuk    </v>
          </cell>
          <cell r="G1478" t="str">
            <v xml:space="preserve">Иголки для  атомно-силового микроскопа,  электрические, 10 шт    </v>
          </cell>
          <cell r="H1478">
            <v>349</v>
          </cell>
        </row>
        <row r="1479">
          <cell r="A1479" t="str">
            <v>09750-00</v>
          </cell>
          <cell r="B1479" t="str">
            <v>Digitale Seitenkamera, USB,  magnetisch haftend, für Compact AFM</v>
          </cell>
          <cell r="C1479" t="str">
            <v>Digital side view camera, USB, magnetic adhesive,for Compact AFM</v>
          </cell>
          <cell r="D1479" t="str">
            <v>Caméra digitale, USB, magnétique pour microscope AFM</v>
          </cell>
          <cell r="E1479" t="str">
            <v>Cámara digital vista lateral, adhesivo magnético para Microscopio de fuerza atómica compacto</v>
          </cell>
          <cell r="F1479" t="str">
            <v xml:space="preserve">Boczna kamera cyfrowa do AFM, USB, mocowana magnetycznie     </v>
          </cell>
          <cell r="G1479" t="str">
            <v xml:space="preserve">Цифровая камера, USB, компактная для  атомно-силового микроскопа      </v>
          </cell>
          <cell r="H1479">
            <v>1299</v>
          </cell>
        </row>
        <row r="1480">
          <cell r="A1480" t="str">
            <v>09800-00</v>
          </cell>
          <cell r="B1480" t="str">
            <v xml:space="preserve">Maßstab für Stativbank </v>
          </cell>
          <cell r="C1480" t="str">
            <v>Meter scale for optical bench</v>
          </cell>
          <cell r="D1480" t="str">
            <v>Echelle pour banc optique</v>
          </cell>
          <cell r="E1480" t="str">
            <v>Regla para banco óptico</v>
          </cell>
          <cell r="F1480" t="str">
            <v xml:space="preserve">Przymiar do ławy optycznej ze statywu     </v>
          </cell>
          <cell r="G1480" t="str">
            <v xml:space="preserve">Шкала для оптической скамьи    </v>
          </cell>
          <cell r="H1480">
            <v>27.9</v>
          </cell>
        </row>
        <row r="1481">
          <cell r="A1481" t="str">
            <v>09801-00</v>
          </cell>
          <cell r="B1481" t="str">
            <v>Leuchtbox, Halogen 12 V/20 W</v>
          </cell>
          <cell r="C1481" t="str">
            <v>Light box, halogen 12V/20 W</v>
          </cell>
          <cell r="D1481" t="str">
            <v>Boîte lumineuse, halogène 12 V / 20 W</v>
          </cell>
          <cell r="E1481" t="str">
            <v>Caja luminosa halógena, 12 V / 20 W</v>
          </cell>
          <cell r="F1481" t="str">
            <v xml:space="preserve">Halogenowe źródło światła 12V/20 W     </v>
          </cell>
          <cell r="G1481" t="str">
            <v xml:space="preserve">Осветитель, галоген, 12В/20 Вт    </v>
          </cell>
          <cell r="H1481">
            <v>68</v>
          </cell>
        </row>
        <row r="1482">
          <cell r="A1482" t="str">
            <v>09801-22</v>
          </cell>
          <cell r="B1482" t="str">
            <v>Blende, schwarz für Leuchtbox</v>
          </cell>
          <cell r="C1482" t="str">
            <v>Slit, black for light box</v>
          </cell>
          <cell r="D1482" t="str">
            <v>Fente, noir pour boîte à lumière</v>
          </cell>
          <cell r="E1482" t="str">
            <v>Cubre negro con hendidura para caja de luces</v>
          </cell>
          <cell r="F1482" t="str">
            <v xml:space="preserve">Przysłona czarna do źródła światła     </v>
          </cell>
          <cell r="G1482" t="str">
            <v xml:space="preserve">Экран черный для светового ящика    </v>
          </cell>
          <cell r="H1482">
            <v>2</v>
          </cell>
        </row>
        <row r="1483">
          <cell r="A1483" t="str">
            <v>09801-23</v>
          </cell>
          <cell r="B1483" t="str">
            <v>Spaltblende 3/5, für Leuchtbox</v>
          </cell>
          <cell r="C1483" t="str">
            <v>Slit, 3/5 for light box</v>
          </cell>
          <cell r="D1483" t="str">
            <v>Fente, 3/5 pour boîte à lumière</v>
          </cell>
          <cell r="E1483" t="str">
            <v>Cubre con hendidura 3/5 para caja de luces</v>
          </cell>
          <cell r="F1483" t="str">
            <v xml:space="preserve">Przysłona ze szczeliną 3/5, do źródła światła     </v>
          </cell>
          <cell r="G1483" t="str">
            <v xml:space="preserve">Щелевая диафрагма 3/5 для светового ящика    </v>
          </cell>
          <cell r="H1483">
            <v>5</v>
          </cell>
        </row>
        <row r="1484">
          <cell r="A1484" t="str">
            <v>09801-24</v>
          </cell>
          <cell r="B1484" t="str">
            <v>Spaltblende 1/2, für Leuchtbox</v>
          </cell>
          <cell r="C1484" t="str">
            <v>Diaphragm, 1/2 slit, for light box</v>
          </cell>
          <cell r="D1484" t="str">
            <v>Diaphragme 1 / 2 fentes pour boîte lumineuse</v>
          </cell>
          <cell r="E1484" t="str">
            <v>Diafragma, 1/2 con hendidura para caja de luces</v>
          </cell>
          <cell r="F1484" t="str">
            <v xml:space="preserve">Przysłona ze szczeliną 1/2, do źródła światła     </v>
          </cell>
          <cell r="G1484" t="str">
            <v xml:space="preserve">Щелевая диафрагма 1/2 для светового ящика    </v>
          </cell>
          <cell r="H1484">
            <v>5</v>
          </cell>
        </row>
        <row r="1485">
          <cell r="A1485" t="str">
            <v>09802-20</v>
          </cell>
          <cell r="B1485" t="str">
            <v>Boden mit Stiel für Leuchtbox für optische Profilbank</v>
          </cell>
          <cell r="C1485" t="str">
            <v>Bottom with stem for light box</v>
          </cell>
          <cell r="D1485" t="str">
            <v>Support avec tige pour boîte lumineuse</v>
          </cell>
          <cell r="E1485" t="str">
            <v>FONDO C.VARILLA P. CAJA LUMINOSA</v>
          </cell>
          <cell r="F1485" t="str">
            <v xml:space="preserve">Podstawka źródła światła ze wspornikiem, do ławy optycznej     </v>
          </cell>
          <cell r="G1485" t="str">
            <v xml:space="preserve">Нижняя часть светового ящика, со стержнем    </v>
          </cell>
          <cell r="H1485">
            <v>17</v>
          </cell>
        </row>
        <row r="1486">
          <cell r="A1486" t="str">
            <v>09804-00</v>
          </cell>
          <cell r="B1486" t="str">
            <v xml:space="preserve">Leuchtbox 12 V/20 W mit Magnetboden </v>
          </cell>
          <cell r="C1486" t="str">
            <v>Light box 12V/20W,w.magn.base</v>
          </cell>
          <cell r="D1486" t="str">
            <v>Boîte lumineuse 12V / 20w, base magnétique</v>
          </cell>
          <cell r="E1486" t="str">
            <v>CAJA LUMIN. 12V/20W FONDO MAG.</v>
          </cell>
          <cell r="F1486" t="str">
            <v xml:space="preserve">Halogenowe źródło światła, podstawka na magnesach     </v>
          </cell>
          <cell r="G1486" t="str">
            <v xml:space="preserve">Световой ящик 12В/20 Вт, с магнитной опорой    </v>
          </cell>
          <cell r="H1486">
            <v>81</v>
          </cell>
        </row>
        <row r="1487">
          <cell r="A1487" t="str">
            <v>09804-10</v>
          </cell>
          <cell r="B1487" t="str">
            <v xml:space="preserve">Magnetboden für Leuchtbox </v>
          </cell>
          <cell r="C1487" t="str">
            <v>Magnetic bottom for light box</v>
          </cell>
          <cell r="D1487" t="str">
            <v>Fond magnétique pour boîte lumineuse</v>
          </cell>
          <cell r="E1487" t="str">
            <v>FONDO MAGNETICO P.CAJA LUMINOSA</v>
          </cell>
          <cell r="F1487" t="str">
            <v xml:space="preserve">Podstawka źródła światła na magnesach     </v>
          </cell>
          <cell r="G1487" t="str">
            <v xml:space="preserve">Магнитное основание для светового ящика    </v>
          </cell>
          <cell r="H1487">
            <v>13</v>
          </cell>
        </row>
        <row r="1488">
          <cell r="A1488" t="str">
            <v>09806-00</v>
          </cell>
          <cell r="B1488" t="str">
            <v xml:space="preserve">Leuchtbox-Zubehör für Farbmischung </v>
          </cell>
          <cell r="C1488" t="str">
            <v>Light box accessories for colour mixing</v>
          </cell>
          <cell r="D1488" t="str">
            <v>Accessoires pour mélange de couleurs</v>
          </cell>
          <cell r="E1488" t="str">
            <v>Accesorios para mezcla de colores</v>
          </cell>
          <cell r="F1488" t="str">
            <v xml:space="preserve">Para zwierciadeł z przysłonami do mieszania barw     </v>
          </cell>
          <cell r="G1488" t="str">
            <v xml:space="preserve">Пара зеркал и ограничительная диафрагма    </v>
          </cell>
          <cell r="H1488">
            <v>33</v>
          </cell>
        </row>
        <row r="1489">
          <cell r="A1489" t="str">
            <v>09807-00</v>
          </cell>
          <cell r="B1489" t="str">
            <v xml:space="preserve">Farbfiltersatz für additive Farbmischung </v>
          </cell>
          <cell r="C1489" t="str">
            <v>Colour filter set, additive (red, blue, green)</v>
          </cell>
          <cell r="D1489" t="str">
            <v>Jeu de filtres couleurs pour mélange additif (rouge, bleu, vert)</v>
          </cell>
          <cell r="E1489" t="str">
            <v>Filtros cromáticos p. mezcla aditiva de colores</v>
          </cell>
          <cell r="F1489" t="str">
            <v xml:space="preserve">Zestaw filtrów addytywnych     </v>
          </cell>
          <cell r="G1489" t="str">
            <v xml:space="preserve">Комплект цветных светофильтров, смесь аддитивных цветов    </v>
          </cell>
          <cell r="H1489">
            <v>11.5</v>
          </cell>
        </row>
        <row r="1490">
          <cell r="A1490" t="str">
            <v>09808-00</v>
          </cell>
          <cell r="B1490" t="str">
            <v xml:space="preserve">Farbfiltersatz für subtraktive Farbmischung </v>
          </cell>
          <cell r="C1490" t="str">
            <v>Colour filter set, subtractive (yellow, magenta, cyan)</v>
          </cell>
          <cell r="D1490" t="str">
            <v>Jeu de filtres couleurs pour mélange soustractif (jaune, magenta, cyan)</v>
          </cell>
          <cell r="E1490" t="str">
            <v>Filtros cromáticos p. mezcla sustractiva de colores</v>
          </cell>
          <cell r="F1490" t="str">
            <v xml:space="preserve">Zestaw filtrów subtraktywnych    </v>
          </cell>
          <cell r="G1490" t="str">
            <v xml:space="preserve">Комплект цветных светофильтров, субтрактивная смесь цветов    </v>
          </cell>
          <cell r="H1490">
            <v>11.5</v>
          </cell>
        </row>
        <row r="1491">
          <cell r="A1491" t="str">
            <v>09810-01</v>
          </cell>
          <cell r="B1491" t="str">
            <v xml:space="preserve">Modellkörper, halbkreisförmig, r = 30 mm </v>
          </cell>
          <cell r="C1491" t="str">
            <v>Block, semicircular</v>
          </cell>
          <cell r="D1491" t="str">
            <v>Modèle de corps semicirculaire</v>
          </cell>
          <cell r="E1491" t="str">
            <v>MODELO, CUERPO SEMI-CIRCULAR</v>
          </cell>
          <cell r="F1491" t="str">
            <v xml:space="preserve">Model ciała półkulistego, r = 30 mm     </v>
          </cell>
          <cell r="G1491" t="str">
            <v xml:space="preserve">Полукруглый блок    </v>
          </cell>
          <cell r="H1491">
            <v>7.5</v>
          </cell>
        </row>
        <row r="1492">
          <cell r="A1492" t="str">
            <v>09810-02</v>
          </cell>
          <cell r="B1492" t="str">
            <v xml:space="preserve">Modellkörper, trapezförmig, 60°-Winkel </v>
          </cell>
          <cell r="C1492" t="str">
            <v>Block, trapezoidal</v>
          </cell>
          <cell r="D1492" t="str">
            <v>Modèle de corps trapézoïdal</v>
          </cell>
          <cell r="E1492" t="str">
            <v>MODELO,CUERPO TRAPEZOIDAL</v>
          </cell>
          <cell r="F1492" t="str">
            <v xml:space="preserve">Model ciała trapezowego, kąt 60°    </v>
          </cell>
          <cell r="G1492" t="str">
            <v xml:space="preserve">Трапециевидный блок    </v>
          </cell>
          <cell r="H1492">
            <v>7.5</v>
          </cell>
        </row>
        <row r="1493">
          <cell r="A1493" t="str">
            <v>09810-03</v>
          </cell>
          <cell r="B1493" t="str">
            <v xml:space="preserve">Modellkörper, Prisma, rechtwinklig </v>
          </cell>
          <cell r="C1493" t="str">
            <v>Block, rectangular triangle</v>
          </cell>
          <cell r="D1493" t="str">
            <v>Modèle de prisme (triangle rectangle)</v>
          </cell>
          <cell r="E1493" t="str">
            <v>CUERPO OPTICO, TRIANG. RECTANGULO</v>
          </cell>
          <cell r="F1493" t="str">
            <v xml:space="preserve">Model ciała trójkątnego     </v>
          </cell>
          <cell r="G1493" t="str">
            <v xml:space="preserve">Треуголный (прямоуголный) блок    </v>
          </cell>
          <cell r="H1493">
            <v>7.5</v>
          </cell>
        </row>
        <row r="1494">
          <cell r="A1494" t="str">
            <v>09810-04</v>
          </cell>
          <cell r="B1494" t="str">
            <v xml:space="preserve">Modellkörper, plankonvex, f = +100 mm </v>
          </cell>
          <cell r="C1494" t="str">
            <v>Block,planoconvex lens,fl+100mm</v>
          </cell>
          <cell r="D1494" t="str">
            <v>Modèle de corps, plan-convexe f+100mm</v>
          </cell>
          <cell r="E1494" t="str">
            <v>MODELO, PLANO-CONVEXO, F+100MM</v>
          </cell>
          <cell r="F1494" t="str">
            <v xml:space="preserve">Model soczewki płasko-wypukłej f = +100 mm     </v>
          </cell>
          <cell r="G1494" t="str">
            <v xml:space="preserve">Блок в виде плосковыпуклой линзы, f=+100мм    </v>
          </cell>
          <cell r="H1494">
            <v>7.5</v>
          </cell>
        </row>
        <row r="1495">
          <cell r="A1495" t="str">
            <v>09810-05</v>
          </cell>
          <cell r="B1495" t="str">
            <v xml:space="preserve">Modellkörper, plankonkav,  f = -100 mm </v>
          </cell>
          <cell r="C1495" t="str">
            <v>Block, planoconcave lens,fl-100mm</v>
          </cell>
          <cell r="D1495" t="str">
            <v>Modèle de corps, plan-concave f-100mm</v>
          </cell>
          <cell r="E1495" t="str">
            <v>MODELO, PLANO-CONCAVO, F-100MM</v>
          </cell>
          <cell r="F1495" t="str">
            <v xml:space="preserve">Model soczewki płasko-wklęsłej f = -100 mm     </v>
          </cell>
          <cell r="G1495" t="str">
            <v xml:space="preserve">Блок в виде плосковогнутой линзы, f=-100мм    </v>
          </cell>
          <cell r="H1495">
            <v>7.5</v>
          </cell>
        </row>
        <row r="1496">
          <cell r="A1496" t="str">
            <v>09810-06</v>
          </cell>
          <cell r="B1496" t="str">
            <v xml:space="preserve">Küvette, Doppelhalbkreis, r = 30 mm </v>
          </cell>
          <cell r="C1496" t="str">
            <v>Cuvette, double semicircular</v>
          </cell>
          <cell r="D1496" t="str">
            <v>Cuvette, double demi-cercle</v>
          </cell>
          <cell r="E1496" t="str">
            <v>Cubeta doble semicírculo, r = 30 mm</v>
          </cell>
          <cell r="F1496" t="str">
            <v xml:space="preserve">Kuweta okrągła podzielona na 2 półkule     </v>
          </cell>
          <cell r="G1496" t="str">
            <v xml:space="preserve">Кювета, двойной полукруг    </v>
          </cell>
          <cell r="H1496">
            <v>7.5</v>
          </cell>
        </row>
        <row r="1497">
          <cell r="A1497" t="str">
            <v>09811-00</v>
          </cell>
          <cell r="B1497" t="str">
            <v xml:space="preserve">Optische Scheibe </v>
          </cell>
          <cell r="C1497" t="str">
            <v>Optical disk</v>
          </cell>
          <cell r="D1497" t="str">
            <v>Disque optique 0-360°, avec graduation</v>
          </cell>
          <cell r="E1497" t="str">
            <v>DISCO OPTICO</v>
          </cell>
          <cell r="F1497" t="str">
            <v xml:space="preserve">Tarcza optyczna     </v>
          </cell>
          <cell r="G1497" t="str">
            <v xml:space="preserve">Оптический диск    </v>
          </cell>
          <cell r="H1497">
            <v>17</v>
          </cell>
        </row>
        <row r="1498">
          <cell r="A1498" t="str">
            <v>09811-01</v>
          </cell>
          <cell r="B1498" t="str">
            <v xml:space="preserve">Optische Scheibe </v>
          </cell>
          <cell r="C1498" t="str">
            <v xml:space="preserve">Optical disc </v>
          </cell>
          <cell r="D1498" t="str">
            <v/>
          </cell>
          <cell r="E1498" t="str">
            <v/>
          </cell>
          <cell r="F1498" t="str">
            <v/>
          </cell>
          <cell r="G1498" t="str">
            <v xml:space="preserve">Оптический диск </v>
          </cell>
          <cell r="H1498">
            <v>5.19</v>
          </cell>
        </row>
        <row r="1499">
          <cell r="A1499" t="str">
            <v>09812-00</v>
          </cell>
          <cell r="B1499" t="str">
            <v>Metallspiegel konkav-Konvex, verchromt</v>
          </cell>
          <cell r="C1499" t="str">
            <v>Mirror, concave-convex</v>
          </cell>
          <cell r="D1499" t="str">
            <v>Miroir, concave-convexe</v>
          </cell>
          <cell r="E1499" t="str">
            <v>ESPEJO, CONCAVO-CONVEXO</v>
          </cell>
          <cell r="F1499" t="str">
            <v xml:space="preserve">Zwierciadło metalowe wklęsło-wypukłe, chromowane     </v>
          </cell>
          <cell r="G1499" t="str">
            <v xml:space="preserve">Зеркало, вогнуто-выпуклое    </v>
          </cell>
          <cell r="H1499">
            <v>13</v>
          </cell>
        </row>
        <row r="1500">
          <cell r="A1500" t="str">
            <v>09813-00</v>
          </cell>
          <cell r="B1500" t="str">
            <v>Spiegel, plan, 100 mm</v>
          </cell>
          <cell r="C1500" t="str">
            <v>Mirror, plan, 100 mm</v>
          </cell>
          <cell r="D1500" t="str">
            <v/>
          </cell>
          <cell r="E1500" t="str">
            <v/>
          </cell>
          <cell r="F1500" t="str">
            <v/>
          </cell>
          <cell r="G1500" t="str">
            <v>Зеркало, плоское, 100 мм</v>
          </cell>
          <cell r="H1500">
            <v>17</v>
          </cell>
        </row>
        <row r="1501">
          <cell r="A1501" t="str">
            <v>09815-00</v>
          </cell>
          <cell r="B1501" t="str">
            <v>Lochblenden, d = 1, 2, 3 und 5 mm</v>
          </cell>
          <cell r="C1501" t="str">
            <v>Diaphragms, d 1, 2, 3, 5 mm</v>
          </cell>
          <cell r="D1501" t="str">
            <v>Diaphragmes à trou, jeu de 4 (d = 1/2/3/5 mm), 50 x 50 mm</v>
          </cell>
          <cell r="E1501" t="str">
            <v>DIAFRAGMAS CON ORIFICIOS, DIAM. 1, 2, 3 y 5 mm</v>
          </cell>
          <cell r="F1501" t="str">
            <v xml:space="preserve">Przysłony z otworami, d = 1, 2, 3, 5 mm     </v>
          </cell>
          <cell r="G1501" t="str">
            <v xml:space="preserve">Диафрагмы, d=1, 2, 3, 5 мм    </v>
          </cell>
          <cell r="H1501">
            <v>14</v>
          </cell>
        </row>
        <row r="1502">
          <cell r="A1502" t="str">
            <v>09816-01</v>
          </cell>
          <cell r="B1502" t="str">
            <v xml:space="preserve">Blende mit Loch, d = 20 mm </v>
          </cell>
          <cell r="C1502" t="str">
            <v>Diaphragm with hole, d=20mm</v>
          </cell>
          <cell r="D1502" t="str">
            <v>Diaphragme à ouverture d=20mm</v>
          </cell>
          <cell r="E1502" t="str">
            <v>DIAFRAGMA DE ORIFICIO, D=20MM</v>
          </cell>
          <cell r="F1502" t="str">
            <v xml:space="preserve">Przysłona z otworem d = 20 mm     </v>
          </cell>
          <cell r="G1502" t="str">
            <v xml:space="preserve">Диафрагма с круглым отверстием, d=20 мм    </v>
          </cell>
          <cell r="H1502">
            <v>4</v>
          </cell>
        </row>
        <row r="1503">
          <cell r="A1503" t="str">
            <v>09816-02</v>
          </cell>
          <cell r="B1503" t="str">
            <v xml:space="preserve">Blende mit Spalt, d = 1 mm </v>
          </cell>
          <cell r="C1503" t="str">
            <v>Diaphragm with slit</v>
          </cell>
          <cell r="D1503" t="str">
            <v>Diaphragme à fente</v>
          </cell>
          <cell r="E1503" t="str">
            <v>DIAFRAGMA CON RENDIJA</v>
          </cell>
          <cell r="F1503" t="str">
            <v xml:space="preserve">Przysłona ze szczeliną     </v>
          </cell>
          <cell r="G1503" t="str">
            <v xml:space="preserve">Диафрагма со щелью     </v>
          </cell>
          <cell r="H1503">
            <v>4</v>
          </cell>
        </row>
        <row r="1504">
          <cell r="A1504" t="str">
            <v>09816-03</v>
          </cell>
          <cell r="B1504" t="str">
            <v xml:space="preserve">Blende mit Quadrat 10 mm  x 10 mm </v>
          </cell>
          <cell r="C1504" t="str">
            <v>Diaphragm with square</v>
          </cell>
          <cell r="D1504" t="str">
            <v>Diaphragme à carré</v>
          </cell>
          <cell r="E1504" t="str">
            <v>Diafragma con cuadrado 10 x 10 mm</v>
          </cell>
          <cell r="F1504" t="str">
            <v xml:space="preserve">Przysłona ze szczeliną kwadratową     </v>
          </cell>
          <cell r="G1504" t="str">
            <v xml:space="preserve">Диафрагма с квадратом    </v>
          </cell>
          <cell r="H1504">
            <v>4</v>
          </cell>
        </row>
        <row r="1505">
          <cell r="A1505" t="str">
            <v>09820-01</v>
          </cell>
          <cell r="B1505" t="str">
            <v xml:space="preserve">Linse auf Reiter, f = +50 mm </v>
          </cell>
          <cell r="C1505" t="str">
            <v>Lens on slide mount, f=+50mm</v>
          </cell>
          <cell r="D1505" t="str">
            <v>Lentille sur curseur, f=+50mm</v>
          </cell>
          <cell r="E1505" t="str">
            <v>LENTE CON JINETE, F=+50MM</v>
          </cell>
          <cell r="F1505" t="str">
            <v xml:space="preserve">Soczewka na suwaku, f = +50 mm     </v>
          </cell>
          <cell r="G1505" t="str">
            <v xml:space="preserve">Линза на скользящей опоре, f=+50 мм     </v>
          </cell>
          <cell r="H1505">
            <v>23</v>
          </cell>
        </row>
        <row r="1506">
          <cell r="A1506" t="str">
            <v>09820-02</v>
          </cell>
          <cell r="B1506" t="str">
            <v xml:space="preserve">Linse auf Reiter, f = +100 mm </v>
          </cell>
          <cell r="C1506" t="str">
            <v>Lens on slide mount, f=+100mm</v>
          </cell>
          <cell r="D1506" t="str">
            <v>Lentille sur curseur, f=+100mm</v>
          </cell>
          <cell r="E1506" t="str">
            <v>LENTE CON JINETE, F=+100MM</v>
          </cell>
          <cell r="F1506" t="str">
            <v xml:space="preserve">Soczewka na suwaku, f = +100 mm     </v>
          </cell>
          <cell r="G1506" t="str">
            <v xml:space="preserve">Линза на скользящей опоре, f=+100 мм    </v>
          </cell>
          <cell r="H1506">
            <v>23</v>
          </cell>
        </row>
        <row r="1507">
          <cell r="A1507" t="str">
            <v>09820-04</v>
          </cell>
          <cell r="B1507" t="str">
            <v>Linse auf Reiter, f = +300 mm</v>
          </cell>
          <cell r="C1507" t="str">
            <v>Lens on slide mount, f=+300mm</v>
          </cell>
          <cell r="D1507" t="str">
            <v>Lentille sur curseur, f=+300mm</v>
          </cell>
          <cell r="E1507" t="str">
            <v>LENTE CON JINETE, F = +300 MM</v>
          </cell>
          <cell r="F1507" t="str">
            <v xml:space="preserve">Soczewka na suwaku, f = +300 mm     </v>
          </cell>
          <cell r="G1507" t="str">
            <v xml:space="preserve">Линза на скользящей опоре, f=+300 мм    </v>
          </cell>
          <cell r="H1507">
            <v>23</v>
          </cell>
        </row>
        <row r="1508">
          <cell r="A1508" t="str">
            <v>09820-06</v>
          </cell>
          <cell r="B1508" t="str">
            <v>Linse auf Reiter, f = -50 mm</v>
          </cell>
          <cell r="C1508" t="str">
            <v>Lens on slide mount, f= -50mm</v>
          </cell>
          <cell r="D1508" t="str">
            <v>Lentille sur curseur, f= -50mm</v>
          </cell>
          <cell r="E1508" t="str">
            <v>LENTE CON JINETE, F= -50MM</v>
          </cell>
          <cell r="F1508" t="str">
            <v xml:space="preserve">Soczewka na suwaku, f = -50 mm     </v>
          </cell>
          <cell r="G1508" t="str">
            <v xml:space="preserve">Линза на скользящей опоре, f=-50 мм    </v>
          </cell>
          <cell r="H1508">
            <v>23</v>
          </cell>
        </row>
        <row r="1509">
          <cell r="A1509" t="str">
            <v>09821-00</v>
          </cell>
          <cell r="B1509" t="str">
            <v xml:space="preserve">Hohl- und Wölbspiegel mit Stiel </v>
          </cell>
          <cell r="C1509" t="str">
            <v>Concave/convex mirror with rod</v>
          </cell>
          <cell r="D1509" t="str">
            <v>Miroir concave-convexe avec fiche</v>
          </cell>
          <cell r="E1509" t="str">
            <v>ESPEJO CONCAVO-CONVEXO C.MANGO</v>
          </cell>
          <cell r="F1509" t="str">
            <v xml:space="preserve">Zwierciadło wklęsło-wypukłe ze wspornikiem     </v>
          </cell>
          <cell r="G1509" t="str">
            <v xml:space="preserve">Вогнуто-выгнутое зеркало на стойке    </v>
          </cell>
          <cell r="H1509">
            <v>27</v>
          </cell>
        </row>
        <row r="1510">
          <cell r="A1510" t="str">
            <v>09822-00</v>
          </cell>
          <cell r="B1510" t="str">
            <v>Reiter für optische Profilbank</v>
          </cell>
          <cell r="C1510" t="str">
            <v>Slide mount for optical bench</v>
          </cell>
          <cell r="D1510" t="str">
            <v>Curseur pour banc optique</v>
          </cell>
          <cell r="E1510" t="str">
            <v>Montaje deslizante para banco óptico</v>
          </cell>
          <cell r="F1510" t="str">
            <v xml:space="preserve">Suwak do statywowej ławy optycznej     </v>
          </cell>
          <cell r="G1510" t="str">
            <v xml:space="preserve">Скользящая опора для оптической скамьи    </v>
          </cell>
          <cell r="H1510">
            <v>14</v>
          </cell>
        </row>
        <row r="1511">
          <cell r="A1511" t="str">
            <v>09823-00</v>
          </cell>
          <cell r="B1511" t="str">
            <v xml:space="preserve">Fassung mit Skale auf Reiter </v>
          </cell>
          <cell r="C1511" t="str">
            <v>Mount with scale on slide mount</v>
          </cell>
          <cell r="D1511" t="str">
            <v>Monture à échelle sur curseur</v>
          </cell>
          <cell r="E1511" t="str">
            <v>MONTURA C.ESCALA EN JINETE</v>
          </cell>
          <cell r="F1511" t="str">
            <v xml:space="preserve">Oprawa ze skalą na suwaku     </v>
          </cell>
          <cell r="G1511" t="str">
            <v xml:space="preserve">Рамка со шкалой на скользящей опоре    </v>
          </cell>
          <cell r="H1511">
            <v>16</v>
          </cell>
        </row>
        <row r="1512">
          <cell r="A1512" t="str">
            <v>09824-00</v>
          </cell>
          <cell r="B1512" t="str">
            <v xml:space="preserve">Tisch mit Stiel </v>
          </cell>
          <cell r="C1512" t="str">
            <v>Table with stem</v>
          </cell>
          <cell r="D1512" t="str">
            <v>Tablette sur tige</v>
          </cell>
          <cell r="E1512" t="str">
            <v>MESITA CON VARILLA</v>
          </cell>
          <cell r="F1512" t="str">
            <v xml:space="preserve">Stolik ze wspornikiem     </v>
          </cell>
          <cell r="G1512" t="str">
            <v xml:space="preserve">Столик на ножке    </v>
          </cell>
          <cell r="H1512">
            <v>16</v>
          </cell>
        </row>
        <row r="1513">
          <cell r="A1513" t="str">
            <v>09824-01</v>
          </cell>
          <cell r="B1513" t="str">
            <v>XR 4.0 Tisch mit Stiel D = 46 mm</v>
          </cell>
          <cell r="C1513" t="str">
            <v>Table with stem</v>
          </cell>
          <cell r="D1513" t="str">
            <v>Tablette sur tige</v>
          </cell>
          <cell r="E1513" t="str">
            <v>MESITA CON VARILLA</v>
          </cell>
          <cell r="F1513" t="str">
            <v xml:space="preserve">Stolik ze wspornikiem, d = 46 mm     </v>
          </cell>
          <cell r="G1513" t="str">
            <v xml:space="preserve">XR 4.0 Столик на ножке  D = 46 мм  </v>
          </cell>
          <cell r="H1513">
            <v>30</v>
          </cell>
        </row>
        <row r="1514">
          <cell r="A1514" t="str">
            <v>09825-00</v>
          </cell>
          <cell r="B1514" t="str">
            <v xml:space="preserve">Erde-Mond-Modell </v>
          </cell>
          <cell r="C1514" t="str">
            <v>Model earth/moon</v>
          </cell>
          <cell r="D1514" t="str">
            <v>Modèle terre / lune</v>
          </cell>
          <cell r="E1514" t="str">
            <v>MODELO DE TIERRA / LUNA</v>
          </cell>
          <cell r="F1514" t="str">
            <v xml:space="preserve">Model Ziemi z Księżycem    </v>
          </cell>
          <cell r="G1514" t="str">
            <v xml:space="preserve">Модель Земля/ Луна    </v>
          </cell>
          <cell r="H1514">
            <v>23</v>
          </cell>
        </row>
        <row r="1515">
          <cell r="A1515" t="str">
            <v>09826-00</v>
          </cell>
          <cell r="B1515" t="str">
            <v xml:space="preserve">Schirm, weiß, 150 mm x 150 mm </v>
          </cell>
          <cell r="C1515" t="str">
            <v>Screen, white, 150x150 mm</v>
          </cell>
          <cell r="D1515" t="str">
            <v>Ecran, blanc, 150x150 mm</v>
          </cell>
          <cell r="E1515" t="str">
            <v>Pantalla blanca 150 x 150 mm</v>
          </cell>
          <cell r="F1515" t="str">
            <v xml:space="preserve">Ekran biały, 150 mm x 150 mm     </v>
          </cell>
          <cell r="G1515" t="str">
            <v xml:space="preserve">Экран, белый, 150x150 мм     </v>
          </cell>
          <cell r="H1515">
            <v>18</v>
          </cell>
        </row>
        <row r="1516">
          <cell r="A1516" t="str">
            <v>09827-00</v>
          </cell>
          <cell r="B1516" t="str">
            <v xml:space="preserve">Gitter, 80 Striche/mm </v>
          </cell>
          <cell r="C1516" t="str">
            <v>Grating, 80 lines/mm</v>
          </cell>
          <cell r="D1516" t="str">
            <v>Réseau, 80 lignes / mm</v>
          </cell>
          <cell r="E1516" t="str">
            <v xml:space="preserve">Rejilla impresa de 80 líneas /mm </v>
          </cell>
          <cell r="F1516" t="str">
            <v xml:space="preserve">Siatka dyfrakcyjna, 80 linii/mm     </v>
          </cell>
          <cell r="G1516" t="str">
            <v xml:space="preserve">Решетка, 80 линий/ мм    </v>
          </cell>
          <cell r="H1516">
            <v>27.2</v>
          </cell>
        </row>
        <row r="1517">
          <cell r="A1517" t="str">
            <v>09829-00</v>
          </cell>
          <cell r="B1517" t="str">
            <v xml:space="preserve">Spannungsoptisches, Modell </v>
          </cell>
          <cell r="C1517" t="str">
            <v>Photoelastic model</v>
          </cell>
          <cell r="D1517" t="str">
            <v>Modèle photo-élastique</v>
          </cell>
          <cell r="E1517" t="str">
            <v>MODELO FOTOELASTICO</v>
          </cell>
          <cell r="F1517" t="str">
            <v xml:space="preserve">Model ciała elastooptycznego     </v>
          </cell>
          <cell r="G1517" t="str">
            <v xml:space="preserve">Фотоупругая модель    </v>
          </cell>
          <cell r="H1517">
            <v>4.49</v>
          </cell>
        </row>
        <row r="1518">
          <cell r="A1518" t="str">
            <v>09830-00</v>
          </cell>
          <cell r="B1518" t="str">
            <v xml:space="preserve">Plattenhalter für 3 Objekte </v>
          </cell>
          <cell r="C1518" t="str">
            <v>Plate mount for three objects</v>
          </cell>
          <cell r="D1518" t="str">
            <v>Porteur de plateau pour 3 objets</v>
          </cell>
          <cell r="E1518" t="str">
            <v>SOPORTE PARA 3 PLACAS</v>
          </cell>
          <cell r="F1518" t="str">
            <v xml:space="preserve">Uchwyt płytowy do 3 obiektów     </v>
          </cell>
          <cell r="G1518" t="str">
            <v xml:space="preserve">Держатель пластин для 3 объектов    </v>
          </cell>
          <cell r="H1518">
            <v>29</v>
          </cell>
        </row>
        <row r="1519">
          <cell r="A1519" t="str">
            <v>09831-00</v>
          </cell>
          <cell r="B1519" t="str">
            <v xml:space="preserve">Messlupe </v>
          </cell>
          <cell r="C1519" t="str">
            <v>Measuring magnifier</v>
          </cell>
          <cell r="D1519" t="str">
            <v>Loupe de mesure</v>
          </cell>
          <cell r="E1519" t="str">
            <v>LUPA DE MEDICION P.OPTICA D.ONDAS</v>
          </cell>
          <cell r="F1519" t="str">
            <v xml:space="preserve">Lupa pomiarowa     </v>
          </cell>
          <cell r="G1519" t="str">
            <v xml:space="preserve">Измерительная лупа     </v>
          </cell>
          <cell r="H1519">
            <v>33</v>
          </cell>
        </row>
        <row r="1520">
          <cell r="A1520" t="str">
            <v>09832-01</v>
          </cell>
          <cell r="B1520" t="str">
            <v>Modellkörper, bikonvex,  f = 100 mm</v>
          </cell>
          <cell r="C1520" t="str">
            <v>Optical Block, biconvex lens, f = +100mm</v>
          </cell>
          <cell r="D1520" t="str">
            <v/>
          </cell>
          <cell r="E1520" t="str">
            <v/>
          </cell>
          <cell r="F1520" t="str">
            <v/>
          </cell>
          <cell r="G1520" t="str">
            <v/>
          </cell>
          <cell r="H1520">
            <v>17.8</v>
          </cell>
        </row>
        <row r="1521">
          <cell r="A1521" t="str">
            <v>09832-02</v>
          </cell>
          <cell r="B1521" t="str">
            <v>Modellkörper, bikonkav, f = -100 mm</v>
          </cell>
          <cell r="C1521" t="str">
            <v>Optical Block, biconcav, f = -100 mm</v>
          </cell>
          <cell r="D1521" t="str">
            <v/>
          </cell>
          <cell r="E1521" t="str">
            <v/>
          </cell>
          <cell r="F1521" t="str">
            <v/>
          </cell>
          <cell r="G1521" t="str">
            <v/>
          </cell>
          <cell r="H1521">
            <v>17.8</v>
          </cell>
        </row>
        <row r="1522">
          <cell r="A1522" t="str">
            <v>09832-03</v>
          </cell>
          <cell r="B1522" t="str">
            <v xml:space="preserve">Modellkörper, rechteckig </v>
          </cell>
          <cell r="C1522" t="str">
            <v>Optical Block, rectangular</v>
          </cell>
          <cell r="D1522" t="str">
            <v/>
          </cell>
          <cell r="E1522" t="str">
            <v/>
          </cell>
          <cell r="F1522" t="str">
            <v/>
          </cell>
          <cell r="G1522" t="str">
            <v/>
          </cell>
          <cell r="H1522">
            <v>11.5</v>
          </cell>
        </row>
        <row r="1523">
          <cell r="A1523" t="str">
            <v>09832-04</v>
          </cell>
          <cell r="B1523" t="str">
            <v>Modellkörper, Prisma, rechtwinklig</v>
          </cell>
          <cell r="C1523" t="str">
            <v>Optical Block, prism, right-angle</v>
          </cell>
          <cell r="D1523" t="str">
            <v/>
          </cell>
          <cell r="E1523" t="str">
            <v/>
          </cell>
          <cell r="F1523" t="str">
            <v/>
          </cell>
          <cell r="G1523" t="str">
            <v/>
          </cell>
          <cell r="H1523">
            <v>11.5</v>
          </cell>
        </row>
        <row r="1524">
          <cell r="A1524" t="str">
            <v>09832-05</v>
          </cell>
          <cell r="B1524" t="str">
            <v>Modellkörper, plankonvex, f = +50 mm</v>
          </cell>
          <cell r="C1524" t="str">
            <v>Optical Block, planconvex, f =+50 mm</v>
          </cell>
          <cell r="D1524" t="str">
            <v/>
          </cell>
          <cell r="E1524" t="str">
            <v/>
          </cell>
          <cell r="F1524" t="str">
            <v/>
          </cell>
          <cell r="G1524" t="str">
            <v/>
          </cell>
          <cell r="H1524">
            <v>20.9</v>
          </cell>
        </row>
        <row r="1525">
          <cell r="A1525" t="str">
            <v>09840-00</v>
          </cell>
          <cell r="B1525" t="str">
            <v>Universalbank</v>
          </cell>
          <cell r="C1525" t="str">
            <v>Universal bench</v>
          </cell>
          <cell r="D1525" t="str">
            <v>Banc universel</v>
          </cell>
          <cell r="E1525" t="str">
            <v>Banco universal</v>
          </cell>
          <cell r="F1525" t="str">
            <v xml:space="preserve">Ława uniwersalna     </v>
          </cell>
          <cell r="G1525" t="str">
            <v xml:space="preserve">Универсальная скамья    </v>
          </cell>
          <cell r="H1525">
            <v>22</v>
          </cell>
        </row>
        <row r="1526">
          <cell r="A1526" t="str">
            <v>09840-01</v>
          </cell>
          <cell r="B1526" t="str">
            <v>Küvettenhalter für Universalbank</v>
          </cell>
          <cell r="C1526" t="str">
            <v>Cell holder</v>
          </cell>
          <cell r="D1526" t="str">
            <v>Support pour cellule</v>
          </cell>
          <cell r="E1526" t="str">
            <v>Soporte para celda</v>
          </cell>
          <cell r="F1526" t="str">
            <v xml:space="preserve">Uchwyt kuwet do ławy     </v>
          </cell>
          <cell r="G1526" t="str">
            <v xml:space="preserve">Держатель для универсальной скамьи   </v>
          </cell>
          <cell r="H1526">
            <v>15</v>
          </cell>
        </row>
        <row r="1527">
          <cell r="A1527" t="str">
            <v>09840-10</v>
          </cell>
          <cell r="B1527" t="str">
            <v>Universalbank für DEMO advanced Physik Set Wärme</v>
          </cell>
          <cell r="C1527" t="str">
            <v>Universal bench</v>
          </cell>
          <cell r="D1527" t="str">
            <v>Banc universel</v>
          </cell>
          <cell r="E1527" t="str">
            <v>Banco universal</v>
          </cell>
          <cell r="F1527" t="str">
            <v xml:space="preserve">Ława uniwersalna do zestawu TESS Optyka/Fizyka atomowa     </v>
          </cell>
          <cell r="G1527" t="str">
            <v xml:space="preserve">Универсальная скамья "   </v>
          </cell>
          <cell r="H1527">
            <v>15</v>
          </cell>
        </row>
        <row r="1528">
          <cell r="A1528" t="str">
            <v>09840-11</v>
          </cell>
          <cell r="B1528" t="str">
            <v>Küvettenhalter für Universalbank für DEMO advanced Physik Set Wärme, WT</v>
          </cell>
          <cell r="C1528" t="str">
            <v>Cuvette holder for universal bench</v>
          </cell>
          <cell r="D1528" t="str">
            <v>Support pour cellule</v>
          </cell>
          <cell r="E1528" t="str">
            <v>Soporte cubeta para banco universal</v>
          </cell>
          <cell r="F1528" t="str">
            <v xml:space="preserve">Uchwyt kuwet do ław zestawu TESS Optyka/Fizyka atomowa     </v>
          </cell>
          <cell r="G1528" t="str">
            <v xml:space="preserve">Держатель кюветы для универсальной скамьи из набора DEMO advanced "Термодинамика"   </v>
          </cell>
          <cell r="H1528">
            <v>14</v>
          </cell>
        </row>
        <row r="1529">
          <cell r="A1529" t="str">
            <v>09851-01</v>
          </cell>
          <cell r="B1529" t="str">
            <v>Winkelskale laminiert</v>
          </cell>
          <cell r="C1529" t="str">
            <v>Angular scale, laminated</v>
          </cell>
          <cell r="D1529" t="str">
            <v>Echelle angulaire, laminée</v>
          </cell>
          <cell r="E1529" t="str">
            <v>Escala angular, laminada</v>
          </cell>
          <cell r="F1529" t="str">
            <v xml:space="preserve">Skala kątowa, laminowana     </v>
          </cell>
          <cell r="G1529" t="str">
            <v xml:space="preserve">Угловая шкала -транспортир, ламинированный    </v>
          </cell>
          <cell r="H1529">
            <v>4.49</v>
          </cell>
        </row>
        <row r="1530">
          <cell r="A1530" t="str">
            <v>09851-02</v>
          </cell>
          <cell r="B1530" t="str">
            <v>Reiter ohne Winkelskale</v>
          </cell>
          <cell r="C1530" t="str">
            <v>Slide mount without angle scale</v>
          </cell>
          <cell r="D1530" t="str">
            <v>Support pour diapo sans échelle angulaire</v>
          </cell>
          <cell r="E1530" t="str">
            <v>Montaje deslizante sin ángulo</v>
          </cell>
          <cell r="F1530" t="str">
            <v xml:space="preserve">Suwak bez kątomierza     </v>
          </cell>
          <cell r="G1530" t="str">
            <v xml:space="preserve">Ползунок без угловой шкалы    </v>
          </cell>
          <cell r="H1530">
            <v>11</v>
          </cell>
        </row>
        <row r="1531">
          <cell r="A1531" t="str">
            <v>09851-03</v>
          </cell>
          <cell r="B1531" t="str">
            <v>Schirm, halbtransparent, ca. 150 x 150 mm²</v>
          </cell>
          <cell r="C1531" t="str">
            <v>Screen, semitransparent, 150x150mm²</v>
          </cell>
          <cell r="D1531" t="str">
            <v>Ecran, semi-transparent, 150 x 150 mm</v>
          </cell>
          <cell r="E1531" t="str">
            <v>Pantalla, semitransparente, 150 x 150 mm2</v>
          </cell>
          <cell r="F1531" t="str">
            <v xml:space="preserve">Ekran półprzepuszczalny, ca 150 x 150 mm     </v>
          </cell>
          <cell r="G1531" t="str">
            <v xml:space="preserve">Полупрозрачный экран, 150 x 150 мм²    </v>
          </cell>
          <cell r="H1531">
            <v>33</v>
          </cell>
        </row>
        <row r="1532">
          <cell r="A1532" t="str">
            <v>09851-04</v>
          </cell>
          <cell r="B1532" t="str">
            <v>Lineal, l = 50 cm</v>
          </cell>
          <cell r="C1532" t="str">
            <v>Ruler, l = 50 cm</v>
          </cell>
          <cell r="D1532" t="str">
            <v>Règle l = 50 cm</v>
          </cell>
          <cell r="E1532" t="str">
            <v>Regla, l=50 cm</v>
          </cell>
          <cell r="F1532" t="str">
            <v xml:space="preserve">Liniał, l = 50 cm     </v>
          </cell>
          <cell r="G1532" t="str">
            <v xml:space="preserve">Линейка, l = 50 cм    </v>
          </cell>
          <cell r="H1532">
            <v>2.1</v>
          </cell>
        </row>
        <row r="1533">
          <cell r="A1533" t="str">
            <v>09851-05</v>
          </cell>
          <cell r="B1533" t="str">
            <v>Küvette, Kunststoff, B x T x H: 99 x 59 x 42 mm</v>
          </cell>
          <cell r="C1533" t="str">
            <v>Cuvette, plastic, W x D x H: 99 x 59 x 42 mm</v>
          </cell>
          <cell r="D1533" t="str">
            <v>Cuvette, plastique  99 x 59 x 42 mm</v>
          </cell>
          <cell r="E1533" t="str">
            <v xml:space="preserve">Cubeta plástica, anchura x profundidad x altura: 99 x 59 x 42 mm  </v>
          </cell>
          <cell r="F1533" t="str">
            <v xml:space="preserve">Kuweta z tworzywa sztucznego, 99x59x42 mm (szer/wys/gł)     </v>
          </cell>
          <cell r="G1533" t="str">
            <v xml:space="preserve">Кюветка, пластмасса,  W x D x H: 99 x 59 x 42 мм    </v>
          </cell>
          <cell r="H1533">
            <v>1.99</v>
          </cell>
        </row>
        <row r="1534">
          <cell r="A1534" t="str">
            <v>09851-07</v>
          </cell>
          <cell r="B1534" t="str">
            <v>Diamagazin, Kunststoff</v>
          </cell>
          <cell r="C1534" t="str">
            <v>Slide magzine, plastics</v>
          </cell>
          <cell r="D1534" t="str">
            <v>Rangement diapos, plastique</v>
          </cell>
          <cell r="E1534" t="str">
            <v>Diapositivas plásticas</v>
          </cell>
          <cell r="F1534" t="str">
            <v xml:space="preserve">Magazynek na slajdy, tworzywo sztuczne     </v>
          </cell>
          <cell r="G1534" t="str">
            <v xml:space="preserve">Упаковка для слайдов, пластик  </v>
          </cell>
          <cell r="H1534">
            <v>6.2</v>
          </cell>
        </row>
        <row r="1535">
          <cell r="A1535" t="str">
            <v>09851-08</v>
          </cell>
          <cell r="B1535" t="str">
            <v>Folienfilter, rot, im Diarahmen glaslos</v>
          </cell>
          <cell r="C1535" t="str">
            <v>Foil filter, red, in slide frame glasless</v>
          </cell>
          <cell r="D1535" t="str">
            <v>Film filtrant, rouge,  cadre de diapositive</v>
          </cell>
          <cell r="E1535" t="str">
            <v>Filtro de papel, rojo, en diapositiva con marco, sin vidrio</v>
          </cell>
          <cell r="F1535" t="str">
            <v xml:space="preserve">Filtr foliowy czerwony, w ramce, bez osłony szklanej     </v>
          </cell>
          <cell r="G1535" t="str">
            <v xml:space="preserve">Пленка - красный фильтр, в диаслайде    </v>
          </cell>
          <cell r="H1535">
            <v>11</v>
          </cell>
        </row>
        <row r="1536">
          <cell r="A1536" t="str">
            <v>09851-09</v>
          </cell>
          <cell r="B1536" t="str">
            <v>Folienfilter, grün, im Diarahmen glaslos</v>
          </cell>
          <cell r="C1536" t="str">
            <v>Foil filter, green, in slide frame glasless</v>
          </cell>
          <cell r="D1536" t="str">
            <v>Film filtrant, vert, cadre de diapositive</v>
          </cell>
          <cell r="E1536" t="str">
            <v>Filtro de papel, verde, en diapositiva con marco sin vidrio</v>
          </cell>
          <cell r="F1536" t="str">
            <v xml:space="preserve">Filtr foliowy zielony, w ramce, bez osłony szklanej     </v>
          </cell>
          <cell r="G1536" t="str">
            <v xml:space="preserve">Пленка - зеленый фильтр, в диаслайде    </v>
          </cell>
          <cell r="H1536">
            <v>11</v>
          </cell>
        </row>
        <row r="1537">
          <cell r="A1537" t="str">
            <v>09851-10</v>
          </cell>
          <cell r="B1537" t="str">
            <v>Folienfilter, blau, im Diarahmen glaslos</v>
          </cell>
          <cell r="C1537" t="str">
            <v>Foil filter, blue, in slide frame glasless</v>
          </cell>
          <cell r="D1537" t="str">
            <v>Film filtrant, bleu, cadre de diapositive</v>
          </cell>
          <cell r="E1537" t="str">
            <v>Filtro de papel, azul, en diapositiva con marco sin vidrio</v>
          </cell>
          <cell r="F1537" t="str">
            <v xml:space="preserve">Filtr foliowy niebieski, w ramce, bez osłony szklanej     </v>
          </cell>
          <cell r="G1537" t="str">
            <v xml:space="preserve">Пленка - синий фильтр, в диаслайде    </v>
          </cell>
          <cell r="H1537">
            <v>11</v>
          </cell>
        </row>
        <row r="1538">
          <cell r="A1538" t="str">
            <v>09851-11</v>
          </cell>
          <cell r="B1538" t="str">
            <v>Graufilter 50 %, im Diarahmen glaslos</v>
          </cell>
          <cell r="C1538" t="str">
            <v>Foil filter grey 50% in slide frame glasless</v>
          </cell>
          <cell r="D1538" t="str">
            <v>Film filtrant, gris 50%, cadre de diapositive</v>
          </cell>
          <cell r="E1538" t="str">
            <v>Filtro de papel, gris, en diapositiva con marco sin vidrio</v>
          </cell>
          <cell r="F1538" t="str">
            <v xml:space="preserve">Filtr szary 50 %, w ramce, bez osłony szklanej     </v>
          </cell>
          <cell r="G1538" t="str">
            <v xml:space="preserve">Пленка - серый фильтр 50% ,в диаслайде    </v>
          </cell>
          <cell r="H1538">
            <v>11</v>
          </cell>
        </row>
        <row r="1539">
          <cell r="A1539" t="str">
            <v>09851-12</v>
          </cell>
          <cell r="B1539" t="str">
            <v>Beleuchtungsspalt 0,5 mm, Hartpapier</v>
          </cell>
          <cell r="C1539" t="str">
            <v>Illumination slit, 0.5 mm, hardpaper</v>
          </cell>
          <cell r="D1539" t="str">
            <v xml:space="preserve">Fente d'illumination, 0.5 mm, carton </v>
          </cell>
          <cell r="E1539" t="str">
            <v>Hendidura de iluminación, 0.5 mm, papel duro</v>
          </cell>
          <cell r="F1539" t="str">
            <v xml:space="preserve">Szczelina świetlna 0,5 mm, z kartonu     </v>
          </cell>
          <cell r="G1539" t="str">
            <v xml:space="preserve">Щель 0,5 мм, в диаслайде    </v>
          </cell>
          <cell r="H1539">
            <v>5</v>
          </cell>
        </row>
        <row r="1540">
          <cell r="A1540" t="str">
            <v>09851-13</v>
          </cell>
          <cell r="B1540" t="str">
            <v>Lambda/4 Folie, im Diarahmen glaslos</v>
          </cell>
          <cell r="C1540" t="str">
            <v>Lambda/4 film, in slide frame, glassless</v>
          </cell>
          <cell r="D1540" t="str">
            <v>Film lambda / 4, cadre de diapositive</v>
          </cell>
          <cell r="E1540" t="str">
            <v>Papel Lambda/4, en marco de diapositiva sin vidrio</v>
          </cell>
          <cell r="F1540" t="str">
            <v xml:space="preserve">Folia Lambda/4, w ramce, bez osłony szklanej     </v>
          </cell>
          <cell r="G1540" t="str">
            <v xml:space="preserve">Пленка - Лямбда/4 , в диаслайде    </v>
          </cell>
          <cell r="H1540">
            <v>12</v>
          </cell>
        </row>
        <row r="1541">
          <cell r="A1541" t="str">
            <v>09851-14</v>
          </cell>
          <cell r="B1541" t="str">
            <v>Polarisationsfilter, im Diarahmen glaslos</v>
          </cell>
          <cell r="C1541" t="str">
            <v>Polarisation filter, in slide frame, glassless</v>
          </cell>
          <cell r="D1541" t="str">
            <v>Filtre de polarisation, dans cadre de diapositive</v>
          </cell>
          <cell r="E1541" t="str">
            <v>Filtro de polarización, en marco de diapositiva sin vidrio</v>
          </cell>
          <cell r="F1541" t="str">
            <v xml:space="preserve">Filtr polaryzacyjny, w ramce, bez osłony szklanej     </v>
          </cell>
          <cell r="G1541" t="str">
            <v xml:space="preserve">Поляризационный фильтр, в диаслайде    </v>
          </cell>
          <cell r="H1541">
            <v>9</v>
          </cell>
        </row>
        <row r="1542">
          <cell r="A1542" t="str">
            <v>09851-15</v>
          </cell>
          <cell r="B1542" t="str">
            <v>Beugungsobjekte nach Koppelmann, im Diarahmen glaslos</v>
          </cell>
          <cell r="C1542" t="str">
            <v>Diffraction objects acc.Koppelmann, in slide frame, glassles</v>
          </cell>
          <cell r="D1542" t="str">
            <v>Objets de diffraction selon koppelmann</v>
          </cell>
          <cell r="E1542" t="str">
            <v>Objetos para difracción acc. Koppelmann, en marco de diapositiva sin vidrio</v>
          </cell>
          <cell r="F1542" t="str">
            <v xml:space="preserve">Obiekty dyfrakcyjne wg Koppelmanna, w ramce, bez osłony szklanej     </v>
          </cell>
          <cell r="G1542" t="str">
            <v xml:space="preserve">Дифракционные объекты Коппельмана, в диаслайде    </v>
          </cell>
          <cell r="H1542">
            <v>12</v>
          </cell>
        </row>
        <row r="1543">
          <cell r="A1543" t="str">
            <v>09851-16</v>
          </cell>
          <cell r="B1543" t="str">
            <v>Gitter, 500 Striche/mm, im Diarahmen glaslos</v>
          </cell>
          <cell r="C1543" t="str">
            <v>Grating, 500 lines/mm,  in slide frame, glassless</v>
          </cell>
          <cell r="D1543" t="str">
            <v>Réseau 500 traits/mm, dans cadre de diapositive</v>
          </cell>
          <cell r="E1543" t="str">
            <v xml:space="preserve">Rejilla, 500 lines/mm, en maco de diapositiva sin vidrio </v>
          </cell>
          <cell r="F1543" t="str">
            <v xml:space="preserve">Siatka 500 linii/mm, w ramce, bez osłony szklanej     </v>
          </cell>
          <cell r="G1543" t="str">
            <v xml:space="preserve">Решетка, 500 штрихов/мм, в диаслайде    </v>
          </cell>
          <cell r="H1543">
            <v>10</v>
          </cell>
        </row>
        <row r="1544">
          <cell r="A1544" t="str">
            <v>09851-17</v>
          </cell>
          <cell r="B1544" t="str">
            <v>Gewebestück, Seide, im Diarahmen glaslos</v>
          </cell>
          <cell r="C1544" t="str">
            <v>Tissue, silk, in slide frame, glassless</v>
          </cell>
          <cell r="D1544" t="str">
            <v>Tissu, soie, dans cadre de diapositive, sans verre</v>
          </cell>
          <cell r="E1544" t="str">
            <v>Tejido, seda, en marco de diapositiva sin vidrio</v>
          </cell>
          <cell r="F1544" t="str">
            <v xml:space="preserve">Kawałek tkaniny bawełnianej, w ramce, bez osłony szklanej     </v>
          </cell>
          <cell r="G1544" t="str">
            <v xml:space="preserve">Ткань - шелк, в диаслайде    </v>
          </cell>
          <cell r="H1544">
            <v>12</v>
          </cell>
        </row>
        <row r="1545">
          <cell r="A1545" t="str">
            <v>09851-18</v>
          </cell>
          <cell r="B1545" t="str">
            <v>Gewebestück, Nylon, im Diarahmen glaslos</v>
          </cell>
          <cell r="C1545" t="str">
            <v>Tissue, nylon, in slide frame, glassless</v>
          </cell>
          <cell r="D1545" t="str">
            <v>Tissu, nylon, dans cadre de diapositive, sans verre</v>
          </cell>
          <cell r="E1545" t="str">
            <v>Tejido, nilon, en marco de diapositiva son vidrio</v>
          </cell>
          <cell r="F1545" t="str">
            <v xml:space="preserve">Kawałek tkaniny nylonowej, w ramce, bez osłony szklanej     </v>
          </cell>
          <cell r="G1545" t="str">
            <v xml:space="preserve">Ткань - нейлон, в диаслайде    </v>
          </cell>
          <cell r="H1545">
            <v>13</v>
          </cell>
        </row>
        <row r="1546">
          <cell r="A1546" t="str">
            <v>09851-19</v>
          </cell>
          <cell r="B1546" t="str">
            <v>Fluoreszierende Platte rot</v>
          </cell>
          <cell r="C1546" t="str">
            <v>Plate, fluorescent, red</v>
          </cell>
          <cell r="D1546" t="str">
            <v>Plaque, fluorescente, rouge</v>
          </cell>
          <cell r="E1546" t="str">
            <v>Placa roja fluorescente</v>
          </cell>
          <cell r="F1546" t="str">
            <v xml:space="preserve">Płytka fluorescencyjna, czerwona     </v>
          </cell>
          <cell r="G1546" t="str">
            <v xml:space="preserve">Пластинка, красная, флуоресцентная    </v>
          </cell>
          <cell r="H1546">
            <v>6</v>
          </cell>
        </row>
        <row r="1547">
          <cell r="A1547" t="str">
            <v>09851-20</v>
          </cell>
          <cell r="B1547" t="str">
            <v>Fluoreszierende Platte gelb</v>
          </cell>
          <cell r="C1547" t="str">
            <v>Plate, fluorescent, yellow</v>
          </cell>
          <cell r="D1547" t="str">
            <v>Plaque, fluorescente, jaune</v>
          </cell>
          <cell r="E1547" t="str">
            <v>Placa amarilla fluorescente</v>
          </cell>
          <cell r="F1547" t="str">
            <v xml:space="preserve">Płytka fluorescencyjna, żółta     </v>
          </cell>
          <cell r="G1547" t="str">
            <v xml:space="preserve">Пластинка, желая, флуоресцентная    </v>
          </cell>
          <cell r="H1547">
            <v>6</v>
          </cell>
        </row>
        <row r="1548">
          <cell r="A1548" t="str">
            <v>09851-21</v>
          </cell>
          <cell r="B1548" t="str">
            <v>Fluoreszierende Platte grün</v>
          </cell>
          <cell r="C1548" t="str">
            <v>Plate, fluorescent, green</v>
          </cell>
          <cell r="D1548" t="str">
            <v>Plaque, fluorescente, vert</v>
          </cell>
          <cell r="E1548" t="str">
            <v>Placa verde fluorescente</v>
          </cell>
          <cell r="F1548" t="str">
            <v xml:space="preserve">Płytka fluorescencyjna, zielona     </v>
          </cell>
          <cell r="G1548" t="str">
            <v xml:space="preserve">Пластинка, зеленая, флуоресцентная    </v>
          </cell>
          <cell r="H1548">
            <v>10</v>
          </cell>
        </row>
        <row r="1549">
          <cell r="A1549" t="str">
            <v>09851-22</v>
          </cell>
          <cell r="B1549" t="str">
            <v>Fluoreszierende Platte blau</v>
          </cell>
          <cell r="C1549" t="str">
            <v>Plate, fluorescent, blue</v>
          </cell>
          <cell r="D1549" t="str">
            <v>Plaque, fluorescente, bleu</v>
          </cell>
          <cell r="E1549" t="str">
            <v>Placa azul fluorescente</v>
          </cell>
          <cell r="F1549" t="str">
            <v xml:space="preserve">Płytka fluorescencyjna, niebieska     </v>
          </cell>
          <cell r="G1549" t="str">
            <v xml:space="preserve">Пластинка, синяя, флуоресцентная    </v>
          </cell>
          <cell r="H1549">
            <v>7.9</v>
          </cell>
        </row>
        <row r="1550">
          <cell r="A1550" t="str">
            <v>09851-23</v>
          </cell>
          <cell r="B1550" t="str">
            <v>Schlauch, fluoreszierend, grün, l = 30 cm</v>
          </cell>
          <cell r="C1550" t="str">
            <v>Tube, fluorescent, green, l=30 cm</v>
          </cell>
          <cell r="D1550" t="str">
            <v>Tube, fluorescent, vert, l=30 cm</v>
          </cell>
          <cell r="E1550" t="str">
            <v xml:space="preserve">Tubo verde de fluorescencia l=30 cm </v>
          </cell>
          <cell r="F1550" t="str">
            <v xml:space="preserve">Przewód fluorescencyjny, zielony, l = 30 cm     </v>
          </cell>
          <cell r="G1550" t="str">
            <v xml:space="preserve">Трубка, зеленая, флоресцентная l= 30 см     </v>
          </cell>
          <cell r="H1550">
            <v>3.7</v>
          </cell>
        </row>
        <row r="1551">
          <cell r="A1551" t="str">
            <v>09851-30</v>
          </cell>
          <cell r="B1551" t="str">
            <v>Einräumübersicht dt/engl. lam.</v>
          </cell>
          <cell r="C1551" t="str">
            <v>Storage information, laminated</v>
          </cell>
          <cell r="D1551" t="str">
            <v>Rangement, laminé</v>
          </cell>
          <cell r="E1551" t="str">
            <v>Información de almacenaje, laminada</v>
          </cell>
          <cell r="F1551" t="str">
            <v xml:space="preserve">Arkusz z wykazem materiałów; laminowany    </v>
          </cell>
          <cell r="G1551" t="str">
            <v xml:space="preserve">Описание составных частей набора  </v>
          </cell>
          <cell r="H1551">
            <v>6</v>
          </cell>
        </row>
        <row r="1552">
          <cell r="A1552" t="str">
            <v>09851-40</v>
          </cell>
          <cell r="B1552" t="str">
            <v>Lineal, l = 30 cm</v>
          </cell>
          <cell r="C1552" t="str">
            <v>Ruler, l = 30 cm</v>
          </cell>
          <cell r="D1552" t="str">
            <v>Règle l = 30 cm</v>
          </cell>
          <cell r="E1552" t="str">
            <v>regla, l=30 cm</v>
          </cell>
          <cell r="F1552" t="str">
            <v xml:space="preserve">Linijka 30 cm do 15350-88     </v>
          </cell>
          <cell r="G1552" t="str">
            <v xml:space="preserve">Линейка, пластмассовая, l = 30 см    </v>
          </cell>
          <cell r="H1552">
            <v>1.9</v>
          </cell>
        </row>
        <row r="1553">
          <cell r="A1553" t="str">
            <v>09851-50</v>
          </cell>
          <cell r="B1553" t="str">
            <v>Zollstock (Meterstab), l = 2 m</v>
          </cell>
          <cell r="C1553" t="str">
            <v>Folding rule, l = 2m</v>
          </cell>
          <cell r="D1553" t="str">
            <v/>
          </cell>
          <cell r="E1553" t="str">
            <v/>
          </cell>
          <cell r="F1553" t="str">
            <v/>
          </cell>
          <cell r="G1553" t="str">
            <v>Складная линейка, 2 м</v>
          </cell>
          <cell r="H1553">
            <v>3.9</v>
          </cell>
        </row>
        <row r="1554">
          <cell r="A1554" t="str">
            <v>09852-00</v>
          </cell>
          <cell r="B1554" t="str">
            <v>Halogenlampe 12 V/10 W, auf Trägerplatine, mit 4 mm Buchsen</v>
          </cell>
          <cell r="C1554" t="str">
            <v>Halogen lamp, 12 V/10 W, mounted with 4 mm plugs</v>
          </cell>
          <cell r="D1554" t="str">
            <v>Lampe halogène, 12 v/10 w, sur support avec fiches de 4mm</v>
          </cell>
          <cell r="E1554" t="str">
            <v>PANTALLA, BLANCA, 150X150MM</v>
          </cell>
          <cell r="F1554" t="str">
            <v xml:space="preserve">Żarówka halogenowa 12 V/10 W, na płytce, gniazda 4 mm     </v>
          </cell>
          <cell r="G1554" t="str">
            <v xml:space="preserve">Галогеновая лампа, 12 В/ 10 Вт, с монтированными 4-мм штекерами    </v>
          </cell>
          <cell r="H1554">
            <v>29</v>
          </cell>
        </row>
        <row r="1555">
          <cell r="A1555" t="str">
            <v>09852-01</v>
          </cell>
          <cell r="B1555" t="str">
            <v>Störlichttubus für LED, Di = 8 mm, l = 40 mm</v>
          </cell>
          <cell r="C1555" t="str">
            <v>Stray light tube for LED, Di = 8 mm, l = 40 mm</v>
          </cell>
          <cell r="D1555" t="str">
            <v>Tube de protection contre la lumière  pour led,di= 8 mm,l= 40 mm</v>
          </cell>
          <cell r="E1555" t="str">
            <v>Tubo de protecc. contra la luz LED, d=8 mm, l = 40mm</v>
          </cell>
          <cell r="F1555" t="str">
            <v xml:space="preserve">Tubus światła zakłócającego do LED, Di = 8 mm, l = 40 mm     </v>
          </cell>
          <cell r="G1555" t="str">
            <v xml:space="preserve">Трубка для светодиода, Di = 8 мм, l = 40 мм    </v>
          </cell>
          <cell r="H1555">
            <v>12</v>
          </cell>
        </row>
        <row r="1556">
          <cell r="A1556" t="str">
            <v>09852-10</v>
          </cell>
          <cell r="B1556" t="str">
            <v>LED - IR, mit Vorwiderstand und 4 mm Buchsen, auf Trägerplatine</v>
          </cell>
          <cell r="C1556" t="str">
            <v>LED - IR, with series resistor and 4 mm plugs</v>
          </cell>
          <cell r="D1556" t="str">
            <v>Led - ir, avec résistance de série et fiches de 4mm</v>
          </cell>
          <cell r="E1556" t="str">
            <v>LED - IR c. resistencia en serie</v>
          </cell>
          <cell r="F1556" t="str">
            <v xml:space="preserve">Dioda LED - IR, z rezystorem wstępnym i gniazdami 4 mm     </v>
          </cell>
          <cell r="G1556" t="str">
            <v xml:space="preserve">Светодиод, инфракрасный, с последовательным резистором и 4-мм штекером    </v>
          </cell>
          <cell r="H1556">
            <v>27</v>
          </cell>
        </row>
        <row r="1557">
          <cell r="A1557" t="str">
            <v>09852-20</v>
          </cell>
          <cell r="B1557" t="str">
            <v>LED - rot, mit Vorwiderstand und 4 mm Buchsen, auf Trägerplatine</v>
          </cell>
          <cell r="C1557" t="str">
            <v>LED - red, with series resistor and 4 mm plugs</v>
          </cell>
          <cell r="D1557" t="str">
            <v>Led - rouge, avec résistance de série et fiches de 4mm</v>
          </cell>
          <cell r="E1557" t="str">
            <v>LED - rojo con resistencia en serie</v>
          </cell>
          <cell r="F1557" t="str">
            <v xml:space="preserve">Dioda LED - czerwona z rezystorem wstępnym i gniazdami 4 mm     </v>
          </cell>
          <cell r="G1557" t="str">
            <v xml:space="preserve">Светодиод, красный, с последовательным резистором и 4-мм штекером    </v>
          </cell>
          <cell r="H1557">
            <v>27</v>
          </cell>
        </row>
        <row r="1558">
          <cell r="A1558" t="str">
            <v>09852-30</v>
          </cell>
          <cell r="B1558" t="str">
            <v>LED - grün, mit Vorwiderstand und 4 mm Buchsen, auf Trägerplatine</v>
          </cell>
          <cell r="C1558" t="str">
            <v>LED - green, with series resistor and 4 mm plugs</v>
          </cell>
          <cell r="D1558" t="str">
            <v>Led - vert, avec résistance de série et fiches de 4mm</v>
          </cell>
          <cell r="E1558" t="str">
            <v>LED - verde, c. resistencia en serie</v>
          </cell>
          <cell r="F1558" t="str">
            <v xml:space="preserve">Dioda LED - zielona, z rezystorem wstępnym i gniazdami 4 mm     </v>
          </cell>
          <cell r="G1558" t="str">
            <v xml:space="preserve">Светодиод, зеленый, с последовательным резистором и 4-мм штекером    </v>
          </cell>
          <cell r="H1558">
            <v>27</v>
          </cell>
        </row>
        <row r="1559">
          <cell r="A1559" t="str">
            <v>09852-40</v>
          </cell>
          <cell r="B1559" t="str">
            <v>LED - blau, mit Vorwiderstand und 4 mm Buchsen, auf Trägerplatine</v>
          </cell>
          <cell r="C1559" t="str">
            <v>LED - blue, with series resistor and 4 mm plugs</v>
          </cell>
          <cell r="D1559" t="str">
            <v>Led - bleu, avec résistance de série et fiches de 4mm</v>
          </cell>
          <cell r="E1559" t="str">
            <v>LED - azul, c. resistencia en serie</v>
          </cell>
          <cell r="F1559" t="str">
            <v xml:space="preserve">Dioda LED - niebieska, z rezystorem wstępnym i gniazdami 4 mm     </v>
          </cell>
          <cell r="G1559" t="str">
            <v xml:space="preserve">Светодиод, синий, с последовательным резистором и 4-мм штекером    </v>
          </cell>
          <cell r="H1559">
            <v>27</v>
          </cell>
        </row>
        <row r="1560">
          <cell r="A1560" t="str">
            <v>09852-50</v>
          </cell>
          <cell r="B1560" t="str">
            <v>LED - UV, mit Vorwiderstand und 4 mm Buchsen, auf Trägerplatine</v>
          </cell>
          <cell r="C1560" t="str">
            <v>LED - UV, with series resistor and 4 mm plugs</v>
          </cell>
          <cell r="D1560" t="str">
            <v>Led - uv, avec résistance de série et fiches de 4mm</v>
          </cell>
          <cell r="E1560" t="str">
            <v>LED-UV con resistencia en serie</v>
          </cell>
          <cell r="F1560" t="str">
            <v xml:space="preserve">Dioda LED - UV, z rezystorem wstępnym i gniazdami 4 mm     </v>
          </cell>
          <cell r="G1560" t="str">
            <v xml:space="preserve">Светодиод, ультрафиолетовый, с последовательным резистором и 4-мм штекером    </v>
          </cell>
          <cell r="H1560">
            <v>32</v>
          </cell>
        </row>
        <row r="1561">
          <cell r="A1561" t="str">
            <v>09852-60</v>
          </cell>
          <cell r="B1561" t="str">
            <v>LED - weiß, mit Vorwiderstand und 4 mm Buchsen, auf Trägerplatine</v>
          </cell>
          <cell r="C1561" t="str">
            <v>LED - white, with series resistor and 4 mm plugs</v>
          </cell>
          <cell r="D1561" t="str">
            <v>Led - blanc, avec résistance de série et fiches de 4mm</v>
          </cell>
          <cell r="E1561" t="str">
            <v>PANTALLA, BLANCA, 150X150MM</v>
          </cell>
          <cell r="F1561" t="str">
            <v xml:space="preserve">Dioda LED - biała, z rezystorem wstępnym i gniazdami 4 mm     </v>
          </cell>
          <cell r="G1561" t="str">
            <v xml:space="preserve">Светодиод, белый, с последовательным резистором и 4-мм штекером    </v>
          </cell>
          <cell r="H1561">
            <v>27</v>
          </cell>
        </row>
        <row r="1562">
          <cell r="A1562" t="str">
            <v>09852-70</v>
          </cell>
          <cell r="B1562" t="str">
            <v>Lichtsensor mit Verstärker, inkl. Einstellregler und 4 mm Buchsen, auf Trägerplatine</v>
          </cell>
          <cell r="C1562" t="str">
            <v>Light sensor with amplifier, adjustable</v>
          </cell>
          <cell r="D1562" t="str">
            <v>Capteur de lumière avec amplificateur, ajustable</v>
          </cell>
          <cell r="E1562" t="str">
            <v>Sensor de luz con amplificador, ajustable</v>
          </cell>
          <cell r="F1562" t="str">
            <v xml:space="preserve">Czujnik światła ze wzmacniaczem, regulatorem i gniazdami 4 mm    </v>
          </cell>
          <cell r="G1562" t="str">
            <v xml:space="preserve">Датчик измерения освещенности с регулируемым усилителем     </v>
          </cell>
          <cell r="H1562">
            <v>60</v>
          </cell>
        </row>
        <row r="1563">
          <cell r="A1563" t="str">
            <v>09852-71</v>
          </cell>
          <cell r="B1563" t="str">
            <v>Störlichttubus für Fotodiode</v>
          </cell>
          <cell r="C1563" t="str">
            <v>Stray light tube</v>
          </cell>
          <cell r="D1563" t="str">
            <v>Tube de protection</v>
          </cell>
          <cell r="E1563" t="str">
            <v>Tubo de luz lateral</v>
          </cell>
          <cell r="F1563" t="str">
            <v xml:space="preserve">Tubus światła zakłócającego do fotodiody     </v>
          </cell>
          <cell r="G1563" t="str">
            <v xml:space="preserve">Трубка рассеивающая свет для фотодиода    </v>
          </cell>
          <cell r="H1563">
            <v>22</v>
          </cell>
        </row>
        <row r="1564">
          <cell r="A1564" t="str">
            <v>09852-99</v>
          </cell>
          <cell r="B1564" t="str">
            <v>Netzgerät, 5 V DC</v>
          </cell>
          <cell r="C1564" t="str">
            <v>Power supply, 5 V DC</v>
          </cell>
          <cell r="D1564" t="str">
            <v>Alimentation, 5 V CC</v>
          </cell>
          <cell r="E1564" t="str">
            <v>Fuente de alimentación, 5 V CC</v>
          </cell>
          <cell r="F1564" t="str">
            <v xml:space="preserve">Zasilacz, 5 V DC     </v>
          </cell>
          <cell r="G1564" t="str">
            <v xml:space="preserve">Источник питания, 5 В , постоянный ток    </v>
          </cell>
          <cell r="H1564">
            <v>27</v>
          </cell>
        </row>
        <row r="1565">
          <cell r="A1565" t="str">
            <v>09901-02</v>
          </cell>
          <cell r="B1565" t="str">
            <v xml:space="preserve">Ceresinkerzen, d = 13 mm, 20 Stück </v>
          </cell>
          <cell r="C1565" t="str">
            <v>Stearin candles, d 13mm, 20 pcs</v>
          </cell>
          <cell r="D1565" t="str">
            <v>Bougies de stéarine, 13mm, jeu de 20</v>
          </cell>
          <cell r="E1565" t="str">
            <v>Velas de estarina, d 13 mm, 20 unid.</v>
          </cell>
          <cell r="F1565" t="str">
            <v xml:space="preserve">Świece cerezynowe, d = 13 mm, 20 sztuk     </v>
          </cell>
          <cell r="G1565" t="str">
            <v xml:space="preserve">Стеариновые свечи, d=13 мм, 20 шт.    </v>
          </cell>
          <cell r="H1565">
            <v>2.9</v>
          </cell>
        </row>
        <row r="1566">
          <cell r="A1566" t="str">
            <v>09906-00</v>
          </cell>
          <cell r="B1566" t="str">
            <v xml:space="preserve">Stütze </v>
          </cell>
          <cell r="C1566" t="str">
            <v>Support</v>
          </cell>
          <cell r="D1566" t="str">
            <v>Support</v>
          </cell>
          <cell r="E1566" t="str">
            <v>VARILLA DE SOSTEN</v>
          </cell>
          <cell r="F1566" t="str">
            <v xml:space="preserve">Wspornik     </v>
          </cell>
          <cell r="G1566" t="str">
            <v xml:space="preserve">Стержень с зажимным винтом    </v>
          </cell>
          <cell r="H1566">
            <v>42</v>
          </cell>
        </row>
        <row r="1567">
          <cell r="A1567" t="str">
            <v>09932-00</v>
          </cell>
          <cell r="B1567" t="str">
            <v xml:space="preserve">Klemmbügel für optische Scheibe </v>
          </cell>
          <cell r="C1567" t="str">
            <v>Clamping bar f.optical disk</v>
          </cell>
          <cell r="D1567" t="str">
            <v>Ressort de fixation pour disque optique</v>
          </cell>
          <cell r="E1567" t="str">
            <v>RESORTE DE SUJECION PARA 09927.00</v>
          </cell>
          <cell r="F1567" t="str">
            <v xml:space="preserve">Sprężyny dociskowe do tarczy optycznej     </v>
          </cell>
          <cell r="G1567" t="str">
            <v xml:space="preserve">Зажимной хомут для оптического диска    </v>
          </cell>
          <cell r="H1567">
            <v>71</v>
          </cell>
        </row>
        <row r="1568">
          <cell r="A1568" t="str">
            <v>09936-00</v>
          </cell>
          <cell r="B1568" t="str">
            <v>Maßband, l = 2 m</v>
          </cell>
          <cell r="C1568" t="str">
            <v>Measuring tape, l = 2 m</v>
          </cell>
          <cell r="D1568" t="str">
            <v>Mètre-ruban, l = 2 m</v>
          </cell>
          <cell r="E1568" t="str">
            <v>Cinta métrica, l = 2 m</v>
          </cell>
          <cell r="F1568" t="str">
            <v xml:space="preserve">Taśma pomiarowa, l = 2000 mm     </v>
          </cell>
          <cell r="G1568" t="str">
            <v xml:space="preserve">Рулетка, l=2 м     </v>
          </cell>
          <cell r="H1568">
            <v>5.5</v>
          </cell>
        </row>
        <row r="1569">
          <cell r="A1569" t="str">
            <v>09937-01</v>
          </cell>
          <cell r="B1569" t="str">
            <v>Lineal, l = 200 mm, Kunststoff</v>
          </cell>
          <cell r="C1569" t="str">
            <v>Ruler, plastic, 200 mm</v>
          </cell>
          <cell r="D1569" t="str">
            <v>Règle graduée, l 200mm, plastique</v>
          </cell>
          <cell r="E1569" t="str">
            <v>REGLA, L 200M, PLASTICO</v>
          </cell>
          <cell r="F1569" t="str">
            <v xml:space="preserve">Liniał, l = 200 mm, tworzywo sztuczne     </v>
          </cell>
          <cell r="G1569" t="str">
            <v xml:space="preserve">Линейка, пластмассовая, 200 мм    </v>
          </cell>
          <cell r="H1569">
            <v>1.9</v>
          </cell>
        </row>
        <row r="1570">
          <cell r="A1570" t="str">
            <v>09937-10</v>
          </cell>
          <cell r="B1570" t="str">
            <v>Geometriedreieck, transparent</v>
          </cell>
          <cell r="C1570" t="str">
            <v>Geometry Set Triangle, transparent</v>
          </cell>
          <cell r="D1570" t="str">
            <v/>
          </cell>
          <cell r="E1570" t="str">
            <v>Set de geometría triángulo, transparente</v>
          </cell>
          <cell r="F1570" t="str">
            <v xml:space="preserve">Ekierka, przezroczysta    </v>
          </cell>
          <cell r="G1570" t="str">
            <v xml:space="preserve">Геометрический  треугольник </v>
          </cell>
          <cell r="H1570">
            <v>3.9</v>
          </cell>
        </row>
        <row r="1571">
          <cell r="A1571" t="str">
            <v>09948-01</v>
          </cell>
          <cell r="B1571" t="str">
            <v xml:space="preserve">Modellkörper, bikonvex, r = +50 mm </v>
          </cell>
          <cell r="C1571" t="str">
            <v>Model element, biconvex, r +50mm</v>
          </cell>
          <cell r="D1571" t="str">
            <v>Maquette, biconvexe, r +50mm</v>
          </cell>
          <cell r="E1571" t="str">
            <v>CUERPO MODELO BICONVEXO, R +50MM</v>
          </cell>
          <cell r="F1571" t="str">
            <v xml:space="preserve">Model ciała dwuwypukłego, r = +50 mm     </v>
          </cell>
          <cell r="G1571" t="str">
            <v xml:space="preserve">Модельный элемент, двояковыпуклый, r=+50мм    </v>
          </cell>
          <cell r="H1571">
            <v>17.8</v>
          </cell>
        </row>
        <row r="1572">
          <cell r="A1572" t="str">
            <v>09949-01</v>
          </cell>
          <cell r="B1572" t="str">
            <v xml:space="preserve">Modellkörper, bikonkav, r = -70 mm </v>
          </cell>
          <cell r="C1572" t="str">
            <v>Model element, biconcave, r -70mm</v>
          </cell>
          <cell r="D1572" t="str">
            <v>Maquette, biconcave, r -70mm</v>
          </cell>
          <cell r="E1572" t="str">
            <v>CUERPO MODELO BICONCAVO, R -70MM</v>
          </cell>
          <cell r="F1572" t="str">
            <v xml:space="preserve">Model ciała dwuwklęsłego, r = -70 mm     </v>
          </cell>
          <cell r="G1572" t="str">
            <v xml:space="preserve">Модельный элемент, двояковогнутый, r=-70мм     </v>
          </cell>
          <cell r="H1572">
            <v>10.4</v>
          </cell>
        </row>
        <row r="1573">
          <cell r="A1573" t="str">
            <v>11001-00</v>
          </cell>
          <cell r="B1573" t="str">
            <v xml:space="preserve">Feldspule 750 mm, 485 Windungen/m </v>
          </cell>
          <cell r="C1573" t="str">
            <v>Field coil, 750 mm, 485 turns/m</v>
          </cell>
          <cell r="D1573" t="str">
            <v>Solénoïde de champ, 750 mm, 485 spires / m</v>
          </cell>
          <cell r="E1573" t="str">
            <v>BOBINA DE CAMPO,75 CM,485 ESP/M</v>
          </cell>
          <cell r="F1573" t="str">
            <v xml:space="preserve">Cewka polowa 750 mm, 485 zwojów/m     </v>
          </cell>
          <cell r="G1573" t="str">
            <v xml:space="preserve">Катушка возбуждения, 750 мм, 485 витков/ м    </v>
          </cell>
          <cell r="H1573">
            <v>563</v>
          </cell>
        </row>
        <row r="1574">
          <cell r="A1574" t="str">
            <v>11005-00</v>
          </cell>
          <cell r="B1574" t="str">
            <v xml:space="preserve">Eisenkern, stabförmig, d = 16 mm, l = 200 mm </v>
          </cell>
          <cell r="C1574" t="str">
            <v>iron core, rod-shaped, d = 16 mm, l = 200 mm</v>
          </cell>
          <cell r="D1574" t="str">
            <v>noyau de fer, rond, d = 16 mm, l = 200 mm</v>
          </cell>
          <cell r="E1574" t="str">
            <v>núcleo de hierro, redondo, d = 16 mm, l = 200 mm</v>
          </cell>
          <cell r="F1574" t="str">
            <v/>
          </cell>
          <cell r="G1574" t="str">
            <v>железный сердечник, круглый, d = 16 мм, l = 200 мм</v>
          </cell>
          <cell r="H1574">
            <v>46</v>
          </cell>
        </row>
        <row r="1575">
          <cell r="A1575" t="str">
            <v>11006-01</v>
          </cell>
          <cell r="B1575" t="str">
            <v xml:space="preserve">Induktionsspule, 300 Windungen, d = 40 mm </v>
          </cell>
          <cell r="C1575" t="str">
            <v>Induction coil,300 turns,dia.40mm</v>
          </cell>
          <cell r="D1575" t="str">
            <v>Bobine inductrice, 300 spires , d 40 mm</v>
          </cell>
          <cell r="E1575" t="str">
            <v>BOBINA DE INDUCC.,300 ESP.,D 40MM</v>
          </cell>
          <cell r="F1575" t="str">
            <v xml:space="preserve">Cewka indukcyjna 300 zwojów, d = 40 mm     </v>
          </cell>
          <cell r="G1575" t="str">
            <v xml:space="preserve">Индукционная катушка, 300 витков, d=40 мм    </v>
          </cell>
          <cell r="H1575">
            <v>64.5</v>
          </cell>
        </row>
        <row r="1576">
          <cell r="A1576" t="str">
            <v>11006-02</v>
          </cell>
          <cell r="B1576" t="str">
            <v xml:space="preserve">Induktionsspule, 300 Windungen, d = 32 mm </v>
          </cell>
          <cell r="C1576" t="str">
            <v>Induction coil,300 turns,dia.32mm</v>
          </cell>
          <cell r="D1576" t="str">
            <v>Bobine inductrice, 300 spires , d 32 mm</v>
          </cell>
          <cell r="E1576" t="str">
            <v>BOBINA DE INDUCC.,300 ESP.,D 32MM</v>
          </cell>
          <cell r="F1576" t="str">
            <v xml:space="preserve">Cewka indukcyjna 300 zwojów, 32 mm     </v>
          </cell>
          <cell r="G1576" t="str">
            <v xml:space="preserve">Индукционная катушка, 300 витков, d=32 мм    </v>
          </cell>
          <cell r="H1576">
            <v>64.5</v>
          </cell>
        </row>
        <row r="1577">
          <cell r="A1577" t="str">
            <v>11006-03</v>
          </cell>
          <cell r="B1577" t="str">
            <v xml:space="preserve">Induktionsspule, 300 Windungen, d = 25 mm </v>
          </cell>
          <cell r="C1577" t="str">
            <v>Induction coil,300 turns,dia.25mm</v>
          </cell>
          <cell r="D1577" t="str">
            <v>Bobine inductrice, 300 spires , d 25 mm</v>
          </cell>
          <cell r="E1577" t="str">
            <v>BOBINA DE INDUCC.,300 ESP.,D 25MM</v>
          </cell>
          <cell r="F1577" t="str">
            <v xml:space="preserve">Cewka indukcyjna 300 zwojów, 25 mm     </v>
          </cell>
          <cell r="G1577" t="str">
            <v xml:space="preserve">Индукционная катушка, 300 витков, d=25 мм    </v>
          </cell>
          <cell r="H1577">
            <v>64.5</v>
          </cell>
        </row>
        <row r="1578">
          <cell r="A1578" t="str">
            <v>11006-06</v>
          </cell>
          <cell r="B1578" t="str">
            <v xml:space="preserve">Induktionsspule, 150 Windungen, d = 25 mm </v>
          </cell>
          <cell r="C1578" t="str">
            <v>Induction coil,150 turns,dia.25mm</v>
          </cell>
          <cell r="D1578" t="str">
            <v>Bobine inductrice, 150 spires , d 25 mm</v>
          </cell>
          <cell r="E1578" t="str">
            <v>BOBINA DE INDUCC.,150 ESP.,D 25MM</v>
          </cell>
          <cell r="F1578" t="str">
            <v xml:space="preserve">Cewka indukcyjna 150 zwojów, 25 mm     </v>
          </cell>
          <cell r="G1578" t="str">
            <v xml:space="preserve">Индукционная катушка, 150 витков, d=25 мм    </v>
          </cell>
          <cell r="H1578">
            <v>64.5</v>
          </cell>
        </row>
        <row r="1579">
          <cell r="A1579" t="str">
            <v>11006-07</v>
          </cell>
          <cell r="B1579" t="str">
            <v xml:space="preserve">Induktionsspule, 75 Windungen, d = 25 mm </v>
          </cell>
          <cell r="C1579" t="str">
            <v>Induction coil, 75 turns,dia.25mm</v>
          </cell>
          <cell r="D1579" t="str">
            <v>Bobine inductrice, 75 spires , d 25 mm</v>
          </cell>
          <cell r="E1579" t="str">
            <v>BOBINA DE INDUCC., 75 ESP.,D 25MM</v>
          </cell>
          <cell r="F1579" t="str">
            <v xml:space="preserve">Cewka indukcyjna 75 zwojów, 25 mm     </v>
          </cell>
          <cell r="G1579" t="str">
            <v xml:space="preserve">Индукционная катушка, 75 витков, d=25 мм    </v>
          </cell>
          <cell r="H1579">
            <v>64.5</v>
          </cell>
        </row>
        <row r="1580">
          <cell r="A1580" t="str">
            <v>11006-88</v>
          </cell>
          <cell r="B1580" t="str">
            <v>Induktionsspulen, Satz (7 Spulen)</v>
          </cell>
          <cell r="C1580" t="str">
            <v>Induction coils, 1 set (7 coils)</v>
          </cell>
          <cell r="D1580" t="str">
            <v>Bobines inductrices, jeu de 7</v>
          </cell>
          <cell r="E1580" t="str">
            <v>BOBINAS DE INDUCCION, 1 JUEGO</v>
          </cell>
          <cell r="F1580" t="str">
            <v xml:space="preserve">Zestaw cewek indukcyjnych     </v>
          </cell>
          <cell r="G1580" t="str">
            <v xml:space="preserve">Индукционные катушки, 1 набор     </v>
          </cell>
          <cell r="H1580">
            <v>451.5</v>
          </cell>
        </row>
        <row r="1581">
          <cell r="A1581" t="str">
            <v>11007-01</v>
          </cell>
          <cell r="B1581" t="str">
            <v xml:space="preserve">Induktionsspule, 300 Windungen, d = 40 mm </v>
          </cell>
          <cell r="C1581" t="str">
            <v>Induction coil,300 turns,dia.40mm</v>
          </cell>
          <cell r="D1581" t="str">
            <v>Bobine inductrice, 300 spires , d 40 mm</v>
          </cell>
          <cell r="E1581" t="str">
            <v>BOBINA DE INDUCC.,300 ESP.,D 40MM</v>
          </cell>
          <cell r="F1581" t="str">
            <v xml:space="preserve">Cewka indukcyjna 300 zwojów, d = 40 mm     </v>
          </cell>
          <cell r="G1581" t="str">
            <v xml:space="preserve">Индукционная катушка, 300 витков, d=40 мм    </v>
          </cell>
          <cell r="H1581">
            <v>76</v>
          </cell>
        </row>
        <row r="1582">
          <cell r="A1582" t="str">
            <v>11007-02</v>
          </cell>
          <cell r="B1582" t="str">
            <v xml:space="preserve">Induktionsspule, 300 Windungen, d = 32 mm </v>
          </cell>
          <cell r="C1582" t="str">
            <v>Induction coil,300 turns,dia.32mm</v>
          </cell>
          <cell r="D1582" t="str">
            <v>Bobine inductrice, 300 spires , d 32 mm</v>
          </cell>
          <cell r="E1582" t="str">
            <v>BOBINA DE INDUCC.,300 ESP.,D 32MM</v>
          </cell>
          <cell r="F1582" t="str">
            <v xml:space="preserve">Cewka indukcyjna 300 zwojów, 32 mm     </v>
          </cell>
          <cell r="G1582" t="str">
            <v xml:space="preserve">Индукционная катушка, 300 витков, d=32 мм    </v>
          </cell>
          <cell r="H1582">
            <v>76</v>
          </cell>
        </row>
        <row r="1583">
          <cell r="A1583" t="str">
            <v>11007-03</v>
          </cell>
          <cell r="B1583" t="str">
            <v xml:space="preserve">Induktionsspule, 300 Windungen, d = 25 mm </v>
          </cell>
          <cell r="C1583" t="str">
            <v>Induction coil,300 turns,dia.25mm</v>
          </cell>
          <cell r="D1583" t="str">
            <v>Bobine inductrice, 300 spires , d 25 mm</v>
          </cell>
          <cell r="E1583" t="str">
            <v>BOBINA DE INDUCC.,300 ESP.,D 25MM</v>
          </cell>
          <cell r="F1583" t="str">
            <v xml:space="preserve">Cewka indukcyjna 300 zwojów, 25 mm     </v>
          </cell>
          <cell r="G1583" t="str">
            <v xml:space="preserve">Индукционная катушка, 300 витков, d=25 мм    </v>
          </cell>
          <cell r="H1583">
            <v>76</v>
          </cell>
        </row>
        <row r="1584">
          <cell r="A1584" t="str">
            <v>11007-04</v>
          </cell>
          <cell r="B1584" t="str">
            <v xml:space="preserve">Induktionsspule, 200 Windungen, d = 40 mm </v>
          </cell>
          <cell r="C1584" t="str">
            <v>Induction coil,200 turns,dia.40mm</v>
          </cell>
          <cell r="D1584" t="str">
            <v>Bobine inductrice, 200 spires , d 40 mm</v>
          </cell>
          <cell r="E1584" t="str">
            <v>BOBINA DE INDUCC.,200 ESP.,D 40MM</v>
          </cell>
          <cell r="F1584" t="str">
            <v xml:space="preserve">Cewka indukcyjna 200 zwojów, 40 mm     </v>
          </cell>
          <cell r="G1584" t="str">
            <v xml:space="preserve">Индукционная катушка, 200 витков, d=40 мм    </v>
          </cell>
          <cell r="H1584">
            <v>76</v>
          </cell>
        </row>
        <row r="1585">
          <cell r="A1585" t="str">
            <v>11007-05</v>
          </cell>
          <cell r="B1585" t="str">
            <v xml:space="preserve">Induktionsspule, 100 Windungen, d = 40 mm </v>
          </cell>
          <cell r="C1585" t="str">
            <v>Induction coil,100 turns,dia.40mm</v>
          </cell>
          <cell r="D1585" t="str">
            <v>Bobine inductrice, 100 spires , d 40 mm</v>
          </cell>
          <cell r="E1585" t="str">
            <v>BOBINA DE INDUCC.,100 ESP.,D 40MM</v>
          </cell>
          <cell r="F1585" t="str">
            <v xml:space="preserve">Cewka indukcyjna 100 zwojów, 40 mm     </v>
          </cell>
          <cell r="G1585" t="str">
            <v xml:space="preserve">Индукционная катушка, 100 витков, d=40 мм    </v>
          </cell>
          <cell r="H1585">
            <v>76</v>
          </cell>
        </row>
        <row r="1586">
          <cell r="A1586" t="str">
            <v>11007-06</v>
          </cell>
          <cell r="B1586" t="str">
            <v xml:space="preserve">Induktionsspule, 150 Windungen, d = 25 mm </v>
          </cell>
          <cell r="C1586" t="str">
            <v>Induction coil,150 turns,dia.25mm</v>
          </cell>
          <cell r="D1586" t="str">
            <v>Bobine inductrice, 150 spires , d 25 mm</v>
          </cell>
          <cell r="E1586" t="str">
            <v>BOBINA DE INDUCC.,150 ESP.,D 25MM</v>
          </cell>
          <cell r="F1586" t="str">
            <v xml:space="preserve">Cewka indukcyjna 150 zwojów, 25 mm     </v>
          </cell>
          <cell r="G1586" t="str">
            <v xml:space="preserve">Индукционная катушка, 150 витков, d=25 мм    </v>
          </cell>
          <cell r="H1586">
            <v>76</v>
          </cell>
        </row>
        <row r="1587">
          <cell r="A1587" t="str">
            <v>11007-07</v>
          </cell>
          <cell r="B1587" t="str">
            <v xml:space="preserve">Induktionsspule, 75 Windungen, d = 25 mm </v>
          </cell>
          <cell r="C1587" t="str">
            <v>Induction coil, 75 turns,dia.25mm</v>
          </cell>
          <cell r="D1587" t="str">
            <v>Bobine inductrice, 75 spires , d 25 mm</v>
          </cell>
          <cell r="E1587" t="str">
            <v>BOBINA DE INDUCC., 75 ESP.,D 25MM</v>
          </cell>
          <cell r="F1587" t="str">
            <v xml:space="preserve">Cewka indukcyjna 75 zwojów, 25 mm     </v>
          </cell>
          <cell r="G1587" t="str">
            <v xml:space="preserve">Индукционная катушка, 75 витков, d=25 мм    </v>
          </cell>
          <cell r="H1587">
            <v>76</v>
          </cell>
        </row>
        <row r="1588">
          <cell r="A1588" t="str">
            <v>11007-88</v>
          </cell>
          <cell r="B1588" t="str">
            <v>Induktionsspulen, Satz (7 Spulen)</v>
          </cell>
          <cell r="C1588" t="str">
            <v>Induction coils, 1 set (7 coils)</v>
          </cell>
          <cell r="D1588" t="str">
            <v>Bobines inductrices, jeu de 7</v>
          </cell>
          <cell r="E1588" t="str">
            <v>BOBINAS DE INDUCCION, 1 JUEGO</v>
          </cell>
          <cell r="F1588" t="str">
            <v xml:space="preserve">Zestaw cewek indukcyjnych     </v>
          </cell>
          <cell r="G1588" t="str">
            <v xml:space="preserve">Индукционные катушки, 1 набор     </v>
          </cell>
          <cell r="H1588">
            <v>532</v>
          </cell>
        </row>
        <row r="1589">
          <cell r="A1589" t="str">
            <v>11008-00</v>
          </cell>
          <cell r="B1589" t="str">
            <v xml:space="preserve">Zentralkraftgerät </v>
          </cell>
          <cell r="C1589" t="str">
            <v>Centrifugal force apparatus</v>
          </cell>
          <cell r="D1589" t="str">
            <v>Appareil pour force centrifuge</v>
          </cell>
          <cell r="E1589" t="str">
            <v>APARATO DE FUERZA CENTRIPETA</v>
          </cell>
          <cell r="F1589" t="str">
            <v xml:space="preserve">Przyrząd do siły odśrodkowej     </v>
          </cell>
          <cell r="G1589" t="str">
            <v xml:space="preserve">Аппарат для изучения центробежной силы    </v>
          </cell>
          <cell r="H1589">
            <v>344</v>
          </cell>
        </row>
        <row r="1590">
          <cell r="A1590" t="str">
            <v>11008-88</v>
          </cell>
          <cell r="B1590" t="str">
            <v xml:space="preserve">Zentralkraftgerät mit Mess- und Experimentierwagen </v>
          </cell>
          <cell r="C1590" t="str">
            <v>Centrifugal force apparatus with cart</v>
          </cell>
          <cell r="D1590" t="str">
            <v>Appareil pour force centrifuge complet</v>
          </cell>
          <cell r="E1590" t="str">
            <v>APRT.DE F.CENTRIPETA C.CARRITO</v>
          </cell>
          <cell r="F1590" t="str">
            <v xml:space="preserve">Przyrząd do siły odśrodkowej z wózkiem     </v>
          </cell>
          <cell r="G1590" t="str">
            <v xml:space="preserve">Аппарат для изучения центробежной силы с тележкой    </v>
          </cell>
          <cell r="H1590">
            <v>400</v>
          </cell>
        </row>
        <row r="1591">
          <cell r="A1591" t="str">
            <v>11031-00</v>
          </cell>
          <cell r="B1591" t="str">
            <v xml:space="preserve">Motor, 2 V DC </v>
          </cell>
          <cell r="C1591" t="str">
            <v>Motor, 2 V DC</v>
          </cell>
          <cell r="D1591" t="str">
            <v>Moteur, 2V DC</v>
          </cell>
          <cell r="E1591" t="str">
            <v xml:space="preserve">Motor CC (Corriente Continua), 2 V </v>
          </cell>
          <cell r="F1591" t="str">
            <v xml:space="preserve">Silnik 2V DC     </v>
          </cell>
          <cell r="G1591" t="str">
            <v xml:space="preserve">Двигатель, 2 В, пост. ток    </v>
          </cell>
          <cell r="H1591">
            <v>80</v>
          </cell>
        </row>
        <row r="1592">
          <cell r="A1592" t="str">
            <v>11031-01</v>
          </cell>
          <cell r="B1592" t="str">
            <v xml:space="preserve">Sektorscheibe für 2 V-Motor </v>
          </cell>
          <cell r="C1592" t="str">
            <v>Disc for 11031-00</v>
          </cell>
          <cell r="D1592" t="str">
            <v>Disque pour moteur 2V</v>
          </cell>
          <cell r="E1592" t="str">
            <v>Disco para motor 2V</v>
          </cell>
          <cell r="F1592" t="str">
            <v xml:space="preserve">Tarcza z sektorami do silnika 2 V     </v>
          </cell>
          <cell r="G1592" t="str">
            <v xml:space="preserve">Диск для 2- вольтного двигателя   </v>
          </cell>
          <cell r="H1592">
            <v>17</v>
          </cell>
        </row>
        <row r="1593">
          <cell r="A1593" t="str">
            <v>11059-00</v>
          </cell>
          <cell r="B1593" t="str">
            <v>Wagen, 72  x  20  x  25 mm, Kunststoff</v>
          </cell>
          <cell r="C1593" t="str">
            <v>Car, 72x20x30 mm, plastic</v>
          </cell>
          <cell r="D1593" t="str">
            <v>Chariot 72 x 20 x 30 mm, plastique</v>
          </cell>
          <cell r="E1593" t="str">
            <v>CARRITO 72X20X25 MM, PLASTICO</v>
          </cell>
          <cell r="F1593" t="str">
            <v xml:space="preserve">Wózek 72 mm x 20 mm x 25 mm, tworzywo sztuczne    </v>
          </cell>
          <cell r="G1593" t="str">
            <v xml:space="preserve">Тележка, 72x20x30 мм, пластмасса    </v>
          </cell>
          <cell r="H1593">
            <v>17</v>
          </cell>
        </row>
        <row r="1594">
          <cell r="A1594" t="str">
            <v>11060-00</v>
          </cell>
          <cell r="B1594" t="str">
            <v xml:space="preserve">Mess- und Experimentierwagen </v>
          </cell>
          <cell r="C1594" t="str">
            <v>Cart for measurements and experiments</v>
          </cell>
          <cell r="D1594" t="str">
            <v>Chariot</v>
          </cell>
          <cell r="E1594" t="str">
            <v>CARRITO P.MEDIDAS Y EXPERIMENTOS</v>
          </cell>
          <cell r="F1594" t="str">
            <v xml:space="preserve">Wózek jezdny i pomiarowy     </v>
          </cell>
          <cell r="G1594" t="str">
            <v xml:space="preserve">Тележка для измерений и экспериментов    </v>
          </cell>
          <cell r="H1594">
            <v>47</v>
          </cell>
        </row>
        <row r="1595">
          <cell r="A1595" t="str">
            <v>11060-01</v>
          </cell>
          <cell r="B1595" t="str">
            <v xml:space="preserve">Zusatzgewicht 150 g für Messwagen </v>
          </cell>
          <cell r="C1595" t="str">
            <v>Weight, 150 g, for 11060.00</v>
          </cell>
          <cell r="D1595" t="str">
            <v>Poids 150 g pour chariot</v>
          </cell>
          <cell r="E1595" t="str">
            <v>PESA ADICIONAL DE 150G P.11060.00</v>
          </cell>
          <cell r="F1595" t="str">
            <v xml:space="preserve">Obciążenie 150 g, do wózka     </v>
          </cell>
          <cell r="G1595" t="str">
            <v xml:space="preserve">Груз, 150 г,  для тележки     </v>
          </cell>
          <cell r="H1595">
            <v>17</v>
          </cell>
        </row>
        <row r="1596">
          <cell r="A1596" t="str">
            <v>11060-02</v>
          </cell>
          <cell r="B1596" t="str">
            <v xml:space="preserve">Feder für Experimentierwagen </v>
          </cell>
          <cell r="C1596" t="str">
            <v>Spring, for car 11060.00</v>
          </cell>
          <cell r="D1596" t="str">
            <v>Ressort pour chariot</v>
          </cell>
          <cell r="E1596" t="str">
            <v>MUELLE P.CARRITO DE EXPERIMENTAC.</v>
          </cell>
          <cell r="F1596" t="str">
            <v xml:space="preserve">Sprężyna do wózka     </v>
          </cell>
          <cell r="G1596" t="str">
            <v xml:space="preserve">Пружина,  для тележки   </v>
          </cell>
          <cell r="H1596">
            <v>13</v>
          </cell>
        </row>
        <row r="1597">
          <cell r="A1597" t="str">
            <v>11060-10</v>
          </cell>
          <cell r="B1597" t="str">
            <v>Abschattblende für Messwagen</v>
          </cell>
          <cell r="C1597" t="str">
            <v>Shutter plate for cart</v>
          </cell>
          <cell r="D1597" t="str">
            <v>Plaque à ombre pour chariot</v>
          </cell>
          <cell r="E1597" t="str">
            <v>Placa de obturación para carro</v>
          </cell>
          <cell r="F1597" t="str">
            <v xml:space="preserve">Przysłona do wózka pomiarowego     </v>
          </cell>
          <cell r="G1597" t="str">
            <v xml:space="preserve">Затвор для тележки     </v>
          </cell>
          <cell r="H1597">
            <v>12</v>
          </cell>
        </row>
        <row r="1598">
          <cell r="A1598" t="str">
            <v>11060-11</v>
          </cell>
          <cell r="B1598" t="str">
            <v>Aufsteckbuchse 4 mm für Messwagen, 2 Stck</v>
          </cell>
          <cell r="C1598" t="str">
            <v>Plug 4 mm,  for cart, 2 pcs.</v>
          </cell>
          <cell r="D1598" t="str">
            <v>Fiche 4 mm, pour chariot, 2 pièces</v>
          </cell>
          <cell r="E1598" t="str">
            <v>Clavija 4 mm para carrito, 2 Unidades</v>
          </cell>
          <cell r="F1598" t="str">
            <v xml:space="preserve">Gniazdo nakładane 4 mm do wózka, 2 sztuki     </v>
          </cell>
          <cell r="G1598" t="str">
            <v xml:space="preserve">Вилка 4 мм, для тележки, 2 шт.    </v>
          </cell>
          <cell r="H1598">
            <v>17</v>
          </cell>
        </row>
        <row r="1599">
          <cell r="A1599" t="str">
            <v>11061-00</v>
          </cell>
          <cell r="B1599" t="str">
            <v xml:space="preserve">Messwagen mit Antrieb </v>
          </cell>
          <cell r="C1599" t="str">
            <v>Car, motor driven</v>
          </cell>
          <cell r="D1599" t="str">
            <v>Chariot automoteur</v>
          </cell>
          <cell r="E1599" t="str">
            <v>Carrito con accionamiento</v>
          </cell>
          <cell r="F1599" t="str">
            <v xml:space="preserve">Wózek pomiarowy z napędem     </v>
          </cell>
          <cell r="G1599" t="str">
            <v xml:space="preserve">Тележка с моторчиком    </v>
          </cell>
          <cell r="H1599">
            <v>260</v>
          </cell>
        </row>
        <row r="1600">
          <cell r="A1600" t="str">
            <v>11061-02</v>
          </cell>
          <cell r="B1600" t="str">
            <v xml:space="preserve">Aufsatz für Messwagen </v>
          </cell>
          <cell r="C1600" t="str">
            <v>Attachment for car</v>
          </cell>
          <cell r="D1600" t="str">
            <v>Adaptateur-support pour chariot</v>
          </cell>
          <cell r="E1600" t="str">
            <v>SOPORTE P.CARRITO C. ACCIONAMIEN.</v>
          </cell>
          <cell r="F1600" t="str">
            <v xml:space="preserve">Dodatki do wózka pomiarowego     </v>
          </cell>
          <cell r="G1600" t="str">
            <v xml:space="preserve">Дополнительное крепление для тележки  </v>
          </cell>
          <cell r="H1600">
            <v>32</v>
          </cell>
        </row>
        <row r="1601">
          <cell r="A1601" t="str">
            <v>11061-03</v>
          </cell>
          <cell r="B1601" t="str">
            <v>Abschattblende für Messwagen mit Antrieb</v>
          </cell>
          <cell r="C1601" t="str">
            <v>Shutter plate for car, motor driven</v>
          </cell>
          <cell r="D1601" t="str">
            <v>Plaque à ombre pour chariot à moteur</v>
          </cell>
          <cell r="E1601" t="str">
            <v>Placa para el carrito de accionamiento</v>
          </cell>
          <cell r="F1601" t="str">
            <v xml:space="preserve">Przesłona do wózka pomiarowego z napędem     </v>
          </cell>
          <cell r="G1601" t="str">
            <v xml:space="preserve">Затвор для тележки, с приводом от двигателя  </v>
          </cell>
          <cell r="H1601">
            <v>32</v>
          </cell>
        </row>
        <row r="1602">
          <cell r="A1602" t="str">
            <v>11065-00</v>
          </cell>
          <cell r="B1602" t="str">
            <v xml:space="preserve">Magnetrollengerät </v>
          </cell>
          <cell r="C1602" t="str">
            <v>Magnetic rollers apparatus</v>
          </cell>
          <cell r="D1602" t="str">
            <v>Appareil à rouleaux aimantés</v>
          </cell>
          <cell r="E1602" t="str">
            <v>APARATO DE RODILLOS MAGNETICOS</v>
          </cell>
          <cell r="F1602" t="str">
            <v xml:space="preserve">Przyrząd magnetyczny do badania fal     </v>
          </cell>
          <cell r="G1602" t="str">
            <v xml:space="preserve">Аппарат с магнитными роликами    </v>
          </cell>
          <cell r="H1602">
            <v>242</v>
          </cell>
        </row>
        <row r="1603">
          <cell r="A1603" t="str">
            <v>11065-01</v>
          </cell>
          <cell r="B1603" t="str">
            <v xml:space="preserve">Magnetrolle, Ersatz </v>
          </cell>
          <cell r="C1603" t="str">
            <v>Magnetic roller, spare</v>
          </cell>
          <cell r="D1603" t="str">
            <v>Rouleau aimanté de rechange</v>
          </cell>
          <cell r="E1603" t="str">
            <v>RODILLO MAGNETICO, REPUESTO</v>
          </cell>
          <cell r="F1603" t="str">
            <v xml:space="preserve">Rolka magnetyczna, zastępcza     </v>
          </cell>
          <cell r="G1603" t="str">
            <v xml:space="preserve">Магнитный ролик, запасной    </v>
          </cell>
          <cell r="H1603">
            <v>18</v>
          </cell>
        </row>
        <row r="1604">
          <cell r="A1604" t="str">
            <v>11066-00</v>
          </cell>
          <cell r="B1604" t="str">
            <v>Magnetrollbahn</v>
          </cell>
          <cell r="C1604" t="str">
            <v>Roadway for magnets</v>
          </cell>
          <cell r="D1604" t="str">
            <v/>
          </cell>
          <cell r="E1604" t="str">
            <v>Pista de imanes</v>
          </cell>
          <cell r="F1604" t="str">
            <v xml:space="preserve">Rolkowy tor magnetyczny  </v>
          </cell>
          <cell r="G1604" t="str">
            <v>магнитная дорожка</v>
          </cell>
          <cell r="H1604">
            <v>56</v>
          </cell>
        </row>
        <row r="1605">
          <cell r="A1605" t="str">
            <v>11066-01</v>
          </cell>
          <cell r="B1605" t="str">
            <v>Podest für Magnetrollbahn</v>
          </cell>
          <cell r="C1605" t="str">
            <v>Stairs for roadway</v>
          </cell>
          <cell r="D1605" t="str">
            <v/>
          </cell>
          <cell r="E1605" t="str">
            <v>Escaleras para la pista</v>
          </cell>
          <cell r="F1605" t="str">
            <v xml:space="preserve">Podstawa toru magneycznego  </v>
          </cell>
          <cell r="G1605" t="str">
            <v>подставка для магнитной дорожки</v>
          </cell>
          <cell r="H1605">
            <v>32</v>
          </cell>
        </row>
        <row r="1606">
          <cell r="A1606" t="str">
            <v>11074-93</v>
          </cell>
          <cell r="B1606" t="str">
            <v xml:space="preserve">Netzgerät 12 V~/500 mA </v>
          </cell>
          <cell r="C1606" t="str">
            <v>Power supply 12V AC/500 mA</v>
          </cell>
          <cell r="D1606" t="str">
            <v>Alimentation 12V AC / 500 ma</v>
          </cell>
          <cell r="E1606" t="str">
            <v>FUENTE DE PODER 12V~/500 mA</v>
          </cell>
          <cell r="F1606" t="str">
            <v xml:space="preserve">Zasilacz 12 V AC/500 mA     </v>
          </cell>
          <cell r="G1606" t="str">
            <v xml:space="preserve">Источник питания 12 В пост. ток / 500 мA    </v>
          </cell>
          <cell r="H1606">
            <v>31</v>
          </cell>
        </row>
        <row r="1607">
          <cell r="A1607" t="str">
            <v>11077-99</v>
          </cell>
          <cell r="B1607" t="str">
            <v>Netzteil 5 V DC / 4 A mit 4mm Steckern, gem. EN61558-2-16</v>
          </cell>
          <cell r="C1607" t="str">
            <v>Power supply 5 V DC/2.4 A with 4 mm plugs</v>
          </cell>
          <cell r="D1607" t="str">
            <v>Alimentation 5V DC/2,4 A, fiches 4 mm</v>
          </cell>
          <cell r="E1607" t="str">
            <v>Fuente de alimentación 5V CC / 2,4A</v>
          </cell>
          <cell r="F1607" t="str">
            <v>Zasilacz 5 VDC/4 A z wtykami 4 mm , zgodny z normą  EN61558-2-16</v>
          </cell>
          <cell r="G1607" t="str">
            <v xml:space="preserve">Источник питания 5 В пост. ток / 2,4 A    </v>
          </cell>
          <cell r="H1607">
            <v>59</v>
          </cell>
        </row>
        <row r="1608">
          <cell r="A1608" t="str">
            <v>11078-99</v>
          </cell>
          <cell r="B1608" t="str">
            <v>Universal Netzteil 300mA 3V/ 4,5V/ 5V/ 6V/ 7,5V/ 9V/ 12V, inkl. 9 Adapterstecker</v>
          </cell>
          <cell r="C1608" t="str">
            <v>Universal power supply, 600mA 3/4.5/5/6/7.5/9/12V, incl. 9 adaptors</v>
          </cell>
          <cell r="D1608" t="str">
            <v>Alimentation universelle, 600mA 3/4.5/5/6/7.5/9/12V, 9 adaptateurs inclus</v>
          </cell>
          <cell r="E1608" t="str">
            <v>Fuente de alimentación universal, 600mA 3/4,5/5/6/7,5/9/12V, incl. 9 adaptadores</v>
          </cell>
          <cell r="F1608" t="str">
            <v/>
          </cell>
          <cell r="G1608" t="str">
            <v>Универсальный источник питания, 600 мА 3/4,5/5/6/7,5/9/12 В, вкл. 9 адаптеров</v>
          </cell>
          <cell r="H1608">
            <v>14.9</v>
          </cell>
        </row>
        <row r="1609">
          <cell r="A1609" t="str">
            <v>11081-02</v>
          </cell>
          <cell r="B1609" t="str">
            <v xml:space="preserve">Polschuhe, quaderförmig </v>
          </cell>
          <cell r="C1609" t="str">
            <v>Pole pieces,rectangular, 1 pair</v>
          </cell>
          <cell r="D1609" t="str">
            <v>Pièces polaires, rectangulaires, la paire</v>
          </cell>
          <cell r="E1609" t="str">
            <v>PIEZAS POLARES, PAR</v>
          </cell>
          <cell r="F1609" t="str">
            <v xml:space="preserve">Nabiegunniki, sześcienne, para     </v>
          </cell>
          <cell r="G1609" t="str">
            <v xml:space="preserve">Полюсные наконечники, прямоугольные,  1 паpа    </v>
          </cell>
          <cell r="H1609">
            <v>69</v>
          </cell>
        </row>
        <row r="1610">
          <cell r="A1610" t="str">
            <v>11081-05</v>
          </cell>
          <cell r="B1610" t="str">
            <v xml:space="preserve">Leiterschleife, l = 12,5 mm, n = 1 </v>
          </cell>
          <cell r="C1610" t="str">
            <v>Wire loop, l 12.5 mm, n 1</v>
          </cell>
          <cell r="D1610" t="str">
            <v>Boucle de fil, l 12,5 mm, n 1</v>
          </cell>
          <cell r="E1610" t="str">
            <v>BUCLE DE HILO, L 12,5 MM, N 1</v>
          </cell>
          <cell r="F1610" t="str">
            <v xml:space="preserve">Przewód pętlicowy, l = 12,5 mm, n = 1     </v>
          </cell>
          <cell r="G1610" t="str">
            <v xml:space="preserve">Проволочная петля - рамка, l=12,5 мм, n=1    </v>
          </cell>
          <cell r="H1610">
            <v>60</v>
          </cell>
        </row>
        <row r="1611">
          <cell r="A1611" t="str">
            <v>11081-06</v>
          </cell>
          <cell r="B1611" t="str">
            <v xml:space="preserve">Leiterschleife, l = 25 mm, n = 1 </v>
          </cell>
          <cell r="C1611" t="str">
            <v>Wire loop, l 25 mm, n 1</v>
          </cell>
          <cell r="D1611" t="str">
            <v>Boucle de fil, l 25 mm, n 1</v>
          </cell>
          <cell r="E1611" t="str">
            <v>BUCLE DE HILO, L 25 MM, N 1</v>
          </cell>
          <cell r="F1611" t="str">
            <v xml:space="preserve">Przewód pętlicowy, l = 25 mm, n = 1     </v>
          </cell>
          <cell r="G1611" t="str">
            <v xml:space="preserve">Проволочная петля - рамка, l=25 мм, n=1    </v>
          </cell>
          <cell r="H1611">
            <v>62</v>
          </cell>
        </row>
        <row r="1612">
          <cell r="A1612" t="str">
            <v>11081-07</v>
          </cell>
          <cell r="B1612" t="str">
            <v xml:space="preserve">Leiterschleife, l = 50 mm, n = 2 </v>
          </cell>
          <cell r="C1612" t="str">
            <v>Wire loop, l 50 mm, n 2</v>
          </cell>
          <cell r="D1612" t="str">
            <v>Boucle de fil, l 50 mm, n 2</v>
          </cell>
          <cell r="E1612" t="str">
            <v>BUCLE DE HILO, L 50 MM, N 2</v>
          </cell>
          <cell r="F1612" t="str">
            <v xml:space="preserve">Przewód pętlicowy, l = 50 mm, n = 2     </v>
          </cell>
          <cell r="G1612" t="str">
            <v xml:space="preserve">Проволочная петля - рамка, l=50 мм, n=2    </v>
          </cell>
          <cell r="H1612">
            <v>56</v>
          </cell>
        </row>
        <row r="1613">
          <cell r="A1613" t="str">
            <v>11081-08</v>
          </cell>
          <cell r="B1613" t="str">
            <v xml:space="preserve">Leiterschleife, l = 50 mm, n = 1 </v>
          </cell>
          <cell r="C1613" t="str">
            <v>Wire loop, l 50 mm, n 1</v>
          </cell>
          <cell r="D1613" t="str">
            <v>Boucle de fil, l 50 mm, n 1</v>
          </cell>
          <cell r="E1613" t="str">
            <v>BUCLE DE HILO, L 50 MM, N 1</v>
          </cell>
          <cell r="F1613" t="str">
            <v xml:space="preserve">Przewód pętlicowy, l = 50 mm, n = 1     </v>
          </cell>
          <cell r="G1613" t="str">
            <v xml:space="preserve">Проволочная петля - рамка, l=50 мм, n=1    </v>
          </cell>
          <cell r="H1613">
            <v>60</v>
          </cell>
        </row>
        <row r="1614">
          <cell r="A1614" t="str">
            <v>11081-88</v>
          </cell>
          <cell r="B1614" t="str">
            <v xml:space="preserve">Stromwaage </v>
          </cell>
          <cell r="C1614" t="str">
            <v>Current balance</v>
          </cell>
          <cell r="D1614" t="str">
            <v>Balance de Cotton</v>
          </cell>
          <cell r="E1614" t="str">
            <v>BALANZA DE CORRIENTE           #E</v>
          </cell>
          <cell r="F1614" t="str">
            <v xml:space="preserve">Waga prądowa     </v>
          </cell>
          <cell r="G1614" t="str">
            <v xml:space="preserve">Весы для определения баланса токов    </v>
          </cell>
          <cell r="H1614">
            <v>656.89</v>
          </cell>
        </row>
        <row r="1615">
          <cell r="A1615" t="str">
            <v>11155-00</v>
          </cell>
          <cell r="B1615" t="str">
            <v xml:space="preserve">Zündfunkengeber </v>
          </cell>
          <cell r="C1615" t="str">
            <v>Ignition spark generator</v>
          </cell>
          <cell r="D1615" t="str">
            <v xml:space="preserve">Générateur d'étincelles </v>
          </cell>
          <cell r="E1615" t="str">
            <v>GENERADOR DE CHISPA DE ENCENDIDO</v>
          </cell>
          <cell r="F1615" t="str">
            <v xml:space="preserve">Iskrownik     </v>
          </cell>
          <cell r="G1615" t="str">
            <v xml:space="preserve">Генератор искры зажигания    </v>
          </cell>
          <cell r="H1615">
            <v>205</v>
          </cell>
        </row>
        <row r="1616">
          <cell r="A1616" t="str">
            <v>11200-17</v>
          </cell>
          <cell r="B1616" t="str">
            <v>Maßstab, l = 1200 mm</v>
          </cell>
          <cell r="C1616" t="str">
            <v>Scale, l 1200 mm</v>
          </cell>
          <cell r="D1616" t="str">
            <v>Règle graduée, l 1200 mm</v>
          </cell>
          <cell r="E1616" t="str">
            <v>REGLA GRADUADA, L 1200MM</v>
          </cell>
          <cell r="F1616" t="str">
            <v xml:space="preserve">Przymiar liniowy, l = 1200 mm     </v>
          </cell>
          <cell r="G1616" t="str">
            <v xml:space="preserve">Шкала, l=1200 мм    </v>
          </cell>
          <cell r="H1616">
            <v>37</v>
          </cell>
        </row>
        <row r="1617">
          <cell r="A1617" t="str">
            <v>11201-02</v>
          </cell>
          <cell r="B1617" t="str">
            <v xml:space="preserve">Präzisionsrolle </v>
          </cell>
          <cell r="C1617" t="str">
            <v>Precision pulley</v>
          </cell>
          <cell r="D1617" t="str">
            <v>Poulie de précision</v>
          </cell>
          <cell r="E1617" t="str">
            <v>POLEA DE PRECISION</v>
          </cell>
          <cell r="F1617" t="str">
            <v xml:space="preserve">Rolka precyzyjna     </v>
          </cell>
          <cell r="G1617" t="str">
            <v xml:space="preserve">Прецизионный шкив    </v>
          </cell>
          <cell r="H1617">
            <v>127</v>
          </cell>
        </row>
        <row r="1618">
          <cell r="A1618" t="str">
            <v>11202-01</v>
          </cell>
          <cell r="B1618" t="str">
            <v>Zubehörset für Luftkissenbahn</v>
          </cell>
          <cell r="C1618" t="str">
            <v xml:space="preserve">Accessory kit for air track </v>
          </cell>
          <cell r="D1618" t="str">
            <v xml:space="preserve">Kit d'accessoires pour piste d'air </v>
          </cell>
          <cell r="E1618" t="str">
            <v xml:space="preserve">Kit de accesorios para pista de aire </v>
          </cell>
          <cell r="F1618" t="str">
            <v/>
          </cell>
          <cell r="G1618" t="str">
            <v xml:space="preserve">Комплект принадлежностей для воздушной дорожки </v>
          </cell>
          <cell r="H1618">
            <v>125.9</v>
          </cell>
        </row>
        <row r="1619">
          <cell r="A1619" t="str">
            <v>11202-02</v>
          </cell>
          <cell r="B1619" t="str">
            <v xml:space="preserve">Schlitten für Luftkissenbahn </v>
          </cell>
          <cell r="C1619" t="str">
            <v>Glider  for air track</v>
          </cell>
          <cell r="D1619" t="str">
            <v xml:space="preserve">Glisseurs pour rail à coussin d'air </v>
          </cell>
          <cell r="E1619" t="str">
            <v>CARRITO P.BANCO DE COJIN NEUMAT.</v>
          </cell>
          <cell r="F1619" t="str">
            <v xml:space="preserve">Wózek do toru powietrznego     </v>
          </cell>
          <cell r="G1619" t="str">
            <v xml:space="preserve">Ползун для рельса на воздушной подушке    </v>
          </cell>
          <cell r="H1619">
            <v>39</v>
          </cell>
        </row>
        <row r="1620">
          <cell r="A1620" t="str">
            <v>11202-03</v>
          </cell>
          <cell r="B1620" t="str">
            <v>Blende mit Stecker, l = 100 mm</v>
          </cell>
          <cell r="C1620" t="str">
            <v>Screen with plug, l 100 mm</v>
          </cell>
          <cell r="D1620" t="str">
            <v>Ecran avec fiche, L=100 mm</v>
          </cell>
          <cell r="E1620" t="str">
            <v>DIAFRAGMA CON ENCHUFE, LONG. 100 mm</v>
          </cell>
          <cell r="F1620" t="str">
            <v xml:space="preserve">Przysłona z wtykiem, l = 100 mm     </v>
          </cell>
          <cell r="G1620" t="str">
            <v xml:space="preserve">Экран со штекером, l=100 мм    </v>
          </cell>
          <cell r="H1620">
            <v>14.3</v>
          </cell>
        </row>
        <row r="1621">
          <cell r="A1621" t="str">
            <v>11202-04</v>
          </cell>
          <cell r="B1621" t="str">
            <v xml:space="preserve">Blende mit Stecker, l = 25 mm </v>
          </cell>
          <cell r="C1621" t="str">
            <v>Screen with plug, l 25 mm</v>
          </cell>
          <cell r="D1621" t="str">
            <v>Diaphragme avec fiche, l 25 mm</v>
          </cell>
          <cell r="E1621" t="str">
            <v>DIAFRAGMA CON ENCHUFE, LONG. 25 mm</v>
          </cell>
          <cell r="F1621" t="str">
            <v xml:space="preserve">Przysłona z wtykiem, l = 25 mm     </v>
          </cell>
          <cell r="G1621" t="str">
            <v xml:space="preserve">Экран со штекером, l=25 мм    </v>
          </cell>
          <cell r="H1621">
            <v>11.4</v>
          </cell>
        </row>
        <row r="1622">
          <cell r="A1622" t="str">
            <v>11202-05</v>
          </cell>
          <cell r="B1622" t="str">
            <v xml:space="preserve">Röhrchen mit Stecker </v>
          </cell>
          <cell r="C1622" t="str">
            <v>Tube with plug</v>
          </cell>
          <cell r="D1622" t="str">
            <v>Tube avec fiche</v>
          </cell>
          <cell r="E1622" t="str">
            <v>TUBITO CON ENCHUFE</v>
          </cell>
          <cell r="F1622" t="str">
            <v xml:space="preserve">Rurka z wtykiem     </v>
          </cell>
          <cell r="G1622" t="str">
            <v xml:space="preserve">Трубка со штекером    </v>
          </cell>
          <cell r="H1622">
            <v>12.1</v>
          </cell>
        </row>
        <row r="1623">
          <cell r="A1623" t="str">
            <v>11202-06</v>
          </cell>
          <cell r="B1623" t="str">
            <v xml:space="preserve">Nadel mit Stecker </v>
          </cell>
          <cell r="C1623" t="str">
            <v>Needle with plug</v>
          </cell>
          <cell r="D1623" t="str">
            <v>Aiguille avec fiche</v>
          </cell>
          <cell r="E1623" t="str">
            <v>AGUJA CON ENCHUFE</v>
          </cell>
          <cell r="F1623" t="str">
            <v xml:space="preserve">Igła z wtykiem     </v>
          </cell>
          <cell r="G1623" t="str">
            <v xml:space="preserve">Игла со штекером    </v>
          </cell>
          <cell r="H1623">
            <v>10.7</v>
          </cell>
        </row>
        <row r="1624">
          <cell r="A1624" t="str">
            <v>11202-07</v>
          </cell>
          <cell r="B1624" t="str">
            <v xml:space="preserve">Haken mit Stecker </v>
          </cell>
          <cell r="C1624" t="str">
            <v>Hook with plug</v>
          </cell>
          <cell r="D1624" t="str">
            <v>Crochet avec fiche</v>
          </cell>
          <cell r="E1624" t="str">
            <v>GANCHO CON ENCHUFE</v>
          </cell>
          <cell r="F1624" t="str">
            <v xml:space="preserve">Zaczep z wtykiem     </v>
          </cell>
          <cell r="G1624" t="str">
            <v xml:space="preserve">Крюк со штекером    </v>
          </cell>
          <cell r="H1624">
            <v>10.7</v>
          </cell>
        </row>
        <row r="1625">
          <cell r="A1625" t="str">
            <v>11202-08</v>
          </cell>
          <cell r="B1625" t="str">
            <v xml:space="preserve">Gabel mit Stecker </v>
          </cell>
          <cell r="C1625" t="str">
            <v>Fork with plug</v>
          </cell>
          <cell r="D1625" t="str">
            <v>Fourchette avec fiche</v>
          </cell>
          <cell r="E1625" t="str">
            <v>HORQUILLA CON ENCHUFE</v>
          </cell>
          <cell r="F1625" t="str">
            <v xml:space="preserve">Widełki z wtykiem     </v>
          </cell>
          <cell r="G1625" t="str">
            <v xml:space="preserve">Вилка со штекером    </v>
          </cell>
          <cell r="H1625">
            <v>11</v>
          </cell>
        </row>
        <row r="1626">
          <cell r="A1626" t="str">
            <v>11202-09</v>
          </cell>
          <cell r="B1626" t="str">
            <v xml:space="preserve">Gummiband für Gabel mit Stecker, 10 Stück </v>
          </cell>
          <cell r="C1626" t="str">
            <v>Rubber bands for fork with plug, 10 pcs</v>
          </cell>
          <cell r="D1626" t="str">
            <v>Elastiques pour fourchette, 10 pcs</v>
          </cell>
          <cell r="E1626" t="str">
            <v>CINTAS DE GOMA P.HORQUILLA,10 UN.</v>
          </cell>
          <cell r="F1626" t="str">
            <v xml:space="preserve">Taśma gumowa do widełek, 10 sztuk     </v>
          </cell>
          <cell r="G1626" t="str">
            <v xml:space="preserve">Резиновая лента для вилки со штекером, 10 шт.     </v>
          </cell>
          <cell r="H1626">
            <v>4</v>
          </cell>
        </row>
        <row r="1627">
          <cell r="A1627" t="str">
            <v>11202-10</v>
          </cell>
          <cell r="B1627" t="str">
            <v xml:space="preserve">Platte mit Stecker </v>
          </cell>
          <cell r="C1627" t="str">
            <v>Plate with plug</v>
          </cell>
          <cell r="D1627" t="str">
            <v>Plaque avec fiche</v>
          </cell>
          <cell r="E1627" t="str">
            <v>PLACA CON ENCHUFE</v>
          </cell>
          <cell r="F1627" t="str">
            <v xml:space="preserve">Płytka z wtykiem     </v>
          </cell>
          <cell r="G1627" t="str">
            <v xml:space="preserve">Пластина со штекером    </v>
          </cell>
          <cell r="H1627">
            <v>10.7</v>
          </cell>
        </row>
        <row r="1628">
          <cell r="A1628" t="str">
            <v>11202-11</v>
          </cell>
          <cell r="B1628" t="str">
            <v xml:space="preserve">Halter mit Stecker </v>
          </cell>
          <cell r="C1628" t="str">
            <v>Holder with plug</v>
          </cell>
          <cell r="D1628" t="str">
            <v>Support avec fiche</v>
          </cell>
          <cell r="E1628" t="str">
            <v>SOPORTE CON ENCHUFE</v>
          </cell>
          <cell r="F1628" t="str">
            <v xml:space="preserve">Uchwyt z wtykiem     </v>
          </cell>
          <cell r="G1628" t="str">
            <v xml:space="preserve">Держатель со штекером     </v>
          </cell>
          <cell r="H1628">
            <v>16.3</v>
          </cell>
        </row>
        <row r="1629">
          <cell r="A1629" t="str">
            <v>11202-13</v>
          </cell>
          <cell r="B1629" t="str">
            <v>Startvorrichtung, mechanisch mit Auslöser für Luftkissenfahrbahn</v>
          </cell>
          <cell r="C1629" t="str">
            <v>Starter system for air track</v>
          </cell>
          <cell r="D1629" t="str">
            <v xml:space="preserve">Dispositif de lancement pour rail à coussin d'air </v>
          </cell>
          <cell r="E1629" t="str">
            <v>ARRANCADOR CON DISPARADOR</v>
          </cell>
          <cell r="F1629" t="str">
            <v xml:space="preserve">Wyzwalacz mechaniczny do toru powietrznego     </v>
          </cell>
          <cell r="G1629" t="str">
            <v xml:space="preserve">Пусковое устройство, механический спусковой механизм для воздушной дорожки  </v>
          </cell>
          <cell r="H1629">
            <v>281</v>
          </cell>
        </row>
        <row r="1630">
          <cell r="A1630" t="str">
            <v>11202-14</v>
          </cell>
          <cell r="B1630" t="str">
            <v xml:space="preserve">Haltemagnet mit Stecker </v>
          </cell>
          <cell r="C1630" t="str">
            <v>Magnet w.plug f.starter system</v>
          </cell>
          <cell r="D1630" t="str">
            <v>Aimant avec fiche pour système de lancement</v>
          </cell>
          <cell r="E1630" t="str">
            <v>IMAN DE RETENCION CON ENCHUFE</v>
          </cell>
          <cell r="F1630" t="str">
            <v xml:space="preserve">Magnes mocujący z wtykiem     </v>
          </cell>
          <cell r="G1630" t="str">
            <v xml:space="preserve">Магнит  со штекером   </v>
          </cell>
          <cell r="H1630">
            <v>23</v>
          </cell>
        </row>
        <row r="1631">
          <cell r="A1631" t="str">
            <v>11202-15</v>
          </cell>
          <cell r="B1631" t="str">
            <v xml:space="preserve">Endhalter für Luftkissenbahn </v>
          </cell>
          <cell r="C1631" t="str">
            <v>Endholder for air track rail</v>
          </cell>
          <cell r="D1631" t="str">
            <v xml:space="preserve">Butée fin de course pour rail à coussin d'air </v>
          </cell>
          <cell r="E1631" t="str">
            <v>SOPORTE FINAL P.BCO.D.COJIN NEUM.</v>
          </cell>
          <cell r="F1631" t="str">
            <v xml:space="preserve">Uchwyt końcowy toru powietrznego     </v>
          </cell>
          <cell r="G1631" t="str">
            <v xml:space="preserve">Торцевой держатель для  воздушной дорожки  </v>
          </cell>
          <cell r="H1631">
            <v>10</v>
          </cell>
        </row>
        <row r="1632">
          <cell r="A1632" t="str">
            <v>11202-18</v>
          </cell>
          <cell r="B1632" t="str">
            <v>Luftkissenbahn inkl. Basiszubehör</v>
          </cell>
          <cell r="C1632" t="str">
            <v>Air track incl. standard accessory</v>
          </cell>
          <cell r="D1632" t="str">
            <v>Piste d'air avec accessoire standard</v>
          </cell>
          <cell r="E1632" t="str">
            <v>Riel de aire con complementos</v>
          </cell>
          <cell r="F1632" t="str">
            <v xml:space="preserve">Tor powietrzny z popdstawowym zbiorem dodatków  </v>
          </cell>
          <cell r="G1632" t="str">
            <v xml:space="preserve">Воздушная дорожка, в комплекте    </v>
          </cell>
          <cell r="H1632">
            <v>999.5</v>
          </cell>
        </row>
        <row r="1633">
          <cell r="A1633" t="str">
            <v>11202-19</v>
          </cell>
          <cell r="B1633" t="str">
            <v xml:space="preserve">Anschlag, verstellbar </v>
          </cell>
          <cell r="C1633" t="str">
            <v>Stop, adjustable</v>
          </cell>
          <cell r="D1633" t="str">
            <v>Butée ajustable</v>
          </cell>
          <cell r="E1633" t="str">
            <v>TOPE P.BANCO COJIN NEUMA.AJUSTAB.</v>
          </cell>
          <cell r="F1633" t="str">
            <v xml:space="preserve">Ogranicznik, przestawny     </v>
          </cell>
          <cell r="G1633" t="str">
            <v xml:space="preserve">Переставной упор, регулируемый    </v>
          </cell>
          <cell r="H1633">
            <v>46.1</v>
          </cell>
        </row>
        <row r="1634">
          <cell r="A1634" t="str">
            <v>11202-27</v>
          </cell>
          <cell r="B1634" t="str">
            <v>Halter für Gabellichtschranke compact</v>
          </cell>
          <cell r="C1634" t="str">
            <v>Holder with plug</v>
          </cell>
          <cell r="D1634" t="str">
            <v>Support avec fiche</v>
          </cell>
          <cell r="E1634" t="str">
            <v>SOPORTE CON ENCHUFE</v>
          </cell>
          <cell r="F1634" t="str">
            <v xml:space="preserve">Uchwyt z wtykiem     </v>
          </cell>
          <cell r="G1634" t="str">
            <v xml:space="preserve">Держатель со штекером     </v>
          </cell>
          <cell r="H1634">
            <v>180</v>
          </cell>
        </row>
        <row r="1635">
          <cell r="A1635" t="str">
            <v>11202-88</v>
          </cell>
          <cell r="B1635" t="str">
            <v xml:space="preserve">Luftkissenbahn, komplett </v>
          </cell>
          <cell r="C1635" t="str">
            <v>Air track, complete</v>
          </cell>
          <cell r="D1635" t="str">
            <v>Banc à coussin d air, complet</v>
          </cell>
          <cell r="E1635" t="str">
            <v>Riel de aire, completo.</v>
          </cell>
          <cell r="F1635" t="str">
            <v xml:space="preserve">Tor powietrzny, komplet     </v>
          </cell>
          <cell r="G1635" t="str">
            <v xml:space="preserve">Воздушная дорожка, в комплекте    </v>
          </cell>
          <cell r="H1635">
            <v>1960.4</v>
          </cell>
        </row>
        <row r="1636">
          <cell r="A1636" t="str">
            <v>11203-88</v>
          </cell>
          <cell r="B1636" t="str">
            <v>Lichtschranken-Set für Luftkissenbahn</v>
          </cell>
          <cell r="C1636" t="str">
            <v>Light barrier set for air track</v>
          </cell>
          <cell r="D1636" t="str">
            <v>Une barrière lumineuse pour la piste aérienne</v>
          </cell>
          <cell r="E1636" t="str">
            <v>Conjunto de barreras ligeras para la pista de aire</v>
          </cell>
          <cell r="F1636" t="str">
            <v/>
          </cell>
          <cell r="G1636" t="str">
            <v>Легкий барьер для воздушной трассы</v>
          </cell>
          <cell r="H1636">
            <v>1773.2</v>
          </cell>
        </row>
        <row r="1637">
          <cell r="A1637" t="str">
            <v>11205-02</v>
          </cell>
          <cell r="B1637" t="str">
            <v>Druckschlauch mit Endstutzen, l = 1,5 m</v>
          </cell>
          <cell r="C1637" t="str">
            <v>Pressure tube, l 1.5 m</v>
          </cell>
          <cell r="D1637" t="str">
            <v>Tuyau de refoulement, 1,5 m</v>
          </cell>
          <cell r="E1637" t="str">
            <v>MANGUERA DE PRESION, LONG. 1,5 m</v>
          </cell>
          <cell r="F1637" t="str">
            <v xml:space="preserve">Przewód powietrzny z końcówkami, l = 1,5 m     </v>
          </cell>
          <cell r="G1637" t="str">
            <v xml:space="preserve">Напорный рукав, l=1,5 м    </v>
          </cell>
          <cell r="H1637">
            <v>30.3</v>
          </cell>
        </row>
        <row r="1638">
          <cell r="A1638" t="str">
            <v>11207-20</v>
          </cell>
          <cell r="B1638" t="str">
            <v>Gabellichtschranke compact</v>
          </cell>
          <cell r="C1638" t="str">
            <v>Light barrier, compact</v>
          </cell>
          <cell r="D1638" t="str">
            <v>Barrière optique compacte</v>
          </cell>
          <cell r="E1638" t="str">
            <v>Barrera fotoeléctrica compacta</v>
          </cell>
          <cell r="F1638" t="str">
            <v xml:space="preserve">Kompaktowa fotobramka     </v>
          </cell>
          <cell r="G1638" t="str">
            <v xml:space="preserve">Световой барьер, компактный     </v>
          </cell>
          <cell r="H1638">
            <v>119</v>
          </cell>
        </row>
        <row r="1639">
          <cell r="A1639" t="str">
            <v>11207-22</v>
          </cell>
          <cell r="B1639" t="str">
            <v>Adapterplatte für Gabellichtschranke compact</v>
          </cell>
          <cell r="C1639" t="str">
            <v>Adapter plate for Light barrier compact</v>
          </cell>
          <cell r="D1639" t="str">
            <v xml:space="preserve">Plaque d'adaptateur pour barrière optique compacte </v>
          </cell>
          <cell r="E1639" t="str">
            <v>Adaptador para barrera fotoeléctrica</v>
          </cell>
          <cell r="F1639" t="str">
            <v xml:space="preserve">Płyta adaptacyjna do fotobramki     </v>
          </cell>
          <cell r="G1639" t="str">
            <v xml:space="preserve">Переходник для светового барьера компактного    </v>
          </cell>
          <cell r="H1639">
            <v>30</v>
          </cell>
        </row>
        <row r="1640">
          <cell r="A1640" t="str">
            <v>11207-23</v>
          </cell>
          <cell r="B1640" t="str">
            <v>Gabellichtschranke compact ohne Zubehör</v>
          </cell>
          <cell r="C1640" t="str">
            <v>Light barrier, compact</v>
          </cell>
          <cell r="D1640" t="str">
            <v>Barrière optique compacte</v>
          </cell>
          <cell r="E1640" t="str">
            <v>Barrera fotoeléctrica compacta</v>
          </cell>
          <cell r="F1640" t="str">
            <v xml:space="preserve">Kompaktowa fotobramka     </v>
          </cell>
          <cell r="G1640" t="str">
            <v xml:space="preserve">Световой барьер, компактный     </v>
          </cell>
          <cell r="H1640">
            <v>106</v>
          </cell>
        </row>
        <row r="1641">
          <cell r="A1641" t="str">
            <v>11211-00</v>
          </cell>
          <cell r="B1641" t="str">
            <v xml:space="preserve">Wellenmaschine </v>
          </cell>
          <cell r="C1641" t="str">
            <v>Wave machine</v>
          </cell>
          <cell r="D1641" t="str">
            <v>Machine à ondes</v>
          </cell>
          <cell r="E1641" t="str">
            <v>MAQUINA DE ONDAS</v>
          </cell>
          <cell r="F1641" t="str">
            <v xml:space="preserve">Falownica mechaniczna     </v>
          </cell>
          <cell r="G1641" t="str">
            <v xml:space="preserve">Волновая машина    </v>
          </cell>
          <cell r="H1641">
            <v>2936</v>
          </cell>
        </row>
        <row r="1642">
          <cell r="A1642" t="str">
            <v>11214-00</v>
          </cell>
          <cell r="B1642" t="str">
            <v xml:space="preserve">Drehpendel (nach R.W. Pohl) </v>
          </cell>
          <cell r="C1642" t="str">
            <v>Torsion pendulum after Pohl</v>
          </cell>
          <cell r="D1642" t="str">
            <v>Pendule de torsion selon Pohl</v>
          </cell>
          <cell r="E1642" t="str">
            <v>PENDULO DE TORSION SEGUN POHL</v>
          </cell>
          <cell r="F1642" t="str">
            <v xml:space="preserve">Wahadło torsyjne Pohla     </v>
          </cell>
          <cell r="G1642" t="str">
            <v xml:space="preserve">Крутильный маятник Поля    </v>
          </cell>
          <cell r="H1642">
            <v>1219</v>
          </cell>
        </row>
        <row r="1643">
          <cell r="A1643" t="str">
            <v>11221-01</v>
          </cell>
          <cell r="B1643" t="str">
            <v xml:space="preserve">Schreibstreifen, b = 210 mm </v>
          </cell>
          <cell r="C1643" t="str">
            <v>Recording paper, 1 roll,25 m</v>
          </cell>
          <cell r="D1643" t="str">
            <v>Ruban enregistreur, rouleau 25m</v>
          </cell>
          <cell r="E1643" t="str">
            <v>CINTA REGISTRADORA, A 210MM</v>
          </cell>
          <cell r="F1643" t="str">
            <v xml:space="preserve">Taśma do rejestratora, b = 210 mm     </v>
          </cell>
          <cell r="G1643" t="str">
            <v xml:space="preserve">Бумага для записывающего устройства, 1 рулон, 25 м/210 мм (длина/ширина)    </v>
          </cell>
          <cell r="H1643">
            <v>26.9</v>
          </cell>
        </row>
        <row r="1644">
          <cell r="A1644" t="str">
            <v>11226-00</v>
          </cell>
          <cell r="B1644" t="str">
            <v>Lichtgeschwindigkeitsmessgerät</v>
          </cell>
          <cell r="C1644" t="str">
            <v>Speed of Light Meter</v>
          </cell>
          <cell r="D1644" t="str">
            <v>Appareil de mesure de la vitesse de la lumière</v>
          </cell>
          <cell r="E1644" t="str">
            <v>Dispositivo Medidor de velocidad de luz</v>
          </cell>
          <cell r="F1644" t="str">
            <v xml:space="preserve">Przyrząd do pomiaru prędkości światła     </v>
          </cell>
          <cell r="G1644" t="str">
            <v xml:space="preserve">Прибор для измерения скорости света    </v>
          </cell>
          <cell r="H1644">
            <v>2276</v>
          </cell>
        </row>
        <row r="1645">
          <cell r="A1645" t="str">
            <v>11226-01</v>
          </cell>
          <cell r="B1645" t="str">
            <v>Retroreflektor mit Stiel</v>
          </cell>
          <cell r="C1645" t="str">
            <v>Retroreflector with stem</v>
          </cell>
          <cell r="D1645" t="str">
            <v>Retro réflecteur avec tige</v>
          </cell>
          <cell r="E1645" t="str">
            <v>Retroreflector con pie</v>
          </cell>
          <cell r="F1645" t="str">
            <v xml:space="preserve">Zwierciadło zwrotne na wsporniku     </v>
          </cell>
          <cell r="G1645" t="str">
            <v xml:space="preserve">Ретрорефлектор с ручкой    </v>
          </cell>
          <cell r="H1645">
            <v>70</v>
          </cell>
        </row>
        <row r="1646">
          <cell r="A1646" t="str">
            <v>11226-02</v>
          </cell>
          <cell r="B1646" t="str">
            <v>Optische Bank l = 1800 mm für Lichtgeschwindigkeitsmessung</v>
          </cell>
          <cell r="C1646" t="str">
            <v>Optical bench l = 1800 mmfor speed of light measurement</v>
          </cell>
          <cell r="D1646" t="str">
            <v>Banc optique profilé, L = 1800 mm</v>
          </cell>
          <cell r="E1646" t="str">
            <v>Banco óptico l=1800 mm para mediciones de la velocidad de la luz</v>
          </cell>
          <cell r="F1646" t="str">
            <v xml:space="preserve">Ława optyczna przyrządu do pomiaru prędkości światła l = 1800 mm     </v>
          </cell>
          <cell r="G1646" t="str">
            <v xml:space="preserve">Оптическая скамья, l=1800 мм для измерения скорости света      </v>
          </cell>
          <cell r="H1646">
            <v>134</v>
          </cell>
        </row>
        <row r="1647">
          <cell r="A1647" t="str">
            <v>11226-03</v>
          </cell>
          <cell r="B1647" t="str">
            <v>Halterung für Lichtgeschwindigkeitsmessgerät für optische Bank</v>
          </cell>
          <cell r="C1647" t="str">
            <v>Holder for speed of light measuring instrumentfor optical bench</v>
          </cell>
          <cell r="D1647" t="str">
            <v>Support de banc optique pour appareil de mesure de lavitesse de la lumière</v>
          </cell>
          <cell r="E1647" t="str">
            <v>Soporte para instrumento para medir la velocidad de la luz en baco óptico</v>
          </cell>
          <cell r="F1647" t="str">
            <v xml:space="preserve">Uchwyt przyrządu pomiaru prędkości światła do ławy optycznej     </v>
          </cell>
          <cell r="G1647" t="str">
            <v xml:space="preserve">Держатель для оптической скамьи для измерения скорости света    </v>
          </cell>
          <cell r="H1647">
            <v>66</v>
          </cell>
        </row>
        <row r="1648">
          <cell r="A1648" t="str">
            <v>11226-04</v>
          </cell>
          <cell r="B1648" t="str">
            <v>Acrylglaszylinder mit Halterung</v>
          </cell>
          <cell r="C1648" t="str">
            <v>Acrylic glass cylinder with a holder</v>
          </cell>
          <cell r="D1648" t="str">
            <v>Cylindre de verre acrylique avec support</v>
          </cell>
          <cell r="E1648" t="str">
            <v xml:space="preserve">Cilindro de vidrio acrílico con soporte </v>
          </cell>
          <cell r="F1648" t="str">
            <v xml:space="preserve">Cylinder ze szkła akrylowego z uchwytem     </v>
          </cell>
          <cell r="G1648" t="str">
            <v xml:space="preserve">Цилиндр с держателем, плексиглас  </v>
          </cell>
          <cell r="H1648">
            <v>206</v>
          </cell>
        </row>
        <row r="1649">
          <cell r="A1649" t="str">
            <v>11226-05</v>
          </cell>
          <cell r="B1649" t="str">
            <v>Rohrküvette mit Halterung</v>
          </cell>
          <cell r="C1649" t="str">
            <v>Tubular cell with a holder</v>
          </cell>
          <cell r="D1649" t="str">
            <v>Cuvette cylindrique avec support</v>
          </cell>
          <cell r="E1649" t="str">
            <v>Celda tubular con soporte</v>
          </cell>
          <cell r="F1649" t="str">
            <v xml:space="preserve">Kuweta rurowa z uchwytem     </v>
          </cell>
          <cell r="G1649" t="str">
            <v xml:space="preserve">Круглая кювета с держателем    </v>
          </cell>
          <cell r="H1649">
            <v>195</v>
          </cell>
        </row>
        <row r="1650">
          <cell r="A1650" t="str">
            <v>11226-88</v>
          </cell>
          <cell r="B1650" t="str">
            <v>Lichtgeschwindigkeitsmessgerät Komplettset</v>
          </cell>
          <cell r="C1650" t="str">
            <v>Speed of Light Meter Set</v>
          </cell>
          <cell r="D1650" t="str">
            <v>Set complet  vitesse de la lumière</v>
          </cell>
          <cell r="E1650" t="str">
            <v>APAR.MEDIDOR VELOCIDAD D.LA LUZ</v>
          </cell>
          <cell r="F1650" t="str">
            <v xml:space="preserve">Zestaw kompletny, Przyrząd do pomiaru prędkości światła     </v>
          </cell>
          <cell r="G1650" t="str">
            <v xml:space="preserve">Прибор измерения скорости света, комплект    </v>
          </cell>
          <cell r="H1650">
            <v>2819</v>
          </cell>
        </row>
        <row r="1651">
          <cell r="A1651" t="str">
            <v>11226-99</v>
          </cell>
          <cell r="B1651" t="str">
            <v>Lichtgeschwindigkeitsmessgerät mit Netzgerät und Retroreflektor</v>
          </cell>
          <cell r="C1651" t="str">
            <v>Speed of Light Meter</v>
          </cell>
          <cell r="D1651" t="str">
            <v>Appareil de mesure de la vitesse de la lumière avecalimentation et rétro-réflecteur</v>
          </cell>
          <cell r="E1651" t="str">
            <v>APAR.MEDIDOR VELOCIDAD D.LA LUZ</v>
          </cell>
          <cell r="F1651" t="str">
            <v xml:space="preserve">Przyrząd do pomiaru prędkości światła z zasilaczem i zwierciadłem wstecznym     </v>
          </cell>
          <cell r="G1651" t="str">
            <v xml:space="preserve">Прибор для измерения скорости света с источником питания и ретрорефлектором  </v>
          </cell>
          <cell r="H1651">
            <v>2440</v>
          </cell>
        </row>
        <row r="1652">
          <cell r="A1652" t="str">
            <v>11229-00</v>
          </cell>
          <cell r="B1652" t="str">
            <v>Wurfgerät / Ballistisches Pendel</v>
          </cell>
          <cell r="C1652" t="str">
            <v>Ballistic pendulum</v>
          </cell>
          <cell r="D1652" t="str">
            <v>Pendule balistique</v>
          </cell>
          <cell r="E1652" t="str">
            <v>Péndulo balístico</v>
          </cell>
          <cell r="F1652" t="str">
            <v xml:space="preserve">Przyrząd miotający/Wahadło balistyczne     </v>
          </cell>
          <cell r="G1652" t="str">
            <v xml:space="preserve">Баллистический маятник     </v>
          </cell>
          <cell r="H1652">
            <v>856</v>
          </cell>
        </row>
        <row r="1653">
          <cell r="A1653" t="str">
            <v>11229-10</v>
          </cell>
          <cell r="B1653" t="str">
            <v xml:space="preserve">Wurfgerät </v>
          </cell>
          <cell r="C1653" t="str">
            <v>Ballistic Unit</v>
          </cell>
          <cell r="D1653" t="str">
            <v>Unité balistique</v>
          </cell>
          <cell r="E1653" t="str">
            <v>Unidad balística</v>
          </cell>
          <cell r="F1653" t="str">
            <v xml:space="preserve">Przyrząd miotający     </v>
          </cell>
          <cell r="G1653" t="str">
            <v xml:space="preserve">Баллистическая установка    </v>
          </cell>
          <cell r="H1653">
            <v>572</v>
          </cell>
        </row>
        <row r="1654">
          <cell r="A1654" t="str">
            <v>11229-20</v>
          </cell>
          <cell r="B1654" t="str">
            <v xml:space="preserve">Ballistisches Pendel, Zusatz zum Wurfgerät 11229-10 </v>
          </cell>
          <cell r="C1654" t="str">
            <v>Ballistic Pendulum,f.Ballist.Unit</v>
          </cell>
          <cell r="D1654" t="str">
            <v>Pendule pour unité balistique</v>
          </cell>
          <cell r="E1654" t="str">
            <v>Péndulo balístico (accesorio para Unidad balística)</v>
          </cell>
          <cell r="F1654" t="str">
            <v xml:space="preserve">Wahadło balistyczne, dodatek do aparatu miotającego     </v>
          </cell>
          <cell r="G1654" t="str">
            <v xml:space="preserve">Баллистический маятник для баллистической установки    </v>
          </cell>
          <cell r="H1654">
            <v>284</v>
          </cell>
        </row>
        <row r="1655">
          <cell r="A1655" t="str">
            <v>11229-30</v>
          </cell>
          <cell r="B1655" t="str">
            <v xml:space="preserve">Geschwindigkeitsmessaufsatz </v>
          </cell>
          <cell r="C1655" t="str">
            <v>Speed measuring attachment</v>
          </cell>
          <cell r="D1655" t="str">
            <v>Mesureur de vitesse pour unité balistique</v>
          </cell>
          <cell r="E1655" t="str">
            <v>Accesorio para medición de velocidad</v>
          </cell>
          <cell r="F1655" t="str">
            <v xml:space="preserve">Zestaw do pomiaru prędkości     </v>
          </cell>
          <cell r="G1655" t="str">
            <v xml:space="preserve">Приставка для измерения скорости шарика  </v>
          </cell>
          <cell r="H1655">
            <v>335</v>
          </cell>
        </row>
        <row r="1656">
          <cell r="A1656" t="str">
            <v>11238-01</v>
          </cell>
          <cell r="B1656" t="str">
            <v>Glühlampe, farbig (rot), 12V / 0,1A, Sockel E10  Set mit 5 Stück</v>
          </cell>
          <cell r="C1656" t="str">
            <v>Filament lamps 12V/0.1A,E10,red,5</v>
          </cell>
          <cell r="D1656" t="str">
            <v>Lampe  à incandescence 12V / 0,1A, E10, rouge, 5 pièces</v>
          </cell>
          <cell r="E1656" t="str">
            <v>BOMBILLAS 12V/0.1A, 5 PZS, ROJO</v>
          </cell>
          <cell r="F1656" t="str">
            <v xml:space="preserve">Żarówka 12V/0,1 A, E10, czerwona, 5 sztuk     </v>
          </cell>
          <cell r="G1656" t="str">
            <v xml:space="preserve">Лампы накаливания, 12 В/ 0,1 A, E10, красные, 5 шт.    </v>
          </cell>
          <cell r="H1656">
            <v>7.9</v>
          </cell>
        </row>
        <row r="1657">
          <cell r="A1657" t="str">
            <v>11260-02</v>
          </cell>
          <cell r="B1657" t="str">
            <v>PHYWE Wasserwellengerät mit LED-Lichtquelle</v>
          </cell>
          <cell r="C1657" t="str">
            <v>PHYWE Ripple Tank with LED-light source</v>
          </cell>
          <cell r="D1657" t="str">
            <v>Cuve à ondes avec source de lumière LED</v>
          </cell>
          <cell r="E1657" t="str">
            <v>CUBETA DE ONDAS DE AGUA CON LED</v>
          </cell>
          <cell r="F1657" t="str">
            <v xml:space="preserve">Falownica ze źródłem światła LED    </v>
          </cell>
          <cell r="G1657" t="str">
            <v xml:space="preserve">Волновая  машина со светодиодным источником света    </v>
          </cell>
          <cell r="H1657">
            <v>1299</v>
          </cell>
        </row>
        <row r="1658">
          <cell r="A1658" t="str">
            <v>11260-10</v>
          </cell>
          <cell r="B1658" t="str">
            <v>Externer Vibrationsgenerator zum PHYWE Wasserwellengerät</v>
          </cell>
          <cell r="C1658" t="str">
            <v>External vibration generator for PHYWE Ripple Tank</v>
          </cell>
          <cell r="D1658" t="str">
            <v>Générateur de vibration externe pour cuve à ondes PHYWE</v>
          </cell>
          <cell r="E1658" t="str">
            <v>GENERADOR DE VIBRACIONES EXTERNO PARA CUBETA DE ONDAS</v>
          </cell>
          <cell r="F1658" t="str">
            <v xml:space="preserve">Zewnętrzny generator drgań do falownicy wodnej     </v>
          </cell>
          <cell r="G1658" t="str">
            <v xml:space="preserve">Генератор внешних колебаний для  волновой машины  </v>
          </cell>
          <cell r="H1658">
            <v>399</v>
          </cell>
        </row>
        <row r="1659">
          <cell r="A1659" t="str">
            <v>11260-11</v>
          </cell>
          <cell r="B1659" t="str">
            <v>Fuß für externen Vibrationsgenerator</v>
          </cell>
          <cell r="C1659" t="str">
            <v>Stand for external Vibration generator</v>
          </cell>
          <cell r="D1659" t="str">
            <v>Pied pour Générateur de vibrations</v>
          </cell>
          <cell r="E1659" t="str">
            <v>PIE PARA GENERADOR DE VIBRATIONES</v>
          </cell>
          <cell r="F1659" t="str">
            <v xml:space="preserve">Stopka zewnętrznego generatora wibracji     </v>
          </cell>
          <cell r="G1659" t="str">
            <v xml:space="preserve">Подставка для внешнего генератора колебаний    </v>
          </cell>
          <cell r="H1659">
            <v>33</v>
          </cell>
        </row>
        <row r="1660">
          <cell r="A1660" t="str">
            <v>11260-12</v>
          </cell>
          <cell r="B1660" t="str">
            <v>Zubehörset zum Wasserwellengerät</v>
          </cell>
          <cell r="C1660" t="str">
            <v>Accessory set for ripple tank</v>
          </cell>
          <cell r="D1660" t="str">
            <v xml:space="preserve">Jeu d'accessoires pour cuve à ondes </v>
          </cell>
          <cell r="E1660" t="str">
            <v>ACCESORIOS PARA CUVETA DE ONDAS</v>
          </cell>
          <cell r="F1660" t="str">
            <v xml:space="preserve">Zestaw dodatków do falownicy wodnej     </v>
          </cell>
          <cell r="G1660" t="str">
            <v xml:space="preserve">Принадлежности для  волновой машины, набор    </v>
          </cell>
          <cell r="H1660">
            <v>151</v>
          </cell>
        </row>
        <row r="1661">
          <cell r="A1661" t="str">
            <v>11260-13</v>
          </cell>
          <cell r="B1661" t="str">
            <v>Zeichentisch zum Wasserwellengerät</v>
          </cell>
          <cell r="C1661" t="str">
            <v>Drawing table for ripple tank</v>
          </cell>
          <cell r="D1661" t="str">
            <v>Table à dessiner pour cuve à ondes</v>
          </cell>
          <cell r="E1661" t="str">
            <v>MESA DE DIBUJO PARA CUVETA DE ONDAS</v>
          </cell>
          <cell r="F1661" t="str">
            <v xml:space="preserve">Stolik do rysowania do falownicy wodnej     </v>
          </cell>
          <cell r="G1661" t="str">
            <v xml:space="preserve">Столик для  волновой машины  </v>
          </cell>
          <cell r="H1661">
            <v>96</v>
          </cell>
        </row>
        <row r="1662">
          <cell r="A1662" t="str">
            <v>11260-14</v>
          </cell>
          <cell r="B1662" t="str">
            <v>Wellenwanne zum Wasserwellengerät</v>
          </cell>
          <cell r="C1662" t="str">
            <v>Wave tray for ripple tank</v>
          </cell>
          <cell r="D1662" t="str">
            <v>Bac pour cuve à ondes</v>
          </cell>
          <cell r="E1662" t="str">
            <v>BASIN  PARA CUVETA DE ONDAS</v>
          </cell>
          <cell r="F1662" t="str">
            <v xml:space="preserve">Wanienka do wytwarzania fal do falownicy     </v>
          </cell>
          <cell r="G1662" t="str">
            <v xml:space="preserve">Резервуар для волновой машины  </v>
          </cell>
          <cell r="H1662">
            <v>79</v>
          </cell>
        </row>
        <row r="1663">
          <cell r="A1663" t="str">
            <v>11260-30</v>
          </cell>
          <cell r="B1663" t="str">
            <v>Demo-Spiegel für PHYWE Wasserwellengerät</v>
          </cell>
          <cell r="C1663" t="str">
            <v>Demo mirror for PHYWE Ripple Tank</v>
          </cell>
          <cell r="D1663" t="str">
            <v>Set de démonstration pour cuve à ondes (miroir)</v>
          </cell>
          <cell r="E1663" t="str">
            <v>SET DEMOSTRATIVO CON ESPEJO PARA CUBETA DE ONDAS</v>
          </cell>
          <cell r="F1663" t="str">
            <v xml:space="preserve">Zwierciadło demonstracyjne do falownicy wodnej     </v>
          </cell>
          <cell r="G1663" t="str">
            <v xml:space="preserve">Зеркало для волнового резервуара, демонстрационное  </v>
          </cell>
          <cell r="H1663">
            <v>65</v>
          </cell>
        </row>
        <row r="1664">
          <cell r="A1664" t="str">
            <v>11260-88</v>
          </cell>
          <cell r="B1664" t="str">
            <v>PHYWE Wasserwellengerät mit LED-Lichtquelle, komplett</v>
          </cell>
          <cell r="C1664" t="str">
            <v>PHYWE Ripple Tank with LED light source, complete set</v>
          </cell>
          <cell r="D1664" t="str">
            <v>Cuve à ondes PHYWE avec source de lumière LED, set complet</v>
          </cell>
          <cell r="E1664" t="str">
            <v>Cubeta de ondas de agua con led, completa</v>
          </cell>
          <cell r="F1664" t="str">
            <v xml:space="preserve">Falownica wodna ze światłem LED, komplet     </v>
          </cell>
          <cell r="G1664" t="str">
            <v xml:space="preserve"> Волновая ванна со светодиодным источником света, в комплекте    </v>
          </cell>
          <cell r="H1664">
            <v>1575</v>
          </cell>
        </row>
        <row r="1665">
          <cell r="A1665" t="str">
            <v>11262-99</v>
          </cell>
          <cell r="B1665" t="str">
            <v>Netzgerät 12 VDC/2,5 A gem. EN61558-2-16, DC-Bu 2,1mm, SK-II, RiSU 2019</v>
          </cell>
          <cell r="C1665" t="str">
            <v>Power supply 12V / 2A</v>
          </cell>
          <cell r="D1665" t="str">
            <v>Alimentation 12V / 2A</v>
          </cell>
          <cell r="E1665" t="str">
            <v>FUENTE DE ALIMENTACION 12V/2A</v>
          </cell>
          <cell r="F1665" t="str">
            <v xml:space="preserve">Zasilacz 12 VDC/2 A     </v>
          </cell>
          <cell r="G1665" t="str">
            <v xml:space="preserve">Источник питания 12 В/ 2 A   </v>
          </cell>
          <cell r="H1665">
            <v>67</v>
          </cell>
        </row>
        <row r="1666">
          <cell r="A1666" t="str">
            <v>11301-01</v>
          </cell>
          <cell r="B1666" t="str">
            <v xml:space="preserve">Rollkörper für geneigte Ebene </v>
          </cell>
          <cell r="C1666" t="str">
            <v>Roller for inclined plane</v>
          </cell>
          <cell r="D1666" t="str">
            <v>Rouleau pour plan incliné</v>
          </cell>
          <cell r="E1666" t="str">
            <v>CUERPO DE RODAD.P.PLANO INCLINADO</v>
          </cell>
          <cell r="F1666" t="str">
            <v xml:space="preserve">Rolki do równi pochyłej     </v>
          </cell>
          <cell r="G1666" t="str">
            <v xml:space="preserve">Ролик для наклонной плоскости    </v>
          </cell>
          <cell r="H1666">
            <v>75</v>
          </cell>
        </row>
        <row r="1667">
          <cell r="A1667" t="str">
            <v>11301-02</v>
          </cell>
          <cell r="B1667" t="str">
            <v>Geneigte Ebene (nur die geneigte Ebene ohne zusätzl. Komponenten)</v>
          </cell>
          <cell r="C1667" t="str">
            <v>Inclined plane</v>
          </cell>
          <cell r="D1667" t="str">
            <v>Plan incliné</v>
          </cell>
          <cell r="E1667" t="str">
            <v>Plano inclinado</v>
          </cell>
          <cell r="F1667" t="str">
            <v/>
          </cell>
          <cell r="G1667" t="str">
            <v>Наклонная плоскость</v>
          </cell>
          <cell r="H1667">
            <v>209</v>
          </cell>
        </row>
        <row r="1668">
          <cell r="A1668" t="str">
            <v>11301-10</v>
          </cell>
          <cell r="B1668" t="str">
            <v>Geneigte Ebene, Gerätesatz komplett</v>
          </cell>
          <cell r="C1668" t="str">
            <v>Inclined plane</v>
          </cell>
          <cell r="D1668" t="str">
            <v/>
          </cell>
          <cell r="E1668" t="str">
            <v>Plano inclinado, aparatos completos</v>
          </cell>
          <cell r="F1668" t="str">
            <v/>
          </cell>
          <cell r="G1668" t="str">
            <v/>
          </cell>
          <cell r="H1668">
            <v>375.6</v>
          </cell>
        </row>
        <row r="1669">
          <cell r="A1669" t="str">
            <v>11301-88</v>
          </cell>
          <cell r="B1669" t="str">
            <v xml:space="preserve">Geneigte Ebene mit Rollkörper </v>
          </cell>
          <cell r="C1669" t="str">
            <v>Inclined plane, with roller</v>
          </cell>
          <cell r="D1669" t="str">
            <v>Plan incliné avec rouleau</v>
          </cell>
          <cell r="E1669" t="str">
            <v>Plano inclinado con rodillo.</v>
          </cell>
          <cell r="F1669" t="str">
            <v xml:space="preserve">Równia pochyła z rolkami     </v>
          </cell>
          <cell r="G1669" t="str">
            <v xml:space="preserve">Наклонная плоскость, с роликом    </v>
          </cell>
          <cell r="H1669">
            <v>474</v>
          </cell>
        </row>
        <row r="1670">
          <cell r="A1670" t="str">
            <v>11302-00</v>
          </cell>
          <cell r="B1670" t="str">
            <v xml:space="preserve">Fahrbahn 1, l = 500 mm </v>
          </cell>
          <cell r="C1670" t="str">
            <v>Track 1, l=500 mm</v>
          </cell>
          <cell r="D1670" t="str">
            <v>Rail 1, l = 500 mm</v>
          </cell>
          <cell r="E1670" t="str">
            <v>PISTA 1, L.500MM</v>
          </cell>
          <cell r="F1670" t="str">
            <v xml:space="preserve">Tor jezdny 1, 500 mm     </v>
          </cell>
          <cell r="G1670" t="str">
            <v xml:space="preserve">Трек 1, l=500 мм    </v>
          </cell>
          <cell r="H1670">
            <v>42</v>
          </cell>
        </row>
        <row r="1671">
          <cell r="A1671" t="str">
            <v>11303-00</v>
          </cell>
          <cell r="B1671" t="str">
            <v xml:space="preserve">Fahrbahn 2, l = 500 mm </v>
          </cell>
          <cell r="C1671" t="str">
            <v>Track 2, 500 mm</v>
          </cell>
          <cell r="D1671" t="str">
            <v>Rail 2, l = 500 mm</v>
          </cell>
          <cell r="E1671" t="str">
            <v>PISTA 2, 500 MM</v>
          </cell>
          <cell r="F1671" t="str">
            <v xml:space="preserve">Tor jezdny 2, 500 mm     </v>
          </cell>
          <cell r="G1671" t="str">
            <v xml:space="preserve">Трек 2, l=500 мм    </v>
          </cell>
          <cell r="H1671">
            <v>57</v>
          </cell>
        </row>
        <row r="1672">
          <cell r="A1672" t="str">
            <v>11305-00</v>
          </cell>
          <cell r="B1672" t="str">
            <v xml:space="preserve">Rollenfahrbahn, Aluminium, l = 1,5 m </v>
          </cell>
          <cell r="C1672" t="str">
            <v>Demonstration track, aluminium, 1.5 m</v>
          </cell>
          <cell r="D1672" t="str">
            <v>Rail à faible frottement en aluminium, l = 1,5 m</v>
          </cell>
          <cell r="E1672" t="str">
            <v>Riel de aluminio, l=1.5 m</v>
          </cell>
          <cell r="F1672" t="str">
            <v xml:space="preserve">Tor jezdny, aluminiowy, l = 1,5 m     </v>
          </cell>
          <cell r="G1672" t="str">
            <v xml:space="preserve">Демонстрационная дорожка трек, алюминиевая, длина 1,5 м    </v>
          </cell>
          <cell r="H1672">
            <v>227</v>
          </cell>
        </row>
        <row r="1673">
          <cell r="A1673" t="str">
            <v>11305-10</v>
          </cell>
          <cell r="B1673" t="str">
            <v>Umlenkrolle</v>
          </cell>
          <cell r="C1673" t="str">
            <v>Pulley for demonstration track</v>
          </cell>
          <cell r="D1673" t="str">
            <v xml:space="preserve">Poulie pour rail à faible frottement </v>
          </cell>
          <cell r="E1673" t="str">
            <v>Polea para pista de demostración</v>
          </cell>
          <cell r="F1673" t="str">
            <v xml:space="preserve">Rolka zmiany kierunku     </v>
          </cell>
          <cell r="G1673" t="str">
            <v xml:space="preserve">Блок для демонстрационной дорожки  </v>
          </cell>
          <cell r="H1673">
            <v>18</v>
          </cell>
        </row>
        <row r="1674">
          <cell r="A1674" t="str">
            <v>11305-11</v>
          </cell>
          <cell r="B1674" t="str">
            <v>Halter für Umlenkrolle</v>
          </cell>
          <cell r="C1674" t="str">
            <v>Holder for pulley</v>
          </cell>
          <cell r="D1674" t="str">
            <v>Support pour poulie</v>
          </cell>
          <cell r="E1674" t="str">
            <v>Soporte para polea</v>
          </cell>
          <cell r="F1674" t="str">
            <v xml:space="preserve">Uchwyt do rolki zmiany kierunku     </v>
          </cell>
          <cell r="G1674" t="str">
            <v xml:space="preserve">Держатель для блока    </v>
          </cell>
          <cell r="H1674">
            <v>23</v>
          </cell>
        </row>
        <row r="1675">
          <cell r="A1675" t="str">
            <v>11305-12</v>
          </cell>
          <cell r="B1675" t="str">
            <v>Endhalter für Rollenfahrbahn</v>
          </cell>
          <cell r="C1675" t="str">
            <v>End holder for demonstration track</v>
          </cell>
          <cell r="D1675" t="str">
            <v>Butée de fin de course pour rail à faible frottement</v>
          </cell>
          <cell r="E1675" t="str">
            <v>SOPORTE FINAL P. 11305-00</v>
          </cell>
          <cell r="F1675" t="str">
            <v xml:space="preserve">Uchwyt końcowy toru jezdnego     </v>
          </cell>
          <cell r="G1675" t="str">
            <v xml:space="preserve">Запирающий держатель насадка для демонстрационной дорожки  </v>
          </cell>
          <cell r="H1675">
            <v>41</v>
          </cell>
        </row>
        <row r="1676">
          <cell r="A1676" t="str">
            <v>11305-14</v>
          </cell>
          <cell r="B1676" t="str">
            <v>Halter für Dual Photogate</v>
          </cell>
          <cell r="C1676" t="str">
            <v>Holder for light barrier</v>
          </cell>
          <cell r="D1676" t="str">
            <v>Support pour barrière optique</v>
          </cell>
          <cell r="E1676" t="str">
            <v>SOPORTE PARA BARRERA LUMINOSA</v>
          </cell>
          <cell r="F1676" t="str">
            <v xml:space="preserve">Uchwyt fotobramki     </v>
          </cell>
          <cell r="G1676" t="str">
            <v>Держатель для  светового барьера</v>
          </cell>
          <cell r="H1676">
            <v>129</v>
          </cell>
        </row>
        <row r="1677">
          <cell r="A1677" t="str">
            <v>11306-00</v>
          </cell>
          <cell r="B1677" t="str">
            <v xml:space="preserve">Messwagen, saphirgelagert </v>
          </cell>
          <cell r="C1677" t="str">
            <v>Cart, low friction sapphire bearings</v>
          </cell>
          <cell r="D1677" t="str">
            <v xml:space="preserve">Chariot d'expérimentation basse friction pour rail àfrottement limité </v>
          </cell>
          <cell r="E1677" t="str">
            <v>Carro con cojinete de baja fricción de zafiro</v>
          </cell>
          <cell r="F1677" t="str">
            <v xml:space="preserve">Wózek pomiarowy, łożyska szafirowe     </v>
          </cell>
          <cell r="G1677" t="str">
            <v xml:space="preserve">Тележка с малым коэффициентом трением, с сапфирными подвесками  </v>
          </cell>
          <cell r="H1677">
            <v>249</v>
          </cell>
        </row>
        <row r="1678">
          <cell r="A1678" t="str">
            <v>11306-10</v>
          </cell>
          <cell r="B1678" t="str">
            <v>Gewicht (400 g) für Messwagen</v>
          </cell>
          <cell r="C1678" t="str">
            <v>Weight for low friction cart, 400 g</v>
          </cell>
          <cell r="D1678" t="str">
            <v xml:space="preserve">Poids (400g) pour chariot d'expérimentation </v>
          </cell>
          <cell r="E1678" t="str">
            <v>Pesa para carro de baja fricción 400 g</v>
          </cell>
          <cell r="F1678" t="str">
            <v xml:space="preserve">Ciężarek (400 g) do wózka pomiarowego     </v>
          </cell>
          <cell r="G1678" t="str">
            <v xml:space="preserve">Гиря для тележки, 400 г    </v>
          </cell>
          <cell r="H1678">
            <v>33</v>
          </cell>
        </row>
        <row r="1679">
          <cell r="A1679" t="str">
            <v>11307-00</v>
          </cell>
          <cell r="B1679" t="str">
            <v>Halter für Lichtschranke</v>
          </cell>
          <cell r="C1679" t="str">
            <v>Holder for light barrier</v>
          </cell>
          <cell r="D1679" t="str">
            <v>Support pour barrière optique</v>
          </cell>
          <cell r="E1679" t="str">
            <v>SOPORTE PARA BARRERA FOTOELECTRICA</v>
          </cell>
          <cell r="F1679" t="str">
            <v xml:space="preserve">Uchwyt do fotobramki     </v>
          </cell>
          <cell r="G1679" t="str">
            <v xml:space="preserve">Держатель для светового барьера    </v>
          </cell>
          <cell r="H1679">
            <v>7.3</v>
          </cell>
        </row>
        <row r="1680">
          <cell r="A1680" t="str">
            <v>11308-00</v>
          </cell>
          <cell r="B1680" t="str">
            <v>Blende für Messwagen Demo-Rollenfahrbahn b=100mm</v>
          </cell>
          <cell r="C1680" t="str">
            <v>Shutter plate for low friction cart, width: 100 mm</v>
          </cell>
          <cell r="D1680" t="str">
            <v xml:space="preserve">Ecran pour chariot d'expérimentation, l = 100 mm </v>
          </cell>
          <cell r="E1680" t="str">
            <v>PANTALLA PARA CARRITO DE MEDICION</v>
          </cell>
          <cell r="F1680" t="str">
            <v xml:space="preserve">Przysłona do wózka pomiarowego, b = 100 mm     </v>
          </cell>
          <cell r="G1680" t="str">
            <v xml:space="preserve">Запирающая пластина для тележки, ширина 100 мм    </v>
          </cell>
          <cell r="H1680">
            <v>18</v>
          </cell>
        </row>
        <row r="1681">
          <cell r="A1681" t="str">
            <v>11309-00</v>
          </cell>
          <cell r="B1681" t="str">
            <v>Startvorrichtung für Rollenfahrbahn</v>
          </cell>
          <cell r="C1681" t="str">
            <v>Starter system for demonstration track</v>
          </cell>
          <cell r="D1681" t="str">
            <v>Dispositif de lancement pour rail à faible frottement</v>
          </cell>
          <cell r="E1681" t="str">
            <v>ARRANCADOR P.11305-00</v>
          </cell>
          <cell r="F1681" t="str">
            <v xml:space="preserve">Starter mechaniczny do toru jezdnego     </v>
          </cell>
          <cell r="G1681" t="str">
            <v xml:space="preserve">Пусковая система для демонстрационной дорожки  </v>
          </cell>
          <cell r="H1681">
            <v>312</v>
          </cell>
        </row>
        <row r="1682">
          <cell r="A1682" t="str">
            <v>11309-10</v>
          </cell>
          <cell r="B1682" t="str">
            <v>Adapter für Rollenfahrbahn</v>
          </cell>
          <cell r="C1682" t="str">
            <v>Adapter for motion track</v>
          </cell>
          <cell r="D1682" t="str">
            <v>Adaptateur pour rail à frottement limité</v>
          </cell>
          <cell r="E1682" t="str">
            <v>Adaptador p.arrancador c. disparador</v>
          </cell>
          <cell r="F1682" t="str">
            <v xml:space="preserve">Złącze do toru jezdnego     </v>
          </cell>
          <cell r="G1682" t="str">
            <v xml:space="preserve">Адаптер-переходник для демонстрационной дорожки  </v>
          </cell>
          <cell r="H1682">
            <v>33</v>
          </cell>
        </row>
        <row r="1683">
          <cell r="A1683" t="str">
            <v>11310-00</v>
          </cell>
          <cell r="B1683" t="str">
            <v>Bremsset für Messwagen Demo-Rollenfahrbahn</v>
          </cell>
          <cell r="C1683" t="str">
            <v>Friction accessory for low friction cart</v>
          </cell>
          <cell r="D1683" t="str">
            <v>Accessoires de friction pour chariot basse friction</v>
          </cell>
          <cell r="E1683" t="str">
            <v>Accesorios de fricción</v>
          </cell>
          <cell r="F1683" t="str">
            <v xml:space="preserve">Zestaw hamujący wózka do toru jezdnego     </v>
          </cell>
          <cell r="G1683" t="str">
            <v xml:space="preserve">Набор принадлежностей для тележки с малым коэффициентом трения    </v>
          </cell>
          <cell r="H1683">
            <v>50</v>
          </cell>
        </row>
        <row r="1684">
          <cell r="A1684" t="str">
            <v>11311-00</v>
          </cell>
          <cell r="B1684" t="str">
            <v>Explosionsstartvorrichtung</v>
          </cell>
          <cell r="C1684" t="str">
            <v>Equiforce launcher</v>
          </cell>
          <cell r="D1684" t="str">
            <v>Système de lancement équiforce</v>
          </cell>
          <cell r="E1684" t="str">
            <v>Accesorios para arranque por explosión</v>
          </cell>
          <cell r="F1684" t="str">
            <v xml:space="preserve">Starter eksplozyjny     </v>
          </cell>
          <cell r="G1684" t="str">
            <v xml:space="preserve">Пусковая система    </v>
          </cell>
          <cell r="H1684">
            <v>70</v>
          </cell>
        </row>
        <row r="1685">
          <cell r="A1685" t="str">
            <v>11500-05</v>
          </cell>
          <cell r="B1685" t="str">
            <v>Kondensatorplatte mit Bohrung</v>
          </cell>
          <cell r="C1685" t="str">
            <v>Capacitor plate w.hole</v>
          </cell>
          <cell r="D1685" t="str">
            <v>Plaque de condensateur avec ouverture d=55mm</v>
          </cell>
          <cell r="E1685" t="str">
            <v>PLANCHA CONDENSADOR CON ORIFICIO  DE DIAM. 55 mm</v>
          </cell>
          <cell r="F1685" t="str">
            <v xml:space="preserve">Płyta kondensatora z otworem  </v>
          </cell>
          <cell r="G1685" t="str">
            <v>Обкладка конденсатора с отверстием</v>
          </cell>
          <cell r="H1685">
            <v>184</v>
          </cell>
        </row>
        <row r="1686">
          <cell r="A1686" t="str">
            <v>11500-30</v>
          </cell>
          <cell r="B1686" t="str">
            <v>Elektrofeldmeter</v>
          </cell>
          <cell r="C1686" t="str">
            <v>Electric Field Meter</v>
          </cell>
          <cell r="D1686" t="str">
            <v>Appareil de mesure de champ électrique, USB</v>
          </cell>
          <cell r="E1686" t="str">
            <v>Medidor de campo eléctrico</v>
          </cell>
          <cell r="F1686" t="str">
            <v xml:space="preserve">Miernik pola elektrycznego, złącze USB  </v>
          </cell>
          <cell r="G1686" t="str">
            <v xml:space="preserve">Измеритель электрического поля  </v>
          </cell>
          <cell r="H1686">
            <v>2369</v>
          </cell>
        </row>
        <row r="1687">
          <cell r="A1687" t="str">
            <v>11501-00</v>
          </cell>
          <cell r="B1687" t="str">
            <v xml:space="preserve">Potentialmesssonde </v>
          </cell>
          <cell r="C1687" t="str">
            <v>Potential probe</v>
          </cell>
          <cell r="D1687" t="str">
            <v>Sonde de potentiel</v>
          </cell>
          <cell r="E1687" t="str">
            <v>SONDA DE MEDICION DE POTENCIAL  E</v>
          </cell>
          <cell r="F1687" t="str">
            <v xml:space="preserve">Sonda do pomiaru potencjału     </v>
          </cell>
          <cell r="G1687" t="str">
            <v xml:space="preserve">Электрический зонд    </v>
          </cell>
          <cell r="H1687">
            <v>108</v>
          </cell>
        </row>
        <row r="1688">
          <cell r="A1688" t="str">
            <v>11601-01</v>
          </cell>
          <cell r="B1688" t="str">
            <v xml:space="preserve">Halogenglühlampe, 6 V/10 W </v>
          </cell>
          <cell r="C1688" t="str">
            <v>Halogen lamp 6V/10W</v>
          </cell>
          <cell r="D1688" t="str">
            <v>Lampe halogène 6V / 10w</v>
          </cell>
          <cell r="E1688" t="str">
            <v>LAMPARA HALOGENA 6V/10W</v>
          </cell>
          <cell r="F1688" t="str">
            <v xml:space="preserve">Żarówka halogenowa 6 V/10 W     </v>
          </cell>
          <cell r="G1688" t="str">
            <v xml:space="preserve">Галогенная лампа 6 В/ 10 Вт    </v>
          </cell>
          <cell r="H1688">
            <v>4.9000000000000004</v>
          </cell>
        </row>
        <row r="1689">
          <cell r="A1689" t="str">
            <v>11601-02</v>
          </cell>
          <cell r="B1689" t="str">
            <v xml:space="preserve">Halogenglühlampe, 12 V/10 W </v>
          </cell>
          <cell r="C1689" t="str">
            <v>Halogen lamp 12V/10W</v>
          </cell>
          <cell r="D1689" t="str">
            <v>Lampe halogène 12V / 10w</v>
          </cell>
          <cell r="E1689" t="str">
            <v>LAMPARA HALOGENA 12V/10W</v>
          </cell>
          <cell r="F1689" t="str">
            <v xml:space="preserve">Żarówka halogenowa 12V/10 W     </v>
          </cell>
          <cell r="G1689" t="str">
            <v xml:space="preserve">Галогенная лампа 12 В/ 10 Вт    </v>
          </cell>
          <cell r="H1689">
            <v>4.9000000000000004</v>
          </cell>
        </row>
        <row r="1690">
          <cell r="A1690" t="str">
            <v>11604-03</v>
          </cell>
          <cell r="B1690" t="str">
            <v xml:space="preserve">Optische Scheibe mit Gelenk </v>
          </cell>
          <cell r="C1690" t="str">
            <v>Optical disk with joint</v>
          </cell>
          <cell r="D1690" t="str">
            <v>Disque optique à charnière</v>
          </cell>
          <cell r="E1690" t="str">
            <v>DISCO OPTICO</v>
          </cell>
          <cell r="F1690" t="str">
            <v xml:space="preserve">Tarcza optyczna z przegubem     </v>
          </cell>
          <cell r="G1690" t="str">
            <v xml:space="preserve">Оптический диск с шарниром    </v>
          </cell>
          <cell r="H1690">
            <v>185</v>
          </cell>
        </row>
        <row r="1691">
          <cell r="A1691" t="str">
            <v>11604-07</v>
          </cell>
          <cell r="B1691" t="str">
            <v xml:space="preserve">Spalt bis 1 mm verstellbar </v>
          </cell>
          <cell r="C1691" t="str">
            <v xml:space="preserve">Slit, width adjustable up to 1 mm </v>
          </cell>
          <cell r="D1691" t="str">
            <v>Fente réglable, max. 1 mm</v>
          </cell>
          <cell r="E1691" t="str">
            <v>RENDIJA REGULABLE HASTA 1 MM MAX.</v>
          </cell>
          <cell r="F1691" t="str">
            <v xml:space="preserve">Szczelina, regulowana do 1 mm     </v>
          </cell>
          <cell r="G1691" t="str">
            <v xml:space="preserve">Щель, регулируемая до 1 мм    </v>
          </cell>
          <cell r="H1691">
            <v>47</v>
          </cell>
        </row>
        <row r="1692">
          <cell r="A1692" t="str">
            <v>11604-09</v>
          </cell>
          <cell r="B1692" t="str">
            <v xml:space="preserve">Blendenhalter, aufsteckbar </v>
          </cell>
          <cell r="C1692" t="str">
            <v>Diaphragm holder, attachable</v>
          </cell>
          <cell r="D1692" t="str">
            <v>Porte-diaphragme, attachable</v>
          </cell>
          <cell r="E1692" t="str">
            <v>PORTADIAFRAGMAS, ENCHUFABLE</v>
          </cell>
          <cell r="F1692" t="str">
            <v xml:space="preserve">Uchwyt przysłon, wstawiany     </v>
          </cell>
          <cell r="G1692" t="str">
            <v xml:space="preserve">Держатель для диафрагм    </v>
          </cell>
          <cell r="H1692">
            <v>16</v>
          </cell>
        </row>
        <row r="1693">
          <cell r="A1693" t="str">
            <v>11606-00</v>
          </cell>
          <cell r="B1693" t="str">
            <v xml:space="preserve">Fahrbahn, l = 900 mm </v>
          </cell>
          <cell r="C1693" t="str">
            <v>Track, l 900 mm</v>
          </cell>
          <cell r="D1693" t="str">
            <v>Rail, l = 900 mm</v>
          </cell>
          <cell r="E1693" t="str">
            <v>PISTA, L 900MM</v>
          </cell>
          <cell r="F1693" t="str">
            <v xml:space="preserve">Tor jezdny, l = 900 mm     </v>
          </cell>
          <cell r="G1693" t="str">
            <v xml:space="preserve">Дорожка, l=900 мм    </v>
          </cell>
          <cell r="H1693">
            <v>82</v>
          </cell>
        </row>
        <row r="1694">
          <cell r="A1694" t="str">
            <v>11607-01</v>
          </cell>
          <cell r="B1694" t="str">
            <v xml:space="preserve">Schreibstreifen, b = 10 mm </v>
          </cell>
          <cell r="C1694" t="str">
            <v>Recording tape, 10 mm wide</v>
          </cell>
          <cell r="D1694" t="str">
            <v>Bande enregistreuse, largeur 10 mm, longuuer 50 m</v>
          </cell>
          <cell r="E1694" t="str">
            <v>BANDA DE REGISTRO, ANCHO 10 MM</v>
          </cell>
          <cell r="F1694" t="str">
            <v xml:space="preserve">Taśmy do chronografu, b = 10 mm     </v>
          </cell>
          <cell r="G1694" t="str">
            <v xml:space="preserve">Лента для записи, шир.=10 мм     </v>
          </cell>
          <cell r="H1694">
            <v>19.899999999999999</v>
          </cell>
        </row>
        <row r="1695">
          <cell r="A1695" t="str">
            <v>11609-00</v>
          </cell>
          <cell r="B1695" t="str">
            <v>Perl L , Abbildungsobjekt</v>
          </cell>
          <cell r="C1695" t="str">
            <v>Glass-beaded object in L"-form</v>
          </cell>
          <cell r="D1695" t="str">
            <v>Diaphragme en l perlé</v>
          </cell>
          <cell r="E1695" t="str">
            <v>DIAFRAGMA EN L DE PERLAS VIDRIO</v>
          </cell>
          <cell r="F1695" t="str">
            <v xml:space="preserve">Perełki szklane ułożone w kształcie L     </v>
          </cell>
          <cell r="G1695" t="str">
            <v xml:space="preserve">Объект в виде буквы "L", стеклянные шарики    </v>
          </cell>
          <cell r="H1695">
            <v>6</v>
          </cell>
        </row>
        <row r="1696">
          <cell r="A1696" t="str">
            <v>11610-11</v>
          </cell>
          <cell r="B1696" t="str">
            <v>Motor mit Getriebe, 12 V-</v>
          </cell>
          <cell r="C1696" t="str">
            <v>Motor, with gearing, 12 VDC</v>
          </cell>
          <cell r="D1696" t="str">
            <v>Moteur avec engrenage, 12 v dc</v>
          </cell>
          <cell r="E1696" t="str">
            <v>MOTOR CON ENGRANAJE 12V-</v>
          </cell>
          <cell r="F1696" t="str">
            <v xml:space="preserve">Silnik z przekładnią, 12V DC     </v>
          </cell>
          <cell r="G1696" t="str">
            <v xml:space="preserve">Двигатель с приводом, 12 В, пост. ток    </v>
          </cell>
          <cell r="H1696">
            <v>515</v>
          </cell>
        </row>
        <row r="1697">
          <cell r="A1697" t="str">
            <v>11614-00</v>
          </cell>
          <cell r="B1697" t="str">
            <v xml:space="preserve">Motor mit Scheibenhalter 12 V </v>
          </cell>
          <cell r="C1697" t="str">
            <v>Motor with disk holder</v>
          </cell>
          <cell r="D1697" t="str">
            <v>Moteur avec porte disque,12V DC</v>
          </cell>
          <cell r="E1697" t="str">
            <v>MOTOR CON DISPOSIT.P.DISCOS 12V</v>
          </cell>
          <cell r="F1697" t="str">
            <v xml:space="preserve">Silnik z uchwytem do tarcz, 12 V     </v>
          </cell>
          <cell r="G1697" t="str">
            <v xml:space="preserve">Двигатель с держателем для дисков    </v>
          </cell>
          <cell r="H1697">
            <v>241</v>
          </cell>
        </row>
        <row r="1698">
          <cell r="A1698" t="str">
            <v>11616-00</v>
          </cell>
          <cell r="B1698" t="str">
            <v>Adapter für Wellenmaschine</v>
          </cell>
          <cell r="C1698" t="str">
            <v>Adapter for wave machine 11211-00</v>
          </cell>
          <cell r="D1698" t="str">
            <v>Adaptateur pour machine à ondes 11211-00</v>
          </cell>
          <cell r="E1698" t="str">
            <v>Adaptador para máquina de olas 11211-00</v>
          </cell>
          <cell r="F1698" t="str">
            <v/>
          </cell>
          <cell r="G1698" t="str">
            <v>Адаптер для волновой машины 11211-00</v>
          </cell>
          <cell r="H1698">
            <v>16</v>
          </cell>
        </row>
        <row r="1699">
          <cell r="A1699" t="str">
            <v>11620-27</v>
          </cell>
          <cell r="B1699" t="str">
            <v xml:space="preserve">Reduzierstecker 4/2-mm-Buchse, 1 Paar </v>
          </cell>
          <cell r="C1699" t="str">
            <v>Reducing plug 4mm/2mm socket, 2</v>
          </cell>
          <cell r="D1699" t="str">
            <v>Adaptateur fiche 4 mm / douille 2 mm, la paire</v>
          </cell>
          <cell r="E1699" t="str">
            <v>CLAVIJA DE REDUCCION 4/2,1 PAR</v>
          </cell>
          <cell r="F1699" t="str">
            <v xml:space="preserve">Reduktor gniazda 4/2 mm, 1 para     </v>
          </cell>
          <cell r="G1699" t="str">
            <v xml:space="preserve">Переходной штекер, гнездо 4 мм/ 2 мм, 2 шт.    </v>
          </cell>
          <cell r="H1699">
            <v>3.1</v>
          </cell>
        </row>
        <row r="1700">
          <cell r="A1700" t="str">
            <v>11620-34</v>
          </cell>
          <cell r="B1700" t="str">
            <v>Mignon-Zelle, Batterie 1,5 V (AA)</v>
          </cell>
          <cell r="C1700" t="str">
            <v>Dry cell, 1.5 V, Mignon type R6 (AA)</v>
          </cell>
          <cell r="D1700" t="str">
            <v>Pile 1,5 V, type Mignon R6 (AA)</v>
          </cell>
          <cell r="E1700" t="str">
            <v>PILA 1.5 V, R6 DIN 40863</v>
          </cell>
          <cell r="F1700" t="str">
            <v xml:space="preserve">Bateria 1,5 V     </v>
          </cell>
          <cell r="G1700" t="str">
            <v xml:space="preserve">Батарейка, 1.5 В    </v>
          </cell>
          <cell r="H1700">
            <v>1.2</v>
          </cell>
        </row>
        <row r="1701">
          <cell r="A1701" t="str">
            <v>11743-99</v>
          </cell>
          <cell r="B1701" t="str">
            <v>Mikrowellensatz II</v>
          </cell>
          <cell r="C1701" t="str">
            <v>Microwave set II, 110...240 V</v>
          </cell>
          <cell r="D1701" t="str">
            <v xml:space="preserve">Ensemble pour l'étude des ondes centimétriques II, 110...240 V </v>
          </cell>
          <cell r="E1701" t="str">
            <v>Juego de microondas II, 110...240 V</v>
          </cell>
          <cell r="F1701" t="str">
            <v>Zestaw do mikrofal II</v>
          </cell>
          <cell r="G1701" t="str">
            <v xml:space="preserve">Микроволны, полный набор II, 110...240 В    </v>
          </cell>
          <cell r="H1701">
            <v>1360</v>
          </cell>
        </row>
        <row r="1702">
          <cell r="A1702" t="str">
            <v>11759-01</v>
          </cell>
          <cell r="B1702" t="str">
            <v>Temperatur-Tauchsonde Pt100, Edelstahl, -20...+300°C</v>
          </cell>
          <cell r="C1702" t="str">
            <v>Temperature probe, immersion type, Pt100</v>
          </cell>
          <cell r="D1702" t="str">
            <v>Sonde de température à immersion pt100, -20...+300°C</v>
          </cell>
          <cell r="E1702" t="str">
            <v>SONDA D.TEMPERAT.,SUMERGIB ,PT100, -20...+300°C</v>
          </cell>
          <cell r="F1702" t="str">
            <v xml:space="preserve">Sonda temperatury Pt100, zanurzana, ferrytowa, -20...+300 °C     </v>
          </cell>
          <cell r="G1702" t="str">
            <v xml:space="preserve">Температурный датчик иммерсионного типа, Pt100, -20...+300°C      </v>
          </cell>
          <cell r="H1702">
            <v>104</v>
          </cell>
        </row>
        <row r="1703">
          <cell r="A1703" t="str">
            <v>11759-02</v>
          </cell>
          <cell r="B1703" t="str">
            <v>Temperatur-Oberflächenfühler Pt100, Schutzrohr Edelstahl, Tastplatte vergoldet, -20...+300°C</v>
          </cell>
          <cell r="C1703" t="str">
            <v>Surface temperature probe PT100</v>
          </cell>
          <cell r="D1703" t="str">
            <v>Sonde de température de surface, pt100, -20...+300°C</v>
          </cell>
          <cell r="E1703" t="str">
            <v>SONDA D.TEMPERAT.P.SUPERFIC.PT100, -20...+300°C</v>
          </cell>
          <cell r="F1703" t="str">
            <v xml:space="preserve">Sonda temperatury Pt100, powierzchniowa, ferrytowa, -20...+300 °C     </v>
          </cell>
          <cell r="G1703" t="str">
            <v xml:space="preserve">Датчик температуры поверхности PT100, -20...+300°C     </v>
          </cell>
          <cell r="H1703">
            <v>301</v>
          </cell>
        </row>
        <row r="1704">
          <cell r="A1704" t="str">
            <v>11759-03</v>
          </cell>
          <cell r="B1704" t="str">
            <v xml:space="preserve">Schutzhülse für Temperatursonde, Glas, Gesamtlänge 450 mm </v>
          </cell>
          <cell r="C1704" t="str">
            <v>Sheath for temp. probe, glass</v>
          </cell>
          <cell r="D1704" t="str">
            <v>Gaine de protection pour sonde de température, verre</v>
          </cell>
          <cell r="E1704" t="str">
            <v>PROTECCION P.SONDA D.TEMP.,VIDRIO</v>
          </cell>
          <cell r="F1704" t="str">
            <v xml:space="preserve">Gilza ochronna do sond temperaturowych, szklana, długość 450 mm     </v>
          </cell>
          <cell r="G1704" t="str">
            <v xml:space="preserve">Защитный кожух для датчика температуры, стекло    </v>
          </cell>
          <cell r="H1704">
            <v>112</v>
          </cell>
        </row>
        <row r="1705">
          <cell r="A1705" t="str">
            <v>11762-05</v>
          </cell>
          <cell r="B1705" t="str">
            <v>Schutzhülse für Temperaturfühler, l = 250 mm, 2 Stück</v>
          </cell>
          <cell r="C1705" t="str">
            <v>Protective sleeves f.temp.probe,2</v>
          </cell>
          <cell r="D1705" t="str">
            <v>Gaines protectrices pour sonde de température, 2</v>
          </cell>
          <cell r="E1705" t="str">
            <v>PROTECCION P.SONDA DE TEMPERAT. 2</v>
          </cell>
          <cell r="F1705" t="str">
            <v xml:space="preserve">Gilza ochronna do sond temperaturowych, 2 sztuki     </v>
          </cell>
          <cell r="G1705" t="str">
            <v xml:space="preserve">Защитный кожух для датчика температуры, l = 250 мм, 2 шт.    </v>
          </cell>
          <cell r="H1705">
            <v>30</v>
          </cell>
        </row>
        <row r="1706">
          <cell r="A1706" t="str">
            <v>11801-01</v>
          </cell>
          <cell r="B1706" t="str">
            <v xml:space="preserve">PHYWE Hall-effect unit HU 2 </v>
          </cell>
          <cell r="C1706" t="str">
            <v>PHYWE Hall-effect unit HU 2</v>
          </cell>
          <cell r="D1706" t="str">
            <v>Module de base pour effet Hall, USB</v>
          </cell>
          <cell r="E1706" t="str">
            <v xml:space="preserve">Unidad HU 2 efecto Hall PHYWE </v>
          </cell>
          <cell r="F1706" t="str">
            <v xml:space="preserve">Moduł PHYWE HU2 do efektu Halla  </v>
          </cell>
          <cell r="G1706" t="str">
            <v>Эффект Холла, основной модуль</v>
          </cell>
          <cell r="H1706">
            <v>649</v>
          </cell>
        </row>
        <row r="1707">
          <cell r="A1707" t="str">
            <v>11802-01</v>
          </cell>
          <cell r="B1707" t="str">
            <v xml:space="preserve">Halleffekt, n-Germanium, Trägerplatine </v>
          </cell>
          <cell r="C1707" t="str">
            <v>Hall effect, n-Ge, carrier board</v>
          </cell>
          <cell r="D1707" t="str">
            <v>Plaque pour effet Hall, Germanium dopé n</v>
          </cell>
          <cell r="E1707" t="str">
            <v>PLACA PORTADORA PARA EFECTO HALL GERMANIO-N</v>
          </cell>
          <cell r="F1707" t="str">
            <v xml:space="preserve">Moduł do efektu Halla, german typu n     </v>
          </cell>
          <cell r="G1707" t="str">
            <v xml:space="preserve">Эффект Холла, Ge-полупроводник n-типа, несущая панель    </v>
          </cell>
          <cell r="H1707">
            <v>545</v>
          </cell>
        </row>
        <row r="1708">
          <cell r="A1708" t="str">
            <v>11803-00</v>
          </cell>
          <cell r="B1708" t="str">
            <v xml:space="preserve">Halleffekt von Kupfer, Trägerplatine </v>
          </cell>
          <cell r="C1708" t="str">
            <v>Hall effect, Cu, carrier board</v>
          </cell>
          <cell r="D1708" t="str">
            <v>Plaque pour effet Hall, Cu</v>
          </cell>
          <cell r="E1708" t="str">
            <v>EFECTO HALL,CU,PLACA PORTADORA</v>
          </cell>
          <cell r="F1708" t="str">
            <v xml:space="preserve">Moduł do efektu Halla, miedź     </v>
          </cell>
          <cell r="G1708" t="str">
            <v xml:space="preserve">Эффект Холла Cu, несущая панель    </v>
          </cell>
          <cell r="H1708">
            <v>236</v>
          </cell>
        </row>
        <row r="1709">
          <cell r="A1709" t="str">
            <v>11804-01</v>
          </cell>
          <cell r="B1709" t="str">
            <v xml:space="preserve">Halleffekt von Zink, Trägerplatine </v>
          </cell>
          <cell r="C1709" t="str">
            <v>Hall effect, Zn, carrier board</v>
          </cell>
          <cell r="D1709" t="str">
            <v>Plaque pour effet Hall, Zn</v>
          </cell>
          <cell r="E1709" t="str">
            <v>EFECTO HALL,CINC,PLACA PORTAD.</v>
          </cell>
          <cell r="F1709" t="str">
            <v xml:space="preserve">Moduł do efektu Halla, cynk     </v>
          </cell>
          <cell r="G1709" t="str">
            <v xml:space="preserve">Эффект Холла Zn, несущая панель    </v>
          </cell>
          <cell r="H1709">
            <v>236</v>
          </cell>
        </row>
        <row r="1710">
          <cell r="A1710" t="str">
            <v>11805-01</v>
          </cell>
          <cell r="B1710" t="str">
            <v xml:space="preserve">Halleffekt, p-Germanium, Trägerplatine </v>
          </cell>
          <cell r="C1710" t="str">
            <v>Hall effect, p-Ge, carrier board</v>
          </cell>
          <cell r="D1710" t="str">
            <v>Plaque pour effet Hall, Germanium dopé p</v>
          </cell>
          <cell r="E1710" t="str">
            <v>PLACA PORTADORA PARA EFECTO HALL GERMANIO-P</v>
          </cell>
          <cell r="F1710" t="str">
            <v xml:space="preserve">Moduł do efektu Halla, german typu p     </v>
          </cell>
          <cell r="G1710" t="str">
            <v xml:space="preserve">Эффект Холла, Ge-полупроводник p-типа, несущая панель    </v>
          </cell>
          <cell r="H1710">
            <v>565</v>
          </cell>
        </row>
        <row r="1711">
          <cell r="A1711" t="str">
            <v>11807-01</v>
          </cell>
          <cell r="B1711" t="str">
            <v>Germaniumkristall auf Trägerplatine zur Messung der Eigenleitung</v>
          </cell>
          <cell r="C1711" t="str">
            <v>Intrinsic conductivity Ge, carrier board</v>
          </cell>
          <cell r="D1711" t="str">
            <v>Plaque pour effet Hall, Germanium intrinsèque</v>
          </cell>
          <cell r="E1711" t="str">
            <v>PLACA PORTADORA PARA EFECTO HALL GERMANIO INTRINSECO</v>
          </cell>
          <cell r="F1711" t="str">
            <v xml:space="preserve">Moduł do przewodności własnej germanu     </v>
          </cell>
          <cell r="G1711" t="str">
            <v xml:space="preserve">Германиевый кристалл на несущей панели  </v>
          </cell>
          <cell r="H1711">
            <v>545</v>
          </cell>
        </row>
        <row r="1712">
          <cell r="A1712" t="str">
            <v>11935-10</v>
          </cell>
          <cell r="B1712" t="str">
            <v>Abdeckhaube für Elektrochemiemessplatz</v>
          </cell>
          <cell r="C1712" t="str">
            <v>Cover for electrochemistry set</v>
          </cell>
          <cell r="D1712" t="str">
            <v>Couvercle plastique pour électrochimie</v>
          </cell>
          <cell r="E1712" t="str">
            <v>TAPA PARA EQUIPO ELECTROQUIMICO</v>
          </cell>
          <cell r="F1712" t="str">
            <v xml:space="preserve">Pokrywa do pojemnika Elektrochemia     </v>
          </cell>
          <cell r="G1712" t="str">
            <v xml:space="preserve">Крышка для электрохимического набора     </v>
          </cell>
          <cell r="H1712">
            <v>34.9</v>
          </cell>
        </row>
        <row r="1713">
          <cell r="A1713" t="str">
            <v>11985-00</v>
          </cell>
          <cell r="B1713" t="str">
            <v xml:space="preserve">Aufbewahrung für 10 Schraubenfedern 3 N/m </v>
          </cell>
          <cell r="C1713" t="str">
            <v>Aufbew. f. 10 Schraubenfed.  3n/m</v>
          </cell>
          <cell r="D1713" t="str">
            <v>Support pour rangement de 10 ressorts 3n/m</v>
          </cell>
          <cell r="E1713" t="str">
            <v>AUFBEW. F. 10 SCHRAUBENFED.  3N/M</v>
          </cell>
          <cell r="F1713" t="str">
            <v xml:space="preserve">Pojemnik na 10 sprężyn spiralnych 3N/m     </v>
          </cell>
          <cell r="G1713" t="str">
            <v xml:space="preserve">Упаковка для 10 винтовых пружин  3 Н/м    </v>
          </cell>
          <cell r="H1713">
            <v>7.5</v>
          </cell>
        </row>
        <row r="1714">
          <cell r="A1714" t="str">
            <v>11985-02</v>
          </cell>
          <cell r="B1714" t="str">
            <v xml:space="preserve">Aufbewahrung für 10 Schraubenfedern 20 N/m </v>
          </cell>
          <cell r="C1714" t="str">
            <v>Aufbew. f. 10 Schraubenfed. 20n/m</v>
          </cell>
          <cell r="D1714" t="str">
            <v>Support pour rangement de 10 ressorts 20n/m</v>
          </cell>
          <cell r="E1714" t="str">
            <v>ALMACEN.P.10 MUELLES HELIC. 20N/M</v>
          </cell>
          <cell r="F1714" t="str">
            <v xml:space="preserve">Pojemnik na 10 sprężyn spiralnych 20 N/m     </v>
          </cell>
          <cell r="G1714" t="str">
            <v xml:space="preserve">Упаковка для 10 винтовых пружин  20 Н/м    </v>
          </cell>
          <cell r="H1714">
            <v>7.5</v>
          </cell>
        </row>
        <row r="1715">
          <cell r="A1715" t="str">
            <v>11994-14</v>
          </cell>
          <cell r="B1715" t="str">
            <v>Schilder Geräteabbildungen, Biologie Schüler-Versuche</v>
          </cell>
          <cell r="C1715" t="str">
            <v>Labels for storage trays BSV</v>
          </cell>
          <cell r="D1715" t="str">
            <v>Etiquettes pour bacs de rangement de TP de bio</v>
          </cell>
          <cell r="E1715" t="str">
            <v>ETIQUETAS PARA CUBETAS BSV</v>
          </cell>
          <cell r="F1715" t="str">
            <v xml:space="preserve">Szyldy z widokami przyrządów do zestawu Biologia w doświadczeniach uczniowskich    </v>
          </cell>
          <cell r="G1715" t="str">
            <v xml:space="preserve">Таблички для упаковочных контейнеров, учеб. эксперименты по биологии </v>
          </cell>
          <cell r="H1715">
            <v>58</v>
          </cell>
        </row>
        <row r="1716">
          <cell r="A1716" t="str">
            <v>11994-15</v>
          </cell>
          <cell r="B1716" t="str">
            <v>Schilder Geräteabbildungen, Physik Schüler-Versuche</v>
          </cell>
          <cell r="C1716" t="str">
            <v>Labels for storage trays  psv</v>
          </cell>
          <cell r="D1716" t="str">
            <v>Etiquettes pour bacs de rangement de TP de physique</v>
          </cell>
          <cell r="E1716" t="str">
            <v>ETIQUETAS PARA CUBETAS, PSV</v>
          </cell>
          <cell r="F1716" t="str">
            <v xml:space="preserve">Szyldy z widokami przyrządów do zestawu Fizyka w doświadczeniach uczniowskich     </v>
          </cell>
          <cell r="G1716" t="str">
            <v xml:space="preserve">Таблички для упаковочных контейнеров, учеб. эксперимент. по физике </v>
          </cell>
          <cell r="H1716">
            <v>59</v>
          </cell>
        </row>
        <row r="1717">
          <cell r="A1717" t="str">
            <v>11994-30</v>
          </cell>
          <cell r="B1717" t="str">
            <v xml:space="preserve">Schilder für Aufbewahrungsschalen, weiß </v>
          </cell>
          <cell r="C1717" t="str">
            <v>Labels for storage trays, white, 100</v>
          </cell>
          <cell r="D1717" t="str">
            <v>Etiquettes autocollants blancs, 100 pcs.</v>
          </cell>
          <cell r="E1717" t="str">
            <v>ETIQUETAS P.CUBETAS D.DEP.,BLANC.</v>
          </cell>
          <cell r="F1717" t="str">
            <v xml:space="preserve">Szyldy do pojemników, białe     </v>
          </cell>
          <cell r="G1717" t="str">
            <v xml:space="preserve">Таблички для упаковочных контейнеров, белые  </v>
          </cell>
          <cell r="H1717">
            <v>19.899999999999999</v>
          </cell>
        </row>
        <row r="1718">
          <cell r="A1718" t="str">
            <v>11994-33</v>
          </cell>
          <cell r="B1718" t="str">
            <v>Schilder, Aufkleber mit Geräteabbildungen für Schülerversuche Chemie</v>
          </cell>
          <cell r="C1718" t="str">
            <v>Labels for storage trays, csv</v>
          </cell>
          <cell r="D1718" t="str">
            <v>Etiquettes pour bacs de rangement de TP de chimie</v>
          </cell>
          <cell r="E1718" t="str">
            <v>ETIQUETAS PARA CUBETAS, CSV</v>
          </cell>
          <cell r="F1718" t="str">
            <v xml:space="preserve">Szyldy z widokami przyrządów do zestawu Chemia w doświadczeniach uczniowskich     </v>
          </cell>
          <cell r="G1718" t="str">
            <v xml:space="preserve">Таблички для упаковочных контейнеров, учеб. эксп. по химии  </v>
          </cell>
          <cell r="H1718">
            <v>70</v>
          </cell>
        </row>
        <row r="1719">
          <cell r="A1719" t="str">
            <v>11994-43</v>
          </cell>
          <cell r="B1719" t="str">
            <v xml:space="preserve">Schilder, Geräteabbildungen (Aufkleber), Chemie, Demo-Versuche </v>
          </cell>
          <cell r="C1719" t="str">
            <v>Lables f.equt f.chem.demo.expts.</v>
          </cell>
          <cell r="D1719" t="str">
            <v>Etiquettes pour bacs de rangement de TD de chimie</v>
          </cell>
          <cell r="E1719" t="str">
            <v>ETIQUETAS, EQUIPO P. EXP. QUIM.</v>
          </cell>
          <cell r="F1719" t="str">
            <v xml:space="preserve">Szyldy z widokami przyrządów do zestawu Chemia w doświadczeniach demonstracyjnych     </v>
          </cell>
          <cell r="G1719" t="str">
            <v xml:space="preserve">Таблички для оборудования для демонстр. эксп. по химии  </v>
          </cell>
          <cell r="H1719">
            <v>47.9</v>
          </cell>
        </row>
        <row r="1720">
          <cell r="A1720" t="str">
            <v>11994-53</v>
          </cell>
          <cell r="B1720" t="str">
            <v>Schilder Geräteabbildungen (Aufkleber), Physik- Demonstrationsversuche-Versuche Sek. I, Basissammlung</v>
          </cell>
          <cell r="C1720" t="str">
            <v>Schilder Geräteabbildungen (Aufkleber), Physik-Demonstrationsversuche-Versuche Sek. I, Basissammlung</v>
          </cell>
          <cell r="D1720" t="str">
            <v>Etiquettes pour bacs de rangement de TP physique</v>
          </cell>
          <cell r="E1720" t="str">
            <v>Pegatinas para experimentos de demostración en física, sección I, colección básica</v>
          </cell>
          <cell r="F1720" t="str">
            <v xml:space="preserve">Szyldy z widokami przyrządów do zbioru podstawowego Fizyka w doświadczeniach demonstracyjnych     </v>
          </cell>
          <cell r="G1720" t="str">
            <v xml:space="preserve">Таблички для упаковочных контейнеров, учеб. эксперимент. по физике </v>
          </cell>
          <cell r="H1720">
            <v>54.9</v>
          </cell>
        </row>
        <row r="1721">
          <cell r="A1721" t="str">
            <v>11997-02</v>
          </cell>
          <cell r="B1721" t="str">
            <v>Schilder, 1-180, 5x 1-12, grün</v>
          </cell>
          <cell r="C1721" t="str">
            <v>Labels,1-180,5x 1-12,green</v>
          </cell>
          <cell r="D1721" t="str">
            <v>Etiquettes, 1-180, 5x 1-12, vertes</v>
          </cell>
          <cell r="E1721" t="str">
            <v>ROTULOS, 1-180, 5X 1-12, VERDES</v>
          </cell>
          <cell r="F1721" t="str">
            <v xml:space="preserve">Szyldy, 1-180, 5x 1-12, zielone     </v>
          </cell>
          <cell r="G1721" t="str">
            <v xml:space="preserve">Таблички, 1-180, 5x 1-12, зеленые    </v>
          </cell>
          <cell r="H1721">
            <v>19.899999999999999</v>
          </cell>
        </row>
        <row r="1722">
          <cell r="A1722" t="str">
            <v>11997-03</v>
          </cell>
          <cell r="B1722" t="str">
            <v>Schilder, 1-180, 5x 1-12, gelb</v>
          </cell>
          <cell r="C1722" t="str">
            <v>Labels,1-180,5x 1-12,yellow</v>
          </cell>
          <cell r="D1722" t="str">
            <v>Etiquettes, 1-180, 5x 1-12, jaunes</v>
          </cell>
          <cell r="E1722" t="str">
            <v>ROTULOS, 1-180, 5X 1-12, AMARILL.</v>
          </cell>
          <cell r="F1722" t="str">
            <v xml:space="preserve">Szyldy, 1-180, 5x 1-12, żółte     </v>
          </cell>
          <cell r="G1722" t="str">
            <v xml:space="preserve">Таблички,1-180, 5x 1-12, желтые    </v>
          </cell>
          <cell r="H1722">
            <v>19.899999999999999</v>
          </cell>
        </row>
        <row r="1723">
          <cell r="A1723" t="str">
            <v>11997-04</v>
          </cell>
          <cell r="B1723" t="str">
            <v>Schilder, 1-180, 5x 1-12, blau</v>
          </cell>
          <cell r="C1723" t="str">
            <v>Labels,1-180,5x 1-12,blue</v>
          </cell>
          <cell r="D1723" t="str">
            <v>Etiquettes, 1-180, 5x 1-12, bleues</v>
          </cell>
          <cell r="E1723" t="str">
            <v>ROTULOS, 1-180, 5X 1-12, AZULES</v>
          </cell>
          <cell r="F1723" t="str">
            <v xml:space="preserve">Szyldy, 1-180, 5x 1-12, niebieskie     </v>
          </cell>
          <cell r="G1723" t="str">
            <v xml:space="preserve">Таблички,1-180, 5x 1-12,синие    </v>
          </cell>
          <cell r="H1723">
            <v>29</v>
          </cell>
        </row>
        <row r="1724">
          <cell r="A1724" t="str">
            <v>12559-01</v>
          </cell>
          <cell r="B1724" t="str">
            <v>Ersatzelektroden für Cobra4 EKG-Sensor, selbstklebend 100 Stück</v>
          </cell>
          <cell r="C1724" t="str">
            <v>Disposable electrodes for Cobra4 ECG Sensor, 100 pcs.</v>
          </cell>
          <cell r="D1724" t="str">
            <v>Electrodes jetables pour Cobra4 ECG, 100 pcs.</v>
          </cell>
          <cell r="E1724" t="str">
            <v>Electrodos para sensor de Cobra4 ECG, 100 pzs.</v>
          </cell>
          <cell r="F1724" t="str">
            <v xml:space="preserve">Elektrody jednorazowe do Cobra4 EKG, 100 sztuk     </v>
          </cell>
          <cell r="G1724" t="str">
            <v xml:space="preserve">Электроды для датчика ЭКГ, самоклеящиеся, 100 шт.    </v>
          </cell>
          <cell r="H1724">
            <v>27</v>
          </cell>
        </row>
        <row r="1725">
          <cell r="A1725" t="str">
            <v>12620-01</v>
          </cell>
          <cell r="B1725" t="str">
            <v>SD-Speicherkarte für Cobra4 - Mobile-Link 2, 4 GB</v>
          </cell>
          <cell r="C1725" t="str">
            <v>SD memory card for Cobra4-Mobile-Link 2, 4 GB</v>
          </cell>
          <cell r="D1725" t="str">
            <v>Carte mémoire SD pour enregistreur mobile Cobra4 deux, 4 GB</v>
          </cell>
          <cell r="E1725" t="str">
            <v>Memoria SD, 4 GB</v>
          </cell>
          <cell r="F1725" t="str">
            <v xml:space="preserve">Karta pamięci SD do Cobra4 Mobile-Link, 4 GB    </v>
          </cell>
          <cell r="G1725" t="str">
            <v xml:space="preserve">Карта памяти для Cobra4 - Mobile-Link, 4 GB     </v>
          </cell>
          <cell r="H1725">
            <v>10</v>
          </cell>
        </row>
        <row r="1726">
          <cell r="A1726" t="str">
            <v>12626-88D</v>
          </cell>
          <cell r="B1726" t="str">
            <v>Digitalset Schülerversuche Umwelt und Freiland Basic für 4 Arbeitsgruppen, TESS advanced Biologie</v>
          </cell>
          <cell r="C1726" t="str">
            <v>Student set Environment and outdoors digital, TESS advanced Biology</v>
          </cell>
          <cell r="D1726" t="str">
            <v xml:space="preserve">Coffret environnement et plein-air digitale, pour 4 groupes detravail avec malette en aluminium et manuel d'expérience (en Anglais) </v>
          </cell>
          <cell r="E1726" t="str">
            <v>Set para estudiantes medioambiente y aire libre digital para 4 grupos, TESS advanced Biology, manual en inglés</v>
          </cell>
          <cell r="F1726" t="str">
            <v>Eksperymenty uczniowskie TESS Biologia Ekologia i środowisko</v>
          </cell>
          <cell r="G1726" t="str">
            <v xml:space="preserve">TESS advanced Прикладные науки Экология для 4 групп    </v>
          </cell>
          <cell r="H1726">
            <v>1029</v>
          </cell>
        </row>
        <row r="1727">
          <cell r="A1727" t="str">
            <v>12627-01</v>
          </cell>
          <cell r="B1727" t="str">
            <v>Standardlaborgeräte-Set für Set pH-Titration Cobra</v>
          </cell>
          <cell r="C1727" t="str">
            <v>Standard Labware for Set pH-Titration Cobra4</v>
          </cell>
          <cell r="D1727" t="str">
            <v>appareils de laboratoire pour coffret DEMO titrage du pH   Cobra4</v>
          </cell>
          <cell r="E1727" t="str">
            <v xml:space="preserve">Demo advanced Set Básico Titración pH, Equipo de laboratorio </v>
          </cell>
          <cell r="F1727" t="str">
            <v xml:space="preserve">Standardowy sprzęt laboratoryjny: Zestaw do miareczkowania pehametrycznego z interfejsem Cobra4    </v>
          </cell>
          <cell r="G1727" t="str">
            <v xml:space="preserve">Цифровая лаборатория Cobra к набору "Титрование", необходимые принадлежности для демонстрационного </v>
          </cell>
          <cell r="H1727">
            <v>2927.79</v>
          </cell>
        </row>
        <row r="1728">
          <cell r="A1728" t="str">
            <v>12627-10</v>
          </cell>
          <cell r="B1728" t="str">
            <v>Chemikalien und Verbrauchsmaterial für Set pH-Titration Cobra</v>
          </cell>
          <cell r="C1728" t="str">
            <v>Chemical set for Basic Set pH Titration Cobra4</v>
          </cell>
          <cell r="D1728" t="str">
            <v xml:space="preserve">Produits chimiques pour coffret DEMO Cobra4 titrage du pH </v>
          </cell>
          <cell r="E1728" t="str">
            <v>Demo advanced Set Básico Titración pH, Productos químicos</v>
          </cell>
          <cell r="F1728" t="str">
            <v xml:space="preserve">Chemikalia i materiały do zestawu do miareczkowania pehametrycznego z interfejsem Cobra4    </v>
          </cell>
          <cell r="G1728" t="str">
            <v xml:space="preserve">Расходные материалы и хим. реактивы для набора pH, Титрование c Cobra4    </v>
          </cell>
          <cell r="H1728">
            <v>412.3</v>
          </cell>
        </row>
        <row r="1729">
          <cell r="A1729" t="str">
            <v>12627-11</v>
          </cell>
          <cell r="B1729" t="str">
            <v>Chemikalien und Verbrauchsmaterial für Set pH-Titration Cobra SMARTsense</v>
          </cell>
          <cell r="C1729" t="str">
            <v>Chemical set for Basic Set pH Titration Cobra</v>
          </cell>
          <cell r="D1729" t="str">
            <v xml:space="preserve">Produits chimiques pour coffret DEMO Cobra4 titrage du pH </v>
          </cell>
          <cell r="E1729" t="str">
            <v>Demo advanced Set Básico Titración pH, Productos químicos</v>
          </cell>
          <cell r="F1729" t="str">
            <v>Chemikalia i materiały do zestawu do miareczkowania pehametrycznego z interfejsem Cobra</v>
          </cell>
          <cell r="G1729" t="str">
            <v>Расходные материалы и хим. реактивы для набора pH, Титрование c Cobra</v>
          </cell>
          <cell r="H1729">
            <v>329.3</v>
          </cell>
        </row>
        <row r="1730">
          <cell r="A1730" t="str">
            <v>12627-77</v>
          </cell>
          <cell r="B1730" t="str">
            <v>Lehrerversuche pH-Titration mit Cobra SMARTsense Gerätesatz Demo advanced Chemie</v>
          </cell>
          <cell r="C1730" t="str">
            <v>Demo advanced Basic Set pH Titration mit Cobra SMARTsense</v>
          </cell>
          <cell r="D1730" t="str">
            <v>Coffret DEMO titrage du pH avec Cobra SMARTsense</v>
          </cell>
          <cell r="E1730" t="str">
            <v>Demo advanced Set Básico Titración pH con Cobra SMARTsense</v>
          </cell>
          <cell r="F1730" t="str">
            <v xml:space="preserve">Zaawansowany, demonstracyjny zestaw sprzętowy do miareczkowania pehametrycznego z interfejsem CobraSMARTsense </v>
          </cell>
          <cell r="G1730" t="str">
            <v xml:space="preserve">Цифровая лаборатория Cobra демонстрационный набор "Титрование"  </v>
          </cell>
          <cell r="H1730">
            <v>1114</v>
          </cell>
        </row>
        <row r="1731">
          <cell r="A1731" t="str">
            <v>12628-88D</v>
          </cell>
          <cell r="B1731" t="str">
            <v>Digitalset Schülerversuche Umwelt und Freiland Standard für 4 Arbeitsgruppen, TESS advanced Biologie</v>
          </cell>
          <cell r="C1731" t="str">
            <v>Student set Environment and outdoors digital, TESS advanced Biology</v>
          </cell>
          <cell r="D1731" t="str">
            <v xml:space="preserve">Coffret Environnement et plein-air digitale, pour 4 groupes detravail avec malette en aluminium et manuel d'expérience (en Anglais) </v>
          </cell>
          <cell r="E1731" t="str">
            <v>Set para estudiantes Medioambiente y aire libre digital para 4 grupos, TESS advanced Biology, manual en inglés</v>
          </cell>
          <cell r="F1731" t="str">
            <v>Eksperymenty uczniowskie TESS Biologia Ekologia i środowisko</v>
          </cell>
          <cell r="G1731" t="str">
            <v xml:space="preserve">TESS advanced Прикладные науки Экология для 4 групп    </v>
          </cell>
          <cell r="H1731">
            <v>2265</v>
          </cell>
        </row>
        <row r="1732">
          <cell r="A1732" t="str">
            <v>12628-89D</v>
          </cell>
          <cell r="B1732" t="str">
            <v>Digitalset Schülerversuche Umwelt und Freiland Standard für 4 Arbeitsgruppen, TESS advanced Biologie</v>
          </cell>
          <cell r="C1732" t="str">
            <v>Student set Environment and outdoors digital, TESS advanced Biology</v>
          </cell>
          <cell r="D1732" t="str">
            <v xml:space="preserve">Coffret Environnement et plein-air digitale, pour 4 groupes detravail avec malette en aluminium et manuel d'expérience (en Anglais) </v>
          </cell>
          <cell r="E1732" t="str">
            <v>Set para estudiantes Medioambiente y aire libre digital para 4 grupos, TESS advanced Biology, manual en inglés</v>
          </cell>
          <cell r="F1732" t="str">
            <v>Eksperymenty uczniowskie TESS Biologia Ekologia i środowisko</v>
          </cell>
          <cell r="G1732" t="str">
            <v xml:space="preserve">TESS advanced Прикладные науки Экология для 4 групп    </v>
          </cell>
          <cell r="H1732">
            <v>2265</v>
          </cell>
        </row>
        <row r="1733">
          <cell r="A1733" t="str">
            <v>12629-10</v>
          </cell>
          <cell r="B1733" t="str">
            <v>Chemikaliensatz für digitales Erweiterungsset Ionenmessung</v>
          </cell>
          <cell r="C1733" t="str">
            <v>Chemicals set for digital extension set ion measurement</v>
          </cell>
          <cell r="D1733" t="str">
            <v/>
          </cell>
          <cell r="E1733" t="str">
            <v/>
          </cell>
          <cell r="F1733" t="str">
            <v/>
          </cell>
          <cell r="G1733" t="str">
            <v/>
          </cell>
          <cell r="H1733">
            <v>433.4</v>
          </cell>
        </row>
        <row r="1734">
          <cell r="A1734" t="str">
            <v>12629-88</v>
          </cell>
          <cell r="B1734" t="str">
            <v>Digitales Erweiterungsset Ionenmessung (N03, NH4, Cl, Ca, K)</v>
          </cell>
          <cell r="C1734" t="str">
            <v>Digital extension set ion measurement (N03, NH4, Cl, Ca, K)</v>
          </cell>
          <cell r="D1734" t="str">
            <v>Kit d'extension digital pour la mesure des ions (N03, NH4, Cl, Ca, K)</v>
          </cell>
          <cell r="E1734" t="str">
            <v>Set de medición digital de iones (N03, NH4, Cl, Ca, K)</v>
          </cell>
          <cell r="F1734" t="str">
            <v/>
          </cell>
          <cell r="G1734" t="str">
            <v>Цифровой набор для измерения ионов (N03, NH4, Cl, Ca, K)</v>
          </cell>
          <cell r="H1734">
            <v>1525</v>
          </cell>
        </row>
        <row r="1735">
          <cell r="A1735" t="str">
            <v>12651-99</v>
          </cell>
          <cell r="B1735" t="str">
            <v>Netzgerät 5 VDC/4 A gem. EN61558-2-16, DC-Bu 2.1mm, SK-II</v>
          </cell>
          <cell r="C1735" t="str">
            <v>Power supply 5 VDC/4 A, according EN61558-2-16</v>
          </cell>
          <cell r="D1735" t="str">
            <v>Alimentation 5 VCC/4 A, avec douille 2,1 mm</v>
          </cell>
          <cell r="E1735" t="str">
            <v xml:space="preserve">Fuente de alimentación 5 VDC/4 A, según EN61558-2-16  </v>
          </cell>
          <cell r="F1735" t="str">
            <v xml:space="preserve">Zasilacz 5 VDC/4 A zgodny z EN61558-2-16, gniazdo DC 2.1mm, SK-II    </v>
          </cell>
          <cell r="G1735" t="str">
            <v>Источник питания,5 В /4 A,</v>
          </cell>
          <cell r="H1735">
            <v>35</v>
          </cell>
        </row>
        <row r="1736">
          <cell r="A1736" t="str">
            <v>12673-01</v>
          </cell>
          <cell r="B1736" t="str">
            <v>Farbcodierte Einzelmessleitungen, 3 Stück</v>
          </cell>
          <cell r="C1736" t="str">
            <v>Shielded leads for electrophysiology, color-coded, 3/pkg</v>
          </cell>
          <cell r="D1736" t="str">
            <v>Fils pour électrophysiologie, avec code couleur, 3 pièces</v>
          </cell>
          <cell r="E1736" t="str">
            <v>Cables blindados para electrofisiología, con código de color 3 pzs.</v>
          </cell>
          <cell r="F1736" t="str">
            <v xml:space="preserve">Zestaw 3 przewodów z kodami barwnymi    </v>
          </cell>
          <cell r="G1736" t="str">
            <v xml:space="preserve">Экранированные провода для электрофизиологии, цветные, 3 шт.    </v>
          </cell>
          <cell r="H1736">
            <v>73</v>
          </cell>
        </row>
        <row r="1737">
          <cell r="A1737" t="str">
            <v>12673-02</v>
          </cell>
          <cell r="B1737" t="str">
            <v>Krokodilklemmen für Einwegelektroden, 3 Stück / Pkg.</v>
          </cell>
          <cell r="C1737" t="str">
            <v>Crocodile clips for disposable electrodes, 3/pkg</v>
          </cell>
          <cell r="D1737" t="str">
            <v>Pinces crocodiles pour électrodes jetables, 3 pièces</v>
          </cell>
          <cell r="E1737" t="str">
            <v>Pinzas de cocodrilo para electrodos desechables, 3 pzs.</v>
          </cell>
          <cell r="F1737" t="str">
            <v xml:space="preserve">Krokodylki do elektrod jednorazowych     </v>
          </cell>
          <cell r="G1737" t="str">
            <v xml:space="preserve">Зажимы типа "Крокодил" для одноразовых электродов, 3/ упак.    </v>
          </cell>
          <cell r="H1737">
            <v>8</v>
          </cell>
        </row>
        <row r="1738">
          <cell r="A1738" t="str">
            <v>12679-88</v>
          </cell>
          <cell r="B1738" t="str">
            <v>Einsteiger-Paket Cobra SMARTsense und Cobra SMARTlink (1-fach)</v>
          </cell>
          <cell r="C1738" t="str">
            <v>Cobra SMARTsense Starter Package</v>
          </cell>
          <cell r="D1738" t="str">
            <v/>
          </cell>
          <cell r="E1738" t="str">
            <v/>
          </cell>
          <cell r="F1738" t="str">
            <v/>
          </cell>
          <cell r="G1738" t="str">
            <v/>
          </cell>
          <cell r="H1738">
            <v>1500</v>
          </cell>
        </row>
        <row r="1739">
          <cell r="A1739" t="str">
            <v>12680-00</v>
          </cell>
          <cell r="B1739" t="str">
            <v>Halter für Sensoren, mit Stativstange</v>
          </cell>
          <cell r="C1739" t="str">
            <v>Holder for sensors with support rod</v>
          </cell>
          <cell r="D1739" t="str">
            <v>Support de capteurs sur tige</v>
          </cell>
          <cell r="E1739" t="str">
            <v>Soporte para sensores con varilla</v>
          </cell>
          <cell r="F1739" t="str">
            <v xml:space="preserve">Uchwyt interfejsu Cobra4 z drążkiem statywu     </v>
          </cell>
          <cell r="G1739" t="str">
            <v xml:space="preserve">Держатель для датчиков с опорным стержнем    </v>
          </cell>
          <cell r="H1739">
            <v>49</v>
          </cell>
        </row>
        <row r="1740">
          <cell r="A1740" t="str">
            <v>12680-01</v>
          </cell>
          <cell r="B1740" t="str">
            <v>Flexibler Druckverschluss, selbstklebend, 100 cm</v>
          </cell>
          <cell r="C1740" t="str">
            <v>Touch fastener, selfadhesive, 100 cm</v>
          </cell>
          <cell r="D1740" t="str">
            <v>Bande agrippante type scratch adhésive, 100 cm</v>
          </cell>
          <cell r="E1740" t="str">
            <v>Cierre táctil, autoadhesivo, 100 cm</v>
          </cell>
          <cell r="F1740" t="str">
            <v xml:space="preserve">Samozamykający, elastyczny przewód ciśnieniowy, 100 cm     </v>
          </cell>
          <cell r="G1740" t="str">
            <v xml:space="preserve">Лента гибкая уплотнительная, самоклеющаяся, 100 см  </v>
          </cell>
          <cell r="H1740">
            <v>20</v>
          </cell>
        </row>
        <row r="1741">
          <cell r="A1741" t="str">
            <v>12682-88</v>
          </cell>
          <cell r="B1741" t="str">
            <v>Einstiegspaket Cobra SMARTsense Physik mit 4-fach Sensoren</v>
          </cell>
          <cell r="C1741" t="str">
            <v>Cobra SMARTsense Starter Package</v>
          </cell>
          <cell r="D1741" t="str">
            <v/>
          </cell>
          <cell r="E1741" t="str">
            <v/>
          </cell>
          <cell r="F1741" t="str">
            <v/>
          </cell>
          <cell r="G1741" t="str">
            <v>Стартовый набор Cobra SMARTsense  Физика</v>
          </cell>
          <cell r="H1741">
            <v>1050</v>
          </cell>
        </row>
        <row r="1742">
          <cell r="A1742" t="str">
            <v>12683-88</v>
          </cell>
          <cell r="B1742" t="str">
            <v>Einstiegspaket Cobra SMARTsense Chemie mit 4-fach Sensoren</v>
          </cell>
          <cell r="C1742" t="str">
            <v>Cobra SMARTsense Starter Package</v>
          </cell>
          <cell r="D1742" t="str">
            <v/>
          </cell>
          <cell r="E1742" t="str">
            <v/>
          </cell>
          <cell r="F1742" t="str">
            <v/>
          </cell>
          <cell r="G1742" t="str">
            <v>Стартовый набор Cobra SMARTsense  Химия</v>
          </cell>
          <cell r="H1742">
            <v>1270</v>
          </cell>
        </row>
        <row r="1743">
          <cell r="A1743" t="str">
            <v>12684-88</v>
          </cell>
          <cell r="B1743" t="str">
            <v>Einstiegspaket Cobra SMARTsense Biologie mit 4-fach Sensoren</v>
          </cell>
          <cell r="C1743" t="str">
            <v>Cobra SMARTsense Starter Package Biology</v>
          </cell>
          <cell r="D1743" t="str">
            <v/>
          </cell>
          <cell r="E1743" t="str">
            <v/>
          </cell>
          <cell r="F1743" t="str">
            <v/>
          </cell>
          <cell r="G1743" t="str">
            <v>Стартовый набор Cobra SMARTsense Биология</v>
          </cell>
          <cell r="H1743">
            <v>2230</v>
          </cell>
        </row>
        <row r="1744">
          <cell r="A1744" t="str">
            <v>12820-99</v>
          </cell>
          <cell r="B1744" t="str">
            <v>SMARTfloor Puzzle 16er-Set</v>
          </cell>
          <cell r="C1744" t="str">
            <v>SMARTfloor Puzzle</v>
          </cell>
          <cell r="D1744" t="str">
            <v>SMARTfloor Puzzle</v>
          </cell>
          <cell r="E1744" t="str">
            <v>SMARTfloor Puzzle</v>
          </cell>
          <cell r="F1744" t="str">
            <v/>
          </cell>
          <cell r="G1744" t="str">
            <v>SMARTfloor Puzzle</v>
          </cell>
          <cell r="H1744">
            <v>11999</v>
          </cell>
        </row>
        <row r="1745">
          <cell r="A1745" t="str">
            <v>12901-01</v>
          </cell>
          <cell r="B1745" t="str">
            <v>Cobra SMARTsense Voltage - Sensor zur Messung von elektrischer Spannung ± 30 V (Bluetooth + USB)</v>
          </cell>
          <cell r="C1745" t="str">
            <v>Cobra SMARTsense Voltage - Sensor for measuring electrical voltage ± 30 V  (Bluetooth + USB)</v>
          </cell>
          <cell r="D1745" t="str">
            <v>Cobra SMARTsense Voltage - Capteur de mesure de la tension électrique ± 30 V  (Bluetooth + USB)</v>
          </cell>
          <cell r="E1745" t="str">
            <v>Cobra SMARTsense Voltage - Sensor para medir la tensión eléctrica ± 30 V  (Bluetooth + USB)</v>
          </cell>
          <cell r="F1745" t="str">
            <v/>
          </cell>
          <cell r="G1745" t="str">
            <v>Cobra SMARTsense Voltage    - Датчик для измерения электрического напряжения ± 30 V  (Bluetooth + USB)</v>
          </cell>
          <cell r="H1745">
            <v>115</v>
          </cell>
        </row>
        <row r="1746">
          <cell r="A1746" t="str">
            <v>12902-01</v>
          </cell>
          <cell r="B1746" t="str">
            <v>Cobra SMARTsense Current - Sensor zur Messung von elektrischem Strom ± 1 A (Bluetooth + USB)</v>
          </cell>
          <cell r="C1746" t="str">
            <v>Cobra SMARTsense Current - Sensor for measuring electrical current ± 1 A (Bluetooth + USB)</v>
          </cell>
          <cell r="D1746" t="str">
            <v>Cobra SMARTsense Current - Capteur de mesure du courant électrique ± 1 A (Bluetooth + USB)</v>
          </cell>
          <cell r="E1746" t="str">
            <v>Cobra SMARTsense Current - Sensor para medir la corriente eléctrica ± 1 A (Bluetooth + USB)</v>
          </cell>
          <cell r="F1746" t="str">
            <v/>
          </cell>
          <cell r="G1746" t="str">
            <v>Cobra SMARTsense Current - Датчик для измерения электрического тока ± 1 A (Bluetooth + USB)</v>
          </cell>
          <cell r="H1746">
            <v>115</v>
          </cell>
        </row>
        <row r="1747">
          <cell r="A1747" t="str">
            <v>12903-00</v>
          </cell>
          <cell r="B1747" t="str">
            <v>Cobra SMARTsense Temperature - Sensor zur Messung von Temperatur -40 ... 120 °C  (Bluetooth)</v>
          </cell>
          <cell r="C1747" t="str">
            <v>Cobra SMARTsense Temperature - Sensor for measuring temperature -40 ... 120 °C  (Bluetooth)</v>
          </cell>
          <cell r="D1747" t="str">
            <v>Cobra SMARTsense Temperature - Capteur pour la mesure de la température -40 ... 120 °C  (Bluetooth)</v>
          </cell>
          <cell r="E1747" t="str">
            <v>Cobra SMARTsense Temperature - Sensor para medir la temperatura -40 ... 120 °C  (Bluetooth)</v>
          </cell>
          <cell r="F1747" t="str">
            <v>Cobra SMARTsense Temperature - Czujnik do pomiaru temperatury -40 ... 120 °C  (Bluetooth)</v>
          </cell>
          <cell r="G1747" t="str">
            <v>Cobra SMARTsense Temperature - Датчик для измерения температуры -40 ... 120 °C  (Bluetooth)</v>
          </cell>
          <cell r="H1747">
            <v>82</v>
          </cell>
        </row>
        <row r="1748">
          <cell r="A1748" t="str">
            <v>12905-01</v>
          </cell>
          <cell r="B1748" t="str">
            <v>Cobra SMARTsense Absolute Pressure - Sensor zur Messung des Absolutdrucks 20 ... 400 kPa (Bluetooth + USB)</v>
          </cell>
          <cell r="C1748" t="str">
            <v>Cobra SMARTsense Absolute Pressure - Sensor for measuring the absolute pressure 20 ... 400 kPa (Bluetooth + USB)</v>
          </cell>
          <cell r="D1748" t="str">
            <v>Cobra SMARTsense Absolute Pressure - Capteur pour la mesure de la pression absolue 20 ... 400 kPa (Bluetooth + USB)</v>
          </cell>
          <cell r="E1748" t="str">
            <v>Cobra SMARTsense Absolute Pressure - Sensor para medir la presión absoluta 20 ... 400 kPa (Bluetooth + USB)</v>
          </cell>
          <cell r="F1748" t="str">
            <v/>
          </cell>
          <cell r="G1748" t="str">
            <v>Cobra SMARTsense Absolute Pressure - Датчик для измерения абсолютного давления 20 ... 400 kPa (Bluetooth + USB)</v>
          </cell>
          <cell r="H1748">
            <v>139</v>
          </cell>
        </row>
        <row r="1749">
          <cell r="A1749" t="str">
            <v>12906-01</v>
          </cell>
          <cell r="B1749" t="str">
            <v>Cobra SMARTsense Light - Sensor zur Messung der Beleuchtungsstärke 0 ... 128 kLx (Bluetooth + USB)</v>
          </cell>
          <cell r="C1749" t="str">
            <v>Cobra SMARTsense Light - Sensor for measuring the illuminance 0 ... 128 kLx (Bluetooth + USB)</v>
          </cell>
          <cell r="D1749" t="str">
            <v>Cobra SMARTsense Light - Capteur pour mesurer l'intensité lumineuse 0 ... 128 kLx (Bluetooth + USB)</v>
          </cell>
          <cell r="E1749" t="str">
            <v>Cobra SMARTsense Light - Sensor para medir la iluminancia 0 ... 128 kLx (Bluetooth + USB)</v>
          </cell>
          <cell r="F1749" t="str">
            <v/>
          </cell>
          <cell r="G1749" t="str">
            <v>Cobra SMARTsense Light - Датчик для измерения освещенности 0 ... 128 kLx (Bluetooth + USB)</v>
          </cell>
          <cell r="H1749">
            <v>118</v>
          </cell>
        </row>
        <row r="1750">
          <cell r="A1750" t="str">
            <v>12907-01</v>
          </cell>
          <cell r="B1750" t="str">
            <v>Cobra SMARTsense Acceleration (3-axis) - Sensor zur Messung der Beschleunigung in 3 Achsen ± 8 g (Bluetooth + USB)</v>
          </cell>
          <cell r="C1750" t="str">
            <v>Cobra SMARTsense Acceleration (3-axis)   - Sensor for measuring acceleration in 3 axes ± 8 g (Bluetooth + USB)</v>
          </cell>
          <cell r="D1750" t="str">
            <v>Cobra SMARTsense Acceleration (3-axis) - Capteur pour mesurer l'accélération sur 3 axes ± 8 g (Bluetooth + USB)</v>
          </cell>
          <cell r="E1750" t="str">
            <v>Cobra SMARTsense Acceleration (3-axis) - Sensor para medir la aceleración en 3 ejes ± 8 g (Bluetooth + USB)</v>
          </cell>
          <cell r="F1750" t="str">
            <v/>
          </cell>
          <cell r="G1750" t="str">
            <v>Cobra SMARTsense Acceleration (3-axis) - Датчик для измерения ускорения по 3 осям ± 8 g (Bluetooth + USB)</v>
          </cell>
          <cell r="H1750">
            <v>108</v>
          </cell>
        </row>
        <row r="1751">
          <cell r="A1751" t="str">
            <v>12908-01</v>
          </cell>
          <cell r="B1751" t="str">
            <v>Cobra SMARTsense Motion - Sensor zur Messung von linearen Bewegungen 0,2 ... 2 m (Bluetooth + USB)</v>
          </cell>
          <cell r="C1751" t="str">
            <v>Cobra SMARTsense Motion - Sensor for measuring linear movements 0.2 ... 2 m (Bluetooth + USB)</v>
          </cell>
          <cell r="D1751" t="str">
            <v>Cobra SMARTsense Motion - Capteur pour la mesure de mouvements linéaires 0.2 ... 2 m (Bluetooth + USB)</v>
          </cell>
          <cell r="E1751" t="str">
            <v>Cobra SMARTsense Motion - Sensor de medición de movimientos lineales 0.2 ... 2 m (Bluetooth + USB)</v>
          </cell>
          <cell r="F1751" t="str">
            <v>Cobra SMARTsense Motion - Czujnik do pomiaru ruchów liniowych 0.2 ... 2 m (Bluetooth + USB)</v>
          </cell>
          <cell r="G1751" t="str">
            <v>Cobra SMARTsense Motion - Датчик для измерения линейных перемещений 0.2 ... 2 m (Bluetooth + USB)</v>
          </cell>
          <cell r="H1751">
            <v>149</v>
          </cell>
        </row>
        <row r="1752">
          <cell r="A1752" t="str">
            <v>12909-00</v>
          </cell>
          <cell r="B1752" t="str">
            <v>Cobra SMARTsense Photogate - Gabellichtschranke 0 ... ∞ s (Bluetooth)</v>
          </cell>
          <cell r="C1752" t="str">
            <v>Cobra SMARTsense Photogate - Fork light barrier 0 ... ∞ s, two pieces  (Bluetooth)</v>
          </cell>
          <cell r="D1752" t="str">
            <v>Cobra SMARTsense Photogate - Barrière photoélectrique 0 ... ∞ s, deux pièces  (Bluetooth)</v>
          </cell>
          <cell r="E1752" t="str">
            <v>Cobra SMARTsense Photogate - Barrera fotoelétr 0 ... ∞ s, dos piezas  (Bluetooth)</v>
          </cell>
          <cell r="F1752" t="str">
            <v>Cobra SMARTsense Photogate - Fotobramka 0 ... ∞ s, dwie sztuki  (Bluetooth)</v>
          </cell>
          <cell r="G1752" t="str">
            <v>Cobra SMARTsense Photogate - Фотоворота 0 ... ∞ s, две части  (Bluetooth)</v>
          </cell>
          <cell r="H1752">
            <v>184</v>
          </cell>
        </row>
        <row r="1753">
          <cell r="A1753" t="str">
            <v>12910-00</v>
          </cell>
          <cell r="B1753" t="str">
            <v>Cobra SMARTsense Wide-Range Temperature - Sensor zur Messung von Temperatur -20 ... 330°C (Bluetooth)</v>
          </cell>
          <cell r="C1753" t="str">
            <v>Cobra SMARTsense Wide-Range Temperature - Sensor for measuring temperature -20 ... 330°C (Bluetooth)</v>
          </cell>
          <cell r="D1753" t="str">
            <v>Cobra SMARTsense Wide-Range Temperature - Capteur pour la mesure de la température -20 ... 330°C (Bluetooth)</v>
          </cell>
          <cell r="E1753" t="str">
            <v>Cobra SMARTsense Wide-Range Temperature - Sensor para medir la temperatura -20 ... 330°C (Bluetooth)</v>
          </cell>
          <cell r="F1753" t="str">
            <v/>
          </cell>
          <cell r="G1753" t="str">
            <v>Cobra SMARTsense Wide-Range Temperature - Датчик для измерения температуры -20 ... 330°C (Bluetooth)</v>
          </cell>
          <cell r="H1753">
            <v>132</v>
          </cell>
        </row>
        <row r="1754">
          <cell r="A1754" t="str">
            <v>12912-00</v>
          </cell>
          <cell r="B1754" t="str">
            <v>Cobra SMARTsense Nitrate Ion - Sensor mit ionenselektiver Elektrode für Nitrat 0,6 ... 6200 mg/l (Bluetooth)</v>
          </cell>
          <cell r="C1754" t="str">
            <v xml:space="preserve">Cobra SMARTsense Nitrate Ion - Sensor with ion-selective electrode for nitrate 0.6 … 6200 mg/l (Bluetooth) </v>
          </cell>
          <cell r="D1754" t="str">
            <v xml:space="preserve">Cobra SMARTsense Nitrate Ion - Sonde avec électrode sélective d'ions pour le nitrate 0.6 … 6200 mg/l (Bluetooth) </v>
          </cell>
          <cell r="E1754" t="str">
            <v xml:space="preserve">Cobra SMARTsense Nitrate Ion - Sensor con electrodo selectivo de iones para el nitrato 0.6 … 6200 mg/l (Bluetooth) </v>
          </cell>
          <cell r="F1754" t="str">
            <v xml:space="preserve">Cobra SMARTsense Nitrate Ion - Czujnik z elektrodą jonoselektywną dla azotanów 0.6 … 6200 mg/l (Bluetooth) </v>
          </cell>
          <cell r="G1754" t="str">
            <v xml:space="preserve">Cobra SMARTsense Nitrate Ion - Датчик с ион-селективным электродом для нитрата 0.6 … 6200 mg/l (Bluetooth) </v>
          </cell>
          <cell r="H1754">
            <v>359</v>
          </cell>
        </row>
        <row r="1755">
          <cell r="A1755" t="str">
            <v>12912-10</v>
          </cell>
          <cell r="B1755" t="str">
            <v>Ersatzelektrode für Cobra SMARTsense Nitrate Ion</v>
          </cell>
          <cell r="C1755" t="str">
            <v>Replacement electrode for SMARTsense - Nitrate Ion</v>
          </cell>
          <cell r="D1755" t="str">
            <v>Electrode de remplacement Cobra SMARTsense - Nitrate Ion</v>
          </cell>
          <cell r="E1755" t="str">
            <v>Electrodo de repuesto SMARTsense - Ión de nitrato</v>
          </cell>
          <cell r="F1755" t="str">
            <v/>
          </cell>
          <cell r="G1755" t="str">
            <v>Запасной электрод для датчика ион Нитрата</v>
          </cell>
          <cell r="H1755">
            <v>299</v>
          </cell>
        </row>
        <row r="1756">
          <cell r="A1756" t="str">
            <v>12913-00</v>
          </cell>
          <cell r="B1756" t="str">
            <v>Cobra SMARTsense Ammonium Ion - Sensor mit ionenselektiver Elektrode für Ammonium 0,9 ... 1800 mg/l (Bluetooth)</v>
          </cell>
          <cell r="C1756" t="str">
            <v xml:space="preserve">Cobra SMARTsense Ammonium Ion - Sensor with ion-selective electrode for ammonium 0.9 … 1800 mg/l (Bluetooth) </v>
          </cell>
          <cell r="D1756" t="str">
            <v xml:space="preserve">Cobra SMARTsense Ammonium Ion - Capteur avec électrode sélective d'ions pour l'ammonium 0.9 … 1800 mg/l (Bluetooth) </v>
          </cell>
          <cell r="E1756" t="str">
            <v xml:space="preserve">Cobra SMARTsense Ammonium Ion - Sensor con electrodo selectivo de iones para el amonio 0.9 … 1800 mg/l (Bluetooth) </v>
          </cell>
          <cell r="F1756" t="str">
            <v/>
          </cell>
          <cell r="G1756" t="str">
            <v xml:space="preserve">Cobra SMARTsense Ammonium Ion - Датчик с ион-селективным электродом для аммония 0.9 … 1800 mg/l (Bluetooth) </v>
          </cell>
          <cell r="H1756">
            <v>359</v>
          </cell>
        </row>
        <row r="1757">
          <cell r="A1757" t="str">
            <v>12913-10</v>
          </cell>
          <cell r="B1757" t="str">
            <v>Ersatzelektrode für Cobra SMARTsense Ammonium Ion</v>
          </cell>
          <cell r="C1757" t="str">
            <v>Replacement electrode for Cobra SMARTsense Ammonium Ion</v>
          </cell>
          <cell r="D1757" t="str">
            <v>Electrode de remplacement pour Cobra SMARTsense Ammonium Ion</v>
          </cell>
          <cell r="E1757" t="str">
            <v xml:space="preserve">Cobra SMARTsense - Ion de amonio  </v>
          </cell>
          <cell r="F1757" t="str">
            <v/>
          </cell>
          <cell r="G1757" t="str">
            <v xml:space="preserve">Электрод для датчика Cobra SMARTsense  Ион Аммония  </v>
          </cell>
          <cell r="H1757">
            <v>299</v>
          </cell>
        </row>
        <row r="1758">
          <cell r="A1758" t="str">
            <v>12914-00</v>
          </cell>
          <cell r="B1758" t="str">
            <v>Cobra SMARTsense Chloride Ion - Sensor mit ionenselektiver Elektrode für Chlorid 1,8 ... 3550 mg/l (Bluetooth)</v>
          </cell>
          <cell r="C1758" t="str">
            <v xml:space="preserve">Cobra SMARTsense - Cloride Ion (Bluetooth) - Sensor with ion-selective electrode for chloride 1.8 … 3550 mg/l (Bluetooth) </v>
          </cell>
          <cell r="D1758" t="str">
            <v xml:space="preserve">Cobra SMARTsense - Cloride Ion (Bluetooth) - Sonde avec électrode sélective d'ions pour le chlorure 1.8 … 3550 mg/l (Bluetooth) </v>
          </cell>
          <cell r="E1758" t="str">
            <v xml:space="preserve">Cobra SMARTsense - Ion de cloruro (Bluetooth) - Sensor con electrodo selectivo de iones para el cloruro 1.8 … 3550 mg/l (Bluetooth) </v>
          </cell>
          <cell r="F1758" t="str">
            <v/>
          </cell>
          <cell r="G1758" t="str">
            <v xml:space="preserve">Cobra SMARTsense -  Ион Хлорида (Bluetooth) - Датчик с ионоселективным электродом для хлорида 1.8 … 3550 mg/l (Bluetooth) </v>
          </cell>
          <cell r="H1758">
            <v>359</v>
          </cell>
        </row>
        <row r="1759">
          <cell r="A1759" t="str">
            <v>12914-10</v>
          </cell>
          <cell r="B1759" t="str">
            <v>Ersatzelektrode für Cobra SMARTsense Chloride Ion</v>
          </cell>
          <cell r="C1759" t="str">
            <v>Replacement electrode Cobra SMARTsense - Cloride Ion</v>
          </cell>
          <cell r="D1759" t="str">
            <v>Electrode de remplacement Cobra SMARTsense - Cloride Ion</v>
          </cell>
          <cell r="E1759" t="str">
            <v>Electrodo de repuesto Cobra SMARTsense - Ion de cloruro</v>
          </cell>
          <cell r="F1759" t="str">
            <v/>
          </cell>
          <cell r="G1759" t="str">
            <v xml:space="preserve">Электрод для датчика Cobra SMARTsense  Ион Хлорида  </v>
          </cell>
          <cell r="H1759">
            <v>299</v>
          </cell>
        </row>
        <row r="1760">
          <cell r="A1760" t="str">
            <v>12915-00</v>
          </cell>
          <cell r="B1760" t="str">
            <v>Cobra SMARTsense Calcium Ion - Sensor mit ionenselektiver Elektrode für Kalizium 0,4 ... 4000 mg/l (Bluetooth)</v>
          </cell>
          <cell r="C1760" t="str">
            <v xml:space="preserve">Cobra SMARTsense Calcium Ion - Sensor with ion-selective electrode for calcium 0.4 … 4000 mg/l (Bluetooth) </v>
          </cell>
          <cell r="D1760" t="str">
            <v xml:space="preserve">Cobra SMARTsense Calcium Ion - Capteur avec électrode sélective d'ions pour le calcium 0.4 … 4000 mg/l (Bluetooth) </v>
          </cell>
          <cell r="E1760" t="str">
            <v xml:space="preserve">Cobra SMARTsense Calcium Ion - Sensor con electrodo selectivo de iones para el calsio 0.4 … 4000 mg/l (Bluetooth) </v>
          </cell>
          <cell r="F1760" t="str">
            <v/>
          </cell>
          <cell r="G1760" t="str">
            <v xml:space="preserve">Cobra SMARTsense Calcium Ion- Датчик с ион-селективным электродом для  кальция 0.4 … 4000 mg/l (Bluetooth) </v>
          </cell>
          <cell r="H1760">
            <v>359</v>
          </cell>
        </row>
        <row r="1761">
          <cell r="A1761" t="str">
            <v>12915-10</v>
          </cell>
          <cell r="B1761" t="str">
            <v>Ersatzelektrode für Cobra SMARTsense Calcium Ion</v>
          </cell>
          <cell r="C1761" t="str">
            <v>Replacement electrode Cobra SMARTsense Calcium Ion</v>
          </cell>
          <cell r="D1761" t="str">
            <v>Electrode de remplacement Cobra SMARTsense Calcium Ion</v>
          </cell>
          <cell r="E1761" t="str">
            <v>Electrodo de repuesto Cobra SMARTsense - Ion de calcio</v>
          </cell>
          <cell r="F1761" t="str">
            <v/>
          </cell>
          <cell r="G1761" t="str">
            <v xml:space="preserve">Электрод для датчика Cobra SMARTsense  Ион Кальция </v>
          </cell>
          <cell r="H1761">
            <v>299</v>
          </cell>
        </row>
        <row r="1762">
          <cell r="A1762" t="str">
            <v>12916-00</v>
          </cell>
          <cell r="B1762" t="str">
            <v>Cobra SMARTsense Potassium Ion - Sensor mit ionenselektiver Elektrode für Kalium 0,4 ... 3900 mg/l (Bluetooth)</v>
          </cell>
          <cell r="C1762" t="str">
            <v>Cobra SMARTsense Potassium Ion - Sensor with ion-selective electrode for potassium 0.4 … 3900 mg/l (Bluetooth)</v>
          </cell>
          <cell r="D1762" t="str">
            <v>Cobra SMARTsense Potassium Ion - Capteur avec électrode sélective d'ions pour le potassium 0.4 … 3900 mg/l (Bluetooth)</v>
          </cell>
          <cell r="E1762" t="str">
            <v>Cobra SMARTsense Potassium Ion - Sensor con electrodo selectivo de iones para el potasio 0.4 … 3900 mg/l (Bluetooth)</v>
          </cell>
          <cell r="F1762" t="str">
            <v/>
          </cell>
          <cell r="G1762" t="str">
            <v>Cobra SMARTsense Potassium Ion - Датчик с ион-селективным электродом для калия 0.4 … 3900 mg/l (Bluetooth)</v>
          </cell>
          <cell r="H1762">
            <v>359</v>
          </cell>
        </row>
        <row r="1763">
          <cell r="A1763" t="str">
            <v>12916-10</v>
          </cell>
          <cell r="B1763" t="str">
            <v>Ersatzelektrode für Cobra SMARTsense Potassium Ion</v>
          </cell>
          <cell r="C1763" t="str">
            <v>Replacement electrode Cobra SMARTsense Potassium Ion</v>
          </cell>
          <cell r="D1763" t="str">
            <v>Electrode de remplacement Cobra SMARTsense Potassium Ion</v>
          </cell>
          <cell r="E1763" t="str">
            <v xml:space="preserve">Electrodo de repuesto Cobra SMARTsense - Ion de potasio  </v>
          </cell>
          <cell r="F1763" t="str">
            <v/>
          </cell>
          <cell r="G1763" t="str">
            <v xml:space="preserve">Электрод для датчика Cobra SMARTsense  Ион  Калия </v>
          </cell>
          <cell r="H1763">
            <v>299</v>
          </cell>
        </row>
        <row r="1764">
          <cell r="A1764" t="str">
            <v>12917-00</v>
          </cell>
          <cell r="B1764" t="str">
            <v>Cobra SMARTsense - Surface Temperature, - 25 ... 125 °C (Bluetooth)</v>
          </cell>
          <cell r="C1764" t="str">
            <v>Cobra SMARTsense - Surface Temperature, - 25 ... 125 °C (Bluetooth)</v>
          </cell>
          <cell r="D1764" t="str">
            <v>Cobra SMARTsense - Température de surface, - 25 ... 125 ° C (Bluetooth)</v>
          </cell>
          <cell r="E1764" t="str">
            <v>Cobra SMARTsense - sensor de Temperatura superficial, -25 ... 125 °C (Bluetooth)</v>
          </cell>
          <cell r="F1764" t="str">
            <v/>
          </cell>
          <cell r="G1764" t="str">
            <v xml:space="preserve">Cobra SMARTsense – Температура  поверхности - 25 ... 125 °C (Bluetooth)  </v>
          </cell>
          <cell r="H1764">
            <v>82</v>
          </cell>
        </row>
        <row r="1765">
          <cell r="A1765" t="str">
            <v>12917-01</v>
          </cell>
          <cell r="B1765" t="str">
            <v>Cobra SMARTsense Surface Temperature - Sensor zur Messung von Oberflächentemperatur -25 ... 125 °C (Bluetooth + USB)</v>
          </cell>
          <cell r="C1765" t="str">
            <v>Cobra SMARTsense Surface Temperature - Sensor for measuring surface temperature -25 ... 125 °C (Bluetooth + USB)</v>
          </cell>
          <cell r="D1765" t="str">
            <v>Cobra SMARTsense Surface Temperature  - Capteur pour mesurer la température de surface -25 ... 125 °C (Bluetooth + USB)</v>
          </cell>
          <cell r="E1765" t="str">
            <v>Cobra SMARTsense Surface Temperature - Sensor para medir la temperatura de la superficie -25 ... 125 °C (Bluetooth + USB)</v>
          </cell>
          <cell r="F1765" t="str">
            <v/>
          </cell>
          <cell r="G1765" t="str">
            <v>Cobra SMARTsense Surface Temperature  - Датчик для измерения температуры поверхности -25 ... 125 °C (Bluetooth + USB)</v>
          </cell>
          <cell r="H1765">
            <v>128</v>
          </cell>
        </row>
        <row r="1766">
          <cell r="A1766" t="str">
            <v>12918-01</v>
          </cell>
          <cell r="B1766" t="str">
            <v>Cobra SMARTsense Rotary Motion - Sensor zur Messung von Drehbewegungen 0 … ∞ ° (Bluetooth + USB)</v>
          </cell>
          <cell r="C1766" t="str">
            <v>Cobra SMARTsense - Rotary Motion (Bluetooth + USB)   - Sensor for measuring rotational movements  0 … ∞ ° (Bluetooth + USB)</v>
          </cell>
          <cell r="D1766" t="str">
            <v>Cobra SMARTsense - Mouvement rotatif (Bluetooth + USB)   - Capteur pour mesurer les mouvements de rotation  0 … ∞ ° (Bluetooth + USB)</v>
          </cell>
          <cell r="E1766" t="str">
            <v>Cobra SMARTsense - Rotary Motion (Bluetooth + USB)   - Sensor para medir los movimientos de rotación  0 … ∞ ° (Bluetooth + USB)</v>
          </cell>
          <cell r="F1766" t="str">
            <v/>
          </cell>
          <cell r="G1766" t="str">
            <v>Cobra SMARTsense -  вращательное движение (Bluetooth + USB)   - Датчик для измерения вращательных движений  0 … ∞ ° (Bluetooth + USB)</v>
          </cell>
          <cell r="H1766">
            <v>359</v>
          </cell>
        </row>
        <row r="1767">
          <cell r="A1767" t="str">
            <v>12918-02</v>
          </cell>
          <cell r="B1767" t="str">
            <v>Zubehör für Rotationsträgheit für Cobra SMARTsense - Rotary Motion (Bluetooth + USB)</v>
          </cell>
          <cell r="C1767" t="str">
            <v>Accessories for Rotary Inertia for Cobra SMARTsense - Rotary Motion (Bluetooth + USB)</v>
          </cell>
          <cell r="D1767" t="str">
            <v>Accessoires pour inertie rotative pour Cobra SMARTsense - Rotary Motion (Bluetooth + USB)</v>
          </cell>
          <cell r="E1767" t="str">
            <v>Accesorios para inercia rotativa para Cobra SMARTsense - Rotary Motion (Bluetooth + USB)</v>
          </cell>
          <cell r="F1767" t="str">
            <v>Akcesoria do bezwładności obrotowej dla Cobra SMARTsense - ruch obrotowy (Bluetooth + USB)</v>
          </cell>
          <cell r="G1767" t="str">
            <v xml:space="preserve">Аксессуары для вращательной инерции для Cobra SMARTsense - вращательное движение (Bluetooth + USB)  </v>
          </cell>
          <cell r="H1767">
            <v>174</v>
          </cell>
        </row>
        <row r="1768">
          <cell r="A1768" t="str">
            <v>12920-10</v>
          </cell>
          <cell r="B1768" t="str">
            <v>pH-Elektrode für Cobra SMARTsense pH, BNC-Stecker</v>
          </cell>
          <cell r="C1768" t="str">
            <v>pH-electrode for Cobra SMARTsense pH, BNC</v>
          </cell>
          <cell r="D1768" t="str">
            <v>Electrode pH pour Cobra SMARTsense pH, BNC</v>
          </cell>
          <cell r="E1768" t="str">
            <v>Electrodo pH para Cobra SMARTsense pH, BNC</v>
          </cell>
          <cell r="F1768" t="str">
            <v>Elektroda pH do interfejsu SMARTsense, wtyk BNC</v>
          </cell>
          <cell r="G1768" t="str">
            <v>pH- Электрод для датчика  Cobra SMARTsense pH, BNC разъем</v>
          </cell>
          <cell r="H1768">
            <v>33</v>
          </cell>
        </row>
        <row r="1769">
          <cell r="A1769" t="str">
            <v>12921-00</v>
          </cell>
          <cell r="B1769" t="str">
            <v>Cobra SMARTsense pH - Sensor zur Messung des pH-Wertes 0 ... 14 (Bluetooth)</v>
          </cell>
          <cell r="C1769" t="str">
            <v>Cobra SMARTsense pH - Sensor for measuring the pH value 0 ... 14 (Bluetooth)</v>
          </cell>
          <cell r="D1769" t="str">
            <v>Cobra SMARTsense pH - Capteur pour mesurer le pH 0 ... 14 (Bluetooth)</v>
          </cell>
          <cell r="E1769" t="str">
            <v>Cobra SMARTsense pH - Sensor para medir el valor del pH 0 ... 14 (Bluetooth)</v>
          </cell>
          <cell r="F1769" t="str">
            <v>Cobra SMARTsense pH - Czujnik do pomiaru wartości pH 0 ... 14 (Bluetooth)</v>
          </cell>
          <cell r="G1769" t="str">
            <v>Cobra SMARTsense pH - Датчик для измерения значения pH 0 ... 14 (Bluetooth)</v>
          </cell>
          <cell r="H1769">
            <v>114</v>
          </cell>
        </row>
        <row r="1770">
          <cell r="A1770" t="str">
            <v>12922-00</v>
          </cell>
          <cell r="B1770" t="str">
            <v>Cobra SMARTsense - Conductivity - Sensor zur Messung der Leitfähigkeit in Flüssigkeiten 0 ... 20000 µS/cm / 0 ... 60°C (Bluetooth)</v>
          </cell>
          <cell r="C1770" t="str">
            <v>Cobra SMARTsense  Conductivity - Sensor for measuring conductivity in liquids 0 ... 20000 µS/cm / 0 ... 60°C (Bluetooth)</v>
          </cell>
          <cell r="D1770" t="str">
            <v>Cobra SMARTsense  Conductivity - Capteur pour la mesure de la conductivité dans les liquid 0 ... 20000 µS/cm / 0 ... 60°C (Bluetooth)</v>
          </cell>
          <cell r="E1770" t="str">
            <v>Cobra SMARTsense  Conductivity - Sensor para medir la conductividad en líquidos 0 ... 20000 µS/cm / 0 ... 60°C (Bluetooth)</v>
          </cell>
          <cell r="F1770" t="str">
            <v>Cobra SMARTsense  Conductivity - Czujnik do pomiaru przewodności w cieczach 0 ... 20000 µS/cm / 0 ... 60°C (Bluetooth)</v>
          </cell>
          <cell r="G1770" t="str">
            <v>Cobra SMARTsense  Conductivity - Датчик для измерения проводимости в жидкостях 0 ... 20000 µS/cm / 0 ... 60°C (Bluetooth)</v>
          </cell>
          <cell r="H1770">
            <v>139</v>
          </cell>
        </row>
        <row r="1771">
          <cell r="A1771" t="str">
            <v>12922-01</v>
          </cell>
          <cell r="B1771" t="str">
            <v>Cobra SMARTsense - Conductivity - Sensor zur Messung der Leitfähigkeit in Flüssigkeiten, 0...20000 µS/cm, 0...60°C (Bluetooth)</v>
          </cell>
          <cell r="C1771" t="str">
            <v>Cobra SMARTsense - Conductivity, 0...20000 µS/cm, 0...60°C (Bluetooth)</v>
          </cell>
          <cell r="D1771" t="str">
            <v>Cobra SMARTsense - Conductivité, 0...20000 µS/cm, 0...60°C (Bluetooth)</v>
          </cell>
          <cell r="E1771" t="str">
            <v>Cobra SMARTsense - Conductividad, 0...20000 µS/cm, 0...60°C (Bluetooth)</v>
          </cell>
          <cell r="F1771" t="str">
            <v>Bezprzewodowy interfejs Cobra SMARTsense Konduktometr, 0...20000 µS/cm, 0...60°C (Bluetooth)</v>
          </cell>
          <cell r="G1771" t="str">
            <v>Cobra SMARTsense - Провoдимость, 0...20000 µS/cm, 0...60°C (Bluetooth)</v>
          </cell>
          <cell r="H1771">
            <v>154</v>
          </cell>
        </row>
        <row r="1772">
          <cell r="A1772" t="str">
            <v>12923-00</v>
          </cell>
          <cell r="B1772" t="str">
            <v>Cobra SMARTsense Dropcounter - Sensor zu Messung von Tropfen und pH bei Titration  0 ... ∞ / 0 ... 14 (Bluetooth + USB)</v>
          </cell>
          <cell r="C1772" t="str">
            <v>Cobra SMARTsense Dropcounter - Sensor for measuring drops and pH during titration 0 ... ∞ / 0 ... 14 (Bluetooth + USB)</v>
          </cell>
          <cell r="D1772" t="str">
            <v>Cobra SMARTsense Dropcounter - Capteur pour la mesure des gouttes et du pH lors du titra 0 ... ∞ / 0 ... 14 (Bluetooth + USB)</v>
          </cell>
          <cell r="E1772" t="str">
            <v>Cobra SMARTsense Dropcounter - Sensor para medir las gotas y el pH durante la valoración 0 ... ∞ / 0 ... 14 (Bluetooth + USB)</v>
          </cell>
          <cell r="F1772" t="str">
            <v>Cobra SMARTsense Dropcounter - Czujnik do pomiaru kropli i pH podczas miareczkowania 0 ... ∞ / 0 ... 14 (Bluetooth + USB)</v>
          </cell>
          <cell r="G1772" t="str">
            <v>Cobra SMARTsense Dropcounter - Датчик для измерения капель и pH во время титрования 0 ... ∞ / 0 ... 14 (Bluetooth + USB)</v>
          </cell>
          <cell r="H1772">
            <v>225</v>
          </cell>
        </row>
        <row r="1773">
          <cell r="A1773" t="str">
            <v>12924-01</v>
          </cell>
          <cell r="B1773" t="str">
            <v>Cobra SMARTsense Colorimeter - Sensor zu Messung von Farben und Trübung 0 ... 100 % / 0 ... 400 NTU (Bluetooth + USB)</v>
          </cell>
          <cell r="C1773" t="str">
            <v>Cobra SMARTsense Colorimeter - Sensor for measuring colours and turbidity 0 ... 100 % / 0 ... 400 NTU (Bluetooth + USB)</v>
          </cell>
          <cell r="D1773" t="str">
            <v>Cobra SMARTsense Colorimeter - Capteur de mesure de la couleur et de la turbidité 0 ... 100 % / 0 ... 400 NTU (Bluetooth + USB)</v>
          </cell>
          <cell r="E1773" t="str">
            <v>Cobra SMARTsense Colorimeter - Sensor para medir los colores y la turbidez 0 ... 100 % / 0 ... 400 NTU (Bluetooth + USB)</v>
          </cell>
          <cell r="F1773" t="str">
            <v/>
          </cell>
          <cell r="G1773" t="str">
            <v>Cobra SMARTsense Colorimeter - Датчик для измерения цвета и мутности 0 ... 100 % / 0 ... 400 NTU (Bluetooth + USB)</v>
          </cell>
          <cell r="H1773">
            <v>257</v>
          </cell>
        </row>
        <row r="1774">
          <cell r="A1774" t="str">
            <v>12925-00</v>
          </cell>
          <cell r="B1774" t="str">
            <v>Cobra SMARTsense High Current - Sensor zur Messung von elektrischem Strom ± 10 A (Bluetooth + USB)</v>
          </cell>
          <cell r="C1774" t="str">
            <v>Cobra SMARTsense High Current - Sensor for measuring electric current ± 10 A (Bluetooth + USB)</v>
          </cell>
          <cell r="D1774" t="str">
            <v>Cobra SMARTsense High Current - Capteur pour mesurer le courant électrique ± 10 A (Bluetooth + USB)</v>
          </cell>
          <cell r="E1774" t="str">
            <v>Cobra SMARTsense High Current - Sensor para medir la corriente eléctrica ± 10 A (Bluetooth + USB)</v>
          </cell>
          <cell r="F1774" t="str">
            <v/>
          </cell>
          <cell r="G1774" t="str">
            <v>Cobra SMARTsense High Current - Датчик для измерения электрического тока ± 10 A (Bluetooth + USB)</v>
          </cell>
          <cell r="H1774">
            <v>119</v>
          </cell>
        </row>
        <row r="1775">
          <cell r="A1775" t="str">
            <v>12927-00</v>
          </cell>
          <cell r="B1775" t="str">
            <v>Cobra SMARTsense ORP - Sensor zur Messung des Redox-Potential ±2000 mV (Bluetooth)</v>
          </cell>
          <cell r="C1775" t="str">
            <v>Cobra SMARTsense ORP - Sensor for measuring the redox potential ±2000 mV (Bluetooth)</v>
          </cell>
          <cell r="D1775" t="str">
            <v>Cobra SMARTsense ORP - Capteur de mesure du potentiel redox ±2000 mV (Bluetooth)</v>
          </cell>
          <cell r="E1775" t="str">
            <v>Cobra SMARTsense ORP - Sensor para medir el potencial redox ±2000 mV (Bluetooth)</v>
          </cell>
          <cell r="F1775" t="str">
            <v/>
          </cell>
          <cell r="G1775" t="str">
            <v>Cobra SMARTsense ORP - Датчик для измерения окислительно-восстановительного поте ±2000 mV (Bluetooth)</v>
          </cell>
          <cell r="H1775">
            <v>149</v>
          </cell>
        </row>
        <row r="1776">
          <cell r="A1776" t="str">
            <v>12927-10</v>
          </cell>
          <cell r="B1776" t="str">
            <v>Ersatzelektrode Cobra SMARTsense ORP</v>
          </cell>
          <cell r="C1776" t="str">
            <v>Replacement electrode Cobra SMARTsense ORP</v>
          </cell>
          <cell r="D1776" t="str">
            <v/>
          </cell>
          <cell r="E1776" t="str">
            <v/>
          </cell>
          <cell r="F1776" t="str">
            <v/>
          </cell>
          <cell r="G1776" t="str">
            <v>Запасной электрод для  Cobra SMARTsense ORP</v>
          </cell>
          <cell r="H1776">
            <v>75</v>
          </cell>
        </row>
        <row r="1777">
          <cell r="A1777" t="str">
            <v>12929-00</v>
          </cell>
          <cell r="B1777" t="str">
            <v>Set mit 20 Klebeelektroden für Cobra SMARTsense EKG und Skin Resistance</v>
          </cell>
          <cell r="C1777" t="str">
            <v>Set with 20 selfsticking electrodes for Cobra SMARTsense ECG and Skin Resistance</v>
          </cell>
          <cell r="D1777" t="str">
            <v>Kit de 20 électrodes auto-adhésives pour Cobra SMARTsenseECG et Skin Resistance</v>
          </cell>
          <cell r="E1777" t="str">
            <v>Set con 20 electrodos adhesivos para Cobra SMARTsense ECG y Skin Resistance</v>
          </cell>
          <cell r="F1777" t="str">
            <v xml:space="preserve">Zestaw 20 sztuk elektrod samoprzylepnych do interfejsu Cobra SMARTsense ECG  </v>
          </cell>
          <cell r="G1777" t="str">
            <v xml:space="preserve">Одноразовые электроды для датчика Cobra SMARTsense ЭКГ, 20 шт  </v>
          </cell>
          <cell r="H1777">
            <v>10</v>
          </cell>
        </row>
        <row r="1778">
          <cell r="A1778" t="str">
            <v>12931-01</v>
          </cell>
          <cell r="B1778" t="str">
            <v>Cobra SMARTsense Relative Humidity - Sensor zur Messung der relativen Luftfeuchtigkeit 0 ... 100 % (Bluetooth + USB)</v>
          </cell>
          <cell r="C1778" t="str">
            <v>Cobra SMARTsense Relative Humidity - Sensor for measuring relative humidity 0 ... 100 % (Bluetooth + USB)</v>
          </cell>
          <cell r="D1778" t="str">
            <v>Cobra SMARTsense Relative Humidity - Capteur de mesure de l'humidité relative 0 ... 100 % (Bluetooth + USB)</v>
          </cell>
          <cell r="E1778" t="str">
            <v>Cobra SMARTsense Relative Humidity - Sensor para medir la humedad relativa del aire 0 ... 100 % (Bluetooth + USB)</v>
          </cell>
          <cell r="F1778" t="str">
            <v>Cobra SMARTsense Relative Humidity - Czujnik do pomiaru wilgotności względnej 0 ... 100 % (Bluetooth + USB)</v>
          </cell>
          <cell r="G1778" t="str">
            <v>Cobra SMARTsense Relative Humidity  - Датчик для измерения относительной влажности 0 ... 100 % (Bluetooth + USB)</v>
          </cell>
          <cell r="H1778">
            <v>139</v>
          </cell>
        </row>
        <row r="1779">
          <cell r="A1779" t="str">
            <v>12932-01</v>
          </cell>
          <cell r="B1779" t="str">
            <v xml:space="preserve">Cobra SMARTsense CO2 - Sensor zur Messung des Kohlendioxidgehalts 0 ... 100000 ppm (Bluetooth + USB) </v>
          </cell>
          <cell r="C1779" t="str">
            <v>Cobra SMARTsense CO2 - Sensor for measuring the carbon dioxide content 0 ... 100000 ppm (Bluetooth + USB)</v>
          </cell>
          <cell r="D1779" t="str">
            <v>Cobra SMARTsense CO2 - Capteur pour mesurer le taux de dioxyde de carbone 0 ... 100000 ppm (Bluetooth + USB)</v>
          </cell>
          <cell r="E1779" t="str">
            <v>Cobra SMARTsense CO2 - Sensor para medir el contenido de dióxido de carbono 0 ... 100000 ppm (Bluetooth + USB)</v>
          </cell>
          <cell r="F1779" t="str">
            <v/>
          </cell>
          <cell r="G1779" t="str">
            <v>Cobra SMARTsense CO2 - Датчик для измерения содержания углекислого газа 0 ... 100000 ppm (Bluetooth + USB)</v>
          </cell>
          <cell r="H1779">
            <v>324</v>
          </cell>
        </row>
        <row r="1780">
          <cell r="A1780" t="str">
            <v>12932-10</v>
          </cell>
          <cell r="B1780" t="str">
            <v>Gummistopfen für Cobra SMARTsense CO2</v>
          </cell>
          <cell r="C1780" t="str">
            <v>Plug with hole for use with Cobra SMARTsense CO2</v>
          </cell>
          <cell r="D1780" t="str">
            <v>Bouchon avec trou pour utilisation avec Cobra SMARTsense CO2</v>
          </cell>
          <cell r="E1780" t="str">
            <v>Tapón de goma para Cobra SMARTsense CO2</v>
          </cell>
          <cell r="F1780" t="str">
            <v/>
          </cell>
          <cell r="G1780" t="str">
            <v xml:space="preserve">Резиновая пробка для датчика Cobra SMARTsense CO2   </v>
          </cell>
          <cell r="H1780">
            <v>5.5</v>
          </cell>
        </row>
        <row r="1781">
          <cell r="A1781" t="str">
            <v>12932-20</v>
          </cell>
          <cell r="B1781" t="str">
            <v>Cobra SMARTsense CO2 Basis-Set Photosynthese</v>
          </cell>
          <cell r="C1781" t="str">
            <v>Cobra SMARTsense CO2 Basics Set Photosynthesis</v>
          </cell>
          <cell r="D1781" t="str">
            <v>Cobra SMARTsense CO2 Set avec bouchon en caoutchouc et flacon Erlenmeyer</v>
          </cell>
          <cell r="E1781" t="str">
            <v>Cobra SMARTsense CO2 Set con tapón de goma y matraz de Erlenmeyer</v>
          </cell>
          <cell r="F1781" t="str">
            <v/>
          </cell>
          <cell r="G1781" t="str">
            <v>Cobra SMARTsense Базовый набор фотосинтез</v>
          </cell>
          <cell r="H1781">
            <v>331.7</v>
          </cell>
        </row>
        <row r="1782">
          <cell r="A1782" t="str">
            <v>12933-01</v>
          </cell>
          <cell r="B1782" t="str">
            <v>Cobra SMARTsense Oxygen - Sensor zur Messung des Sauerstoffgehalts 0 ... 20 mg/l (Bluetooth + USB)</v>
          </cell>
          <cell r="C1782" t="str">
            <v>Cobra SMARTsense Oxygen - Sensor for measuring the oxygen content 0 ... 20 mg/l (Bluetooth + USB)</v>
          </cell>
          <cell r="D1782" t="str">
            <v>Cobra SMARTsense Oxygen - Capteur de mesure de la teneur en oxygène 0 ... 20 mg/l (Bluetooth + USB)</v>
          </cell>
          <cell r="E1782" t="str">
            <v>Cobra SMARTsense Oxygen - Sensor para medir el contenido de oxígeno 0 ... 20 mg/l (Bluetooth + USB)</v>
          </cell>
          <cell r="F1782" t="str">
            <v/>
          </cell>
          <cell r="G1782" t="str">
            <v>Cobra SMARTsense Oxygen - Датчик для измерения содержания кислорода 0 ... 20 mg/l (Bluetooth + USB)</v>
          </cell>
          <cell r="H1782">
            <v>390</v>
          </cell>
        </row>
        <row r="1783">
          <cell r="A1783" t="str">
            <v>12933-10</v>
          </cell>
          <cell r="B1783" t="str">
            <v xml:space="preserve">Ersatz Elektrode für Cobra SMARTsense Oxygen für Gelöst- und Luftsauerstoff </v>
          </cell>
          <cell r="C1783" t="str">
            <v>Dissolved Oxygen Electrode for SMARTsense Oxygen</v>
          </cell>
          <cell r="D1783" t="str">
            <v>Électrode à oxygène dissous pour oxygène SMARTsense</v>
          </cell>
          <cell r="E1783" t="str">
            <v>Electrodo oxígeno disuelto para SMARTsense oxígeno</v>
          </cell>
          <cell r="F1783" t="str">
            <v>Elektroda do tlenu rozpuszczonego do interfejsu SMARTsense Tlenomierz</v>
          </cell>
          <cell r="G1783" t="str">
            <v xml:space="preserve">Электрод  расворенного кислорода для датчика Cobra SMARTsense  Кислород  </v>
          </cell>
          <cell r="H1783">
            <v>215</v>
          </cell>
        </row>
        <row r="1784">
          <cell r="A1784" t="str">
            <v>12933-N</v>
          </cell>
          <cell r="B1784" t="str">
            <v>Null-Sauerstoff-Kalibrierlösung für Cobra SMARTsense - Oxygen</v>
          </cell>
          <cell r="C1784" t="str">
            <v>Calibration solution "Zero Oxygen"</v>
          </cell>
          <cell r="D1784" t="str">
            <v/>
          </cell>
          <cell r="E1784" t="str">
            <v/>
          </cell>
          <cell r="F1784" t="str">
            <v/>
          </cell>
          <cell r="G1784" t="str">
            <v xml:space="preserve">Раствор для калибровки нулевого уровня кислорода </v>
          </cell>
          <cell r="H1784">
            <v>5.8</v>
          </cell>
        </row>
        <row r="1785">
          <cell r="A1785" t="str">
            <v>12934-01</v>
          </cell>
          <cell r="B1785" t="str">
            <v>Cobra SMARTsense EKG - EKG-Messgerät 0 ... 4,5 mV (Bluetooth + USB)</v>
          </cell>
          <cell r="C1785" t="str">
            <v>Cobra SMARTsense EKG - ECG measuring device 0 ... 4,5 mV (Bluetooth + USB)</v>
          </cell>
          <cell r="D1785" t="str">
            <v>Cobra SMARTsense EKG - Appareil de mesure ECG 0 ... 4,5 mV (Bluetooth + USB)</v>
          </cell>
          <cell r="E1785" t="str">
            <v>Cobra SMARTsense EKG - Dispositivo de medición de ECG 0 ... 4,5 mV (Bluetooth + USB)</v>
          </cell>
          <cell r="F1785" t="str">
            <v/>
          </cell>
          <cell r="G1785" t="str">
            <v>Cobra SMARTsense EKG - Устройство для измерения ЭКГ 0 ... 4,5 mV (Bluetooth + USB)</v>
          </cell>
          <cell r="H1785">
            <v>252</v>
          </cell>
        </row>
        <row r="1786">
          <cell r="A1786" t="str">
            <v>12934-10</v>
          </cell>
          <cell r="B1786" t="str">
            <v>Dreifarbige Zuleitung für Cobra SMARTsense EKG</v>
          </cell>
          <cell r="C1786" t="str">
            <v xml:space="preserve">Tri-color connection cable for Cobra SMARTsense ECG  </v>
          </cell>
          <cell r="D1786" t="str">
            <v>Câble de connexion tricolore pour Cobra SMARTsense ECG</v>
          </cell>
          <cell r="E1786" t="str">
            <v>Cable de conexión tricolor para Cobra SMARTsense ECG</v>
          </cell>
          <cell r="F1786" t="str">
            <v>Trójkolorowy kabel połączeniowy do Cobra SMARTsense EKG</v>
          </cell>
          <cell r="G1786" t="str">
            <v xml:space="preserve">Трёхцветный кабель для датчика Cobra SMARTsense ЭКГ  </v>
          </cell>
          <cell r="H1786">
            <v>22</v>
          </cell>
        </row>
        <row r="1787">
          <cell r="A1787" t="str">
            <v>12935-01</v>
          </cell>
          <cell r="B1787" t="str">
            <v>Cobra SMARTsense Heart Rate - Sensor zur Messung der Herzfrequenz 30 ... 200 bpm (Bluetooth + USB)</v>
          </cell>
          <cell r="C1787" t="str">
            <v>Cobra SMARTsense Heart Rate - Sensor for measuring the heart rate 30 ... 200 bpm (Bluetooth + USB)</v>
          </cell>
          <cell r="D1787" t="str">
            <v>Cobra SMARTsense Heart Rate - Capteur pour mesurer la fréquence cardiaque 30 ... 200 bpm (Bluetooth + USB)</v>
          </cell>
          <cell r="E1787" t="str">
            <v>Cobra SMARTsense Heart Rate - Sensor para medir la frecuencia cardíaca 30 ... 200 bpm (Bluetooth + USB)</v>
          </cell>
          <cell r="F1787" t="str">
            <v/>
          </cell>
          <cell r="G1787" t="str">
            <v>Cobra SMARTsense Heart Rate   - Датчик для измерения частоты сердечных сокращений 30 ... 200 bpm (Bluetooth + USB)</v>
          </cell>
          <cell r="H1787">
            <v>132</v>
          </cell>
        </row>
        <row r="1788">
          <cell r="A1788" t="str">
            <v>12935-10</v>
          </cell>
          <cell r="B1788" t="str">
            <v>Ersatzohrclip für Cobra SMARTsense Heart Rate</v>
          </cell>
          <cell r="C1788" t="str">
            <v>Replacement ear clip for Cobra SMARTsense Heart Rate</v>
          </cell>
          <cell r="D1788" t="str">
            <v/>
          </cell>
          <cell r="E1788" t="str">
            <v/>
          </cell>
          <cell r="F1788" t="str">
            <v/>
          </cell>
          <cell r="G1788" t="str">
            <v>Сменный зажим для Cobra SMARTsense Пульс</v>
          </cell>
          <cell r="H1788">
            <v>32</v>
          </cell>
        </row>
        <row r="1789">
          <cell r="A1789" t="str">
            <v>12936-01</v>
          </cell>
          <cell r="B1789" t="str">
            <v>Cobra SMARTsense Spirometer - Sensor zur Messung des Atemvolumens ± 10 l/s (Bluetooth + USB)</v>
          </cell>
          <cell r="C1789" t="str">
            <v>Cobra SMARTsense Spirometer - Sensor for measuring the respiratory volume ± 10 l/s (Bluetooth + USB)</v>
          </cell>
          <cell r="D1789" t="str">
            <v>Cobra SMARTsense Spirometer - Capteur de mesure du volume respiratoire ± 10 l/s (Bluetooth + USB)</v>
          </cell>
          <cell r="E1789" t="str">
            <v>Cobra SMARTsense Spirometer - Sensor para medir el volumen respiratorio ± 10 l/s (Bluetooth + USB)</v>
          </cell>
          <cell r="F1789" t="str">
            <v/>
          </cell>
          <cell r="G1789" t="str">
            <v>Cobra SMARTsense Spirometer  - Датчик для измерения дыхательного объема ± 10 l/s (Bluetooth + USB)</v>
          </cell>
          <cell r="H1789">
            <v>284</v>
          </cell>
        </row>
        <row r="1790">
          <cell r="A1790" t="str">
            <v>12936-10</v>
          </cell>
          <cell r="B1790" t="str">
            <v>Pappmundstück mit Filterpapier, 10 Stück (für Cobra SMARTsense Spirometer)</v>
          </cell>
          <cell r="C1790" t="str">
            <v>Cardboard mouthpiece with filter for SMARTsense Spirometer</v>
          </cell>
          <cell r="D1790" t="str">
            <v>Embout en carton avec filtre pour spiromètre SMARTsense</v>
          </cell>
          <cell r="E1790" t="str">
            <v>Boquilla de cartón con filtro para espirómetro SMARTsense</v>
          </cell>
          <cell r="F1790" t="str">
            <v>Kartonowy ustnik z filtrem do spirometru SMARTsense</v>
          </cell>
          <cell r="G1790" t="str">
            <v>Мундштук с фильтром для спирометра SMARTsense</v>
          </cell>
          <cell r="H1790">
            <v>10.4</v>
          </cell>
        </row>
        <row r="1791">
          <cell r="A1791" t="str">
            <v>12936-20</v>
          </cell>
          <cell r="B1791" t="str">
            <v>Mundstück mit Filter für Cobra SMARTsense Spirometer</v>
          </cell>
          <cell r="C1791" t="str">
            <v>Mouthpiece including Filter for SMARTsense Spirometer</v>
          </cell>
          <cell r="D1791" t="str">
            <v>Embout buccal avec filtre pour spiromètre SMARTsense</v>
          </cell>
          <cell r="E1791" t="str">
            <v>Boquilla con filtro para espirómetro Cobra SMARTsense</v>
          </cell>
          <cell r="F1791" t="str">
            <v>Ustnik z filtrem d interfejsu Cobra SMARTsense Spirometr</v>
          </cell>
          <cell r="G1791" t="str">
            <v xml:space="preserve">Турбина с фильтром для датчика Cobra SMARTsense Спирометр  </v>
          </cell>
          <cell r="H1791">
            <v>12</v>
          </cell>
        </row>
        <row r="1792">
          <cell r="A1792" t="str">
            <v>12937-02</v>
          </cell>
          <cell r="B1792" t="str">
            <v xml:space="preserve">Cobra SMARTsense Radioactivity - Sensor zur Messung von radioaktiver Strahlung 0 ... 40000 #/min (Bluetooth + USB) </v>
          </cell>
          <cell r="C1792" t="str">
            <v xml:space="preserve">Cobra SMARTsense Radioactivity - Sensor for measuring radioactive radiation 0 ... 40000 #/min (Bluetooth + USB) </v>
          </cell>
          <cell r="D1792" t="str">
            <v xml:space="preserve">Cobra SMARTsense Radioactivity - Capteur de mesure de la radioactivité 0 ... 40000 #/min (Bluetooth + USB) </v>
          </cell>
          <cell r="E1792" t="str">
            <v xml:space="preserve">Cobra SMARTsense Radioactivity - Sensor para medir la radiación radiactiva 0 ... 40000 #/min (Bluetooth + USB) </v>
          </cell>
          <cell r="F1792" t="str">
            <v/>
          </cell>
          <cell r="G1792" t="str">
            <v xml:space="preserve">Cobra SMARTsense Radioactivity - Датчик для измерения радиоактивного излучения 0 ... 40000 #/min (Bluetooth + USB) </v>
          </cell>
          <cell r="H1792">
            <v>649</v>
          </cell>
        </row>
        <row r="1793">
          <cell r="A1793" t="str">
            <v>12937-11</v>
          </cell>
          <cell r="B1793" t="str">
            <v>Cobra SMARTsense Radioactivity (nur Sensor) - Sensor zur Messung von radioaktiver Strahlung 0 ... 40000 #/min (Bluetooth + USB)</v>
          </cell>
          <cell r="C1793" t="str">
            <v>Cobra SMARTsense Radioactivity (only Sensor)  - Capteur de mesure de la radioactivité 0 ... 40000 #/min (Bluetooth + USB)</v>
          </cell>
          <cell r="D1793" t="str">
            <v>Cobra SMARTsense Radioactivity (capteur uniquement)  - Capteur de mesure de la radioactivité 0 ... 40000 #/min (Bluetooth + USB)</v>
          </cell>
          <cell r="E1793" t="str">
            <v>Cobra SMARTsense Radioactivity (solo sensor)  - Sensor para medir la radiación radiactiva 0 ... 40000 #/min (Bluetooth + USB)</v>
          </cell>
          <cell r="F1793" t="str">
            <v/>
          </cell>
          <cell r="G1793" t="str">
            <v>Cobra SMARTsense Radioactivity  (только датчик)  - Датчик для измерения радиоактивного излучения 0 ... 40000 #/min (Bluetooth + USB)</v>
          </cell>
          <cell r="H1793">
            <v>462</v>
          </cell>
        </row>
        <row r="1794">
          <cell r="A1794" t="str">
            <v>12937-20</v>
          </cell>
          <cell r="B1794" t="str">
            <v>Geiger-Müller Zählrohr für SMARTsense Radioactivity</v>
          </cell>
          <cell r="C1794" t="str">
            <v xml:space="preserve">Geiger-Müller Tube for SMARTsense Radioactivity  </v>
          </cell>
          <cell r="D1794" t="str">
            <v>Tube Geiger-Müller pour la radioactivité SMARTsense</v>
          </cell>
          <cell r="E1794" t="str">
            <v>Tubo Geiger-Müller para radiactividad SMARTsense</v>
          </cell>
          <cell r="F1794" t="str">
            <v>Rura Geigera-Müllera do radioaktywności SMARTsense</v>
          </cell>
          <cell r="G1794" t="str">
            <v>Трубка Гейгера-Мюллера для определения радиоактивности SMARTsense</v>
          </cell>
          <cell r="H1794">
            <v>432</v>
          </cell>
        </row>
        <row r="1795">
          <cell r="A1795" t="str">
            <v>12938-01</v>
          </cell>
          <cell r="B1795" t="str">
            <v>Cobra SMARTsense Thermocouple - Sensor zur Messung von Temperatur -200 ... +1200 °C (Bluetooth + USB)</v>
          </cell>
          <cell r="C1795" t="str">
            <v>Cobra SMARTsense Thermocouple - Sensor for measuring temperature -200 ... +1200 °C (Bluetooth + USB)</v>
          </cell>
          <cell r="D1795" t="str">
            <v>Cobra SMARTsense Thermocouple - Capteur pour la mesure de la température -200 ... +1200 °C (Bluetooth + USB)</v>
          </cell>
          <cell r="E1795" t="str">
            <v>Cobra SMARTsense Thermocouple - Sensor para medir la temperatura -200 ... +1200 °C (Bluetooth + USB)</v>
          </cell>
          <cell r="F1795" t="str">
            <v/>
          </cell>
          <cell r="G1795" t="str">
            <v>Cobra SMARTsense Thermocouple - Датчик для измерения температуры -200 ... +1200 °C (Bluetooth + USB)</v>
          </cell>
          <cell r="H1795">
            <v>122</v>
          </cell>
        </row>
        <row r="1796">
          <cell r="A1796" t="str">
            <v>12939-00</v>
          </cell>
          <cell r="B1796" t="str">
            <v>Cobra SMARTsense Sound - Sensor zur Messung des Schallpegel und akustischen Signal 55 ... 110 dBA / 100 … 15000 Hz (Bluetooth + USB)</v>
          </cell>
          <cell r="C1796" t="str">
            <v>Cobra SMARTsense - Sound (Bluetooth + USB) - Sensor for measuring the sound level and acoustic signal 55 ... 110 dBA / 100 … 15000 Hz (Bluetooth + USB)</v>
          </cell>
          <cell r="D1796" t="str">
            <v>Cobra SMARTsense - Son (Bluetooth + USB) - Capteur pour mesurer le niveau sonore et le signal acoust 55 ... 110 dBA / 100 … 15000 Hz (Bluetooth + USB)</v>
          </cell>
          <cell r="E1796" t="str">
            <v>Cobra SMARTsense - Sonido (Bluetooth + USB) - Sensor para medir el nivel de sonido y la señal acústica 55 ... 110 dBA / 100 … 15000 Hz (Bluetooth + USB)</v>
          </cell>
          <cell r="F1796" t="str">
            <v/>
          </cell>
          <cell r="G1796" t="str">
            <v>Cobra SMARTsense -Звук (Bluetooth + USB) - Датчик для измерения уровня звука и акустического сигнала 55 ... 110 dBA / 100 … 15000 Hz (Bluetooth + USB)</v>
          </cell>
          <cell r="H1796">
            <v>164</v>
          </cell>
        </row>
        <row r="1797">
          <cell r="A1797" t="str">
            <v>12940-00</v>
          </cell>
          <cell r="B1797" t="str">
            <v xml:space="preserve">Cobra DigiCart (weiß) </v>
          </cell>
          <cell r="C1797" t="str">
            <v>Cobra DigiCart (white)</v>
          </cell>
          <cell r="D1797" t="str">
            <v xml:space="preserve">Cobra DigiCart (blanco)  </v>
          </cell>
          <cell r="E1797" t="str">
            <v>Cobra DigiCart (blanco)</v>
          </cell>
          <cell r="F1797" t="str">
            <v/>
          </cell>
          <cell r="G1797" t="str">
            <v>Cobra DigiCart тележка  (белая)</v>
          </cell>
          <cell r="H1797">
            <v>267</v>
          </cell>
        </row>
        <row r="1798">
          <cell r="A1798" t="str">
            <v>12940-01</v>
          </cell>
          <cell r="B1798" t="str">
            <v xml:space="preserve">Cobra DigiCart (blau) </v>
          </cell>
          <cell r="C1798" t="str">
            <v>Cobra DigiCart (blue)</v>
          </cell>
          <cell r="D1798" t="str">
            <v xml:space="preserve">Cobra DigiCart (bleu)  </v>
          </cell>
          <cell r="E1798" t="str">
            <v>Cobra DigiCart (azul)</v>
          </cell>
          <cell r="F1798" t="str">
            <v/>
          </cell>
          <cell r="G1798" t="str">
            <v>Cobra DigiCart тележка  (синяя)</v>
          </cell>
          <cell r="H1798">
            <v>267</v>
          </cell>
        </row>
        <row r="1799">
          <cell r="A1799" t="str">
            <v>12940-77</v>
          </cell>
          <cell r="B1799" t="str">
            <v>Cobra DigiCart Basic Set</v>
          </cell>
          <cell r="C1799" t="str">
            <v>Cobra DigiCart Basic Set</v>
          </cell>
          <cell r="D1799" t="str">
            <v xml:space="preserve">Cobra DigiCart Ensemble de base  </v>
          </cell>
          <cell r="E1799" t="str">
            <v>Cobra DigiCart Set Básico</v>
          </cell>
          <cell r="F1799" t="str">
            <v/>
          </cell>
          <cell r="G1799" t="str">
            <v>Cobra DigiCart Динамика/Кинетика, базовый набор</v>
          </cell>
          <cell r="H1799">
            <v>729</v>
          </cell>
        </row>
        <row r="1800">
          <cell r="A1800" t="str">
            <v>12940-88</v>
          </cell>
          <cell r="B1800" t="str">
            <v>Cobra DigiCart Expert Set</v>
          </cell>
          <cell r="C1800" t="str">
            <v>Cobra DigiCart Expert Set</v>
          </cell>
          <cell r="D1800" t="str">
            <v xml:space="preserve">Cobra DigiCart Ensemble d'experts   </v>
          </cell>
          <cell r="E1800" t="str">
            <v>Cobra DigiCart Set para expertos</v>
          </cell>
          <cell r="F1800" t="str">
            <v/>
          </cell>
          <cell r="G1800" t="str">
            <v>Cobra DigiCart Динамика/Кинетика, расширеный набор</v>
          </cell>
          <cell r="H1800">
            <v>1199</v>
          </cell>
        </row>
        <row r="1801">
          <cell r="A1801" t="str">
            <v>12942-00</v>
          </cell>
          <cell r="B1801" t="str">
            <v xml:space="preserve">Cobra SMARTsense Skin Resistance - Sensor zur Messung der Leitfähigkeit der Haut (GSR) 0 ... 10 µS (Bluetooth +USB) </v>
          </cell>
          <cell r="C1801" t="str">
            <v xml:space="preserve">Cobra SMARTsense Skin Resistance - Sensor for measuring the conductivity of the skin (GSR) 0 ... 10 µS (Bluetooth +USB) </v>
          </cell>
          <cell r="D1801" t="str">
            <v xml:space="preserve">Cobra SMARTsense Skin Resistance - Capteur de mesure de la conductivité de la peau (GSR) 0 ... 10 µS (Bluetooth +USB) </v>
          </cell>
          <cell r="E1801" t="str">
            <v xml:space="preserve">Cobra SMARTsense Skin Resistance - Sensor para medir la conductividad de la piel (GSR) 0 ... 10 µS (Bluetooth +USB) </v>
          </cell>
          <cell r="F1801" t="str">
            <v/>
          </cell>
          <cell r="G1801" t="str">
            <v xml:space="preserve">Cobra SMARTsense Skin Resistance - Датчик для измерения проводимости кожи (GSR) 0 ... 10 µS (Bluetooth +USB) </v>
          </cell>
          <cell r="H1801">
            <v>108</v>
          </cell>
        </row>
        <row r="1802">
          <cell r="A1802" t="str">
            <v>12943-00</v>
          </cell>
          <cell r="B1802" t="str">
            <v>Cobra SMARTsense Force &amp; Acceleration - Sensor zur Messung von Kraft und Beschleunigung ±50 N / ±16 g (Bluetooth + USB)</v>
          </cell>
          <cell r="C1802" t="str">
            <v>Cobra SMARTsense Force &amp; Acceleration - Sensor for measuring force and acceleration ±50 N / ±16 g (Bluetooth + USB)</v>
          </cell>
          <cell r="D1802" t="str">
            <v>Cobra SMARTsense Force &amp; Acceleration - Capteur pour mesurer la force et l'accélération ±50 N / ±16 g (Bluetooth + USB)</v>
          </cell>
          <cell r="E1802" t="str">
            <v>Cobra SMARTsense Force &amp; Acceleration - Sensor para medir la fuerza y la aceleración ±50 N / ±16 g (Bluetooth + USB)</v>
          </cell>
          <cell r="F1802" t="str">
            <v/>
          </cell>
          <cell r="G1802" t="str">
            <v>Cobra SMARTsense  Force &amp; Acceleration  - Датчик для измерения силы и ускорения ±50 N / ±16 g (Bluetooth + USB)</v>
          </cell>
          <cell r="H1802">
            <v>164</v>
          </cell>
        </row>
        <row r="1803">
          <cell r="A1803" t="str">
            <v>12944-00</v>
          </cell>
          <cell r="B1803" t="str">
            <v>Cobra SMARTsense Blood Pressure - Sensor zur Messung des Blutdrucks 0 ... 375 mmHg (Bluetooth + USB)</v>
          </cell>
          <cell r="C1803" t="str">
            <v>Cobra SMARTsense Blood Pressure - Sensor for measuring blood pressure 0 ... 375 mmHg (Bluetooth + USB)</v>
          </cell>
          <cell r="D1803" t="str">
            <v>Cobra SMARTsense Blood Pressure - Capteur pour mesurer la pression artérielle 0 ... 375 mmHg (Bluetooth + USB)</v>
          </cell>
          <cell r="E1803" t="str">
            <v>Cobra SMARTsense Blood Pressure - Sensor para medir la presión arterial 0 ... 375 mmHg (Bluetooth + USB)</v>
          </cell>
          <cell r="F1803" t="str">
            <v/>
          </cell>
          <cell r="G1803" t="str">
            <v>Cobra SMARTsense Blood Pressure - Датчик для измерения кровяного давления 0 ... 375 mmHg (Bluetooth + USB)</v>
          </cell>
          <cell r="H1803">
            <v>195</v>
          </cell>
        </row>
        <row r="1804">
          <cell r="A1804" t="str">
            <v>12945-00</v>
          </cell>
          <cell r="B1804" t="str">
            <v>Cobra SMARTsense Dual Photogate - Doppel-Gabellichtschranke 0 ... ∞ s (Bluetooth + USB)</v>
          </cell>
          <cell r="C1804" t="str">
            <v>Cobra SMARTsense Dual Photogate - Double light barrier 0 ... ∞ s (Bluetooth + USB)</v>
          </cell>
          <cell r="D1804" t="str">
            <v>Cobra SMARTsense Dual Photogate - Double barrière photoélectrique 0 ... ∞ s (Bluetooth + USB)</v>
          </cell>
          <cell r="E1804" t="str">
            <v>Cobra SMARTsense Dual Photogate - Doble barrera fotoeléctrico 0 ... ∞ s (Bluetooth + USB)</v>
          </cell>
          <cell r="F1804" t="str">
            <v/>
          </cell>
          <cell r="G1804" t="str">
            <v>Cobra SMARTsense Dual Photogate - Двойной световой барьер 0 ... ∞ s (Bluetooth + USB)</v>
          </cell>
          <cell r="H1804">
            <v>299</v>
          </cell>
        </row>
        <row r="1805">
          <cell r="A1805" t="str">
            <v>12945-01</v>
          </cell>
          <cell r="B1805" t="str">
            <v>Erweiterungsset für SMARTsense Dual Photogate</v>
          </cell>
          <cell r="C1805" t="str">
            <v>Extension set for SMARTsense Dual Photogate</v>
          </cell>
          <cell r="D1805" t="str">
            <v>Kit d'extension pour SMARTsense Dual Photogate</v>
          </cell>
          <cell r="E1805" t="str">
            <v>Juego de ampliación para SMARTsense Dual Photogate</v>
          </cell>
          <cell r="F1805" t="str">
            <v/>
          </cell>
          <cell r="G1805" t="str">
            <v>Комплект расширений для SMARTsense Dual Photogate</v>
          </cell>
          <cell r="H1805">
            <v>32</v>
          </cell>
        </row>
        <row r="1806">
          <cell r="A1806" t="str">
            <v>12945-02</v>
          </cell>
          <cell r="B1806" t="str">
            <v>Ersatzgitterband für SMARTsense Dual Photogate</v>
          </cell>
          <cell r="C1806" t="str">
            <v>Grating für SMARTsense Dual Photogate</v>
          </cell>
          <cell r="D1806" t="str">
            <v/>
          </cell>
          <cell r="E1806" t="str">
            <v/>
          </cell>
          <cell r="F1806" t="str">
            <v/>
          </cell>
          <cell r="G1806" t="str">
            <v/>
          </cell>
          <cell r="H1806">
            <v>32</v>
          </cell>
        </row>
        <row r="1807">
          <cell r="A1807" t="str">
            <v>12946-00</v>
          </cell>
          <cell r="B1807" t="str">
            <v>Cobra SMARTsense Weatherstation - Wetterstation zur Messung von 17 Messgrößen (Bluetooth + USB)</v>
          </cell>
          <cell r="C1807" t="str">
            <v>Cobra SMARTsense Weatherstation - Weather station for measuring 17 measured variables (Bluetooth + USB)</v>
          </cell>
          <cell r="D1807" t="str">
            <v>Cobra SMARTsense Weatherstation - Station météorologique pour la mesure de 17 grandeurs (Bluetooth + USB)</v>
          </cell>
          <cell r="E1807" t="str">
            <v>Cobra SMARTsense Weatherstation - Estación meteorológica para medir 17 variables (Bluetooth + USB)</v>
          </cell>
          <cell r="F1807" t="str">
            <v/>
          </cell>
          <cell r="G1807" t="str">
            <v>Cobra SMARTsense Weatherstation - Погодная станция для измерения 17 измеряемых величин (Bluetooth + USB)</v>
          </cell>
          <cell r="H1807">
            <v>596</v>
          </cell>
        </row>
        <row r="1808">
          <cell r="A1808" t="str">
            <v>12947-00</v>
          </cell>
          <cell r="B1808" t="str">
            <v xml:space="preserve">Cobra SMARTsense 3-Axis Magnetic field - Sensor zur Messung des Magnetfeld in 3 Achsen ±130mT / ±5 mT (Bluetooth + USB) </v>
          </cell>
          <cell r="C1808" t="str">
            <v xml:space="preserve">Cobra SMARTsense 3-Axis Magnetic field  - Sensor for measuring the magnetic field in 3 axes ±130mT / ±5 mT (Bluetooth + USB) </v>
          </cell>
          <cell r="D1808" t="str">
            <v xml:space="preserve">Cobra SMARTsense 3-Axis Magnetic field  - Capteur de mesure du champ magnétique sur 3 axes ±130mT / ±5 mT (Bluetooth + USB) </v>
          </cell>
          <cell r="E1808" t="str">
            <v xml:space="preserve">Cobra SMARTsense 3-Axis Magnetic field  - Sensor para medir el campo magnético en 3 ejes ±130mT / ±5 mT (Bluetooth + USB) </v>
          </cell>
          <cell r="F1808" t="str">
            <v/>
          </cell>
          <cell r="G1808" t="str">
            <v xml:space="preserve">Cobra SMARTsense 3-Axis Magnetic field  - Датчик для измерения магнитного поля по 3 осям ±130mT / ±5 mT (Bluetooth + USB) </v>
          </cell>
          <cell r="H1808">
            <v>128</v>
          </cell>
        </row>
        <row r="1809">
          <cell r="A1809" t="str">
            <v>12948-00</v>
          </cell>
          <cell r="B1809" t="str">
            <v>Cobra SMARTsense Ethanol Vapor - Sensor mit gasselektiver Elektrode für Ethanol 0 ... 3 % (Bluetooth + USB)</v>
          </cell>
          <cell r="C1809" t="str">
            <v>Cobra SMARTsense Ethanol Vapor - Sensor with gas selective electrode for ethanol 0 ... 3 % (Bluetooth + USB)</v>
          </cell>
          <cell r="D1809" t="str">
            <v>Cobra SMARTsense Ethanol Vapor - Capteur avec électrode sélective de gaz pour l'éthanol 0 ... 3 % (Bluetooth + USB)</v>
          </cell>
          <cell r="E1809" t="str">
            <v>Cobra SMARTsense Ethanol Vapor - Sensor con electrodo selectivo de gas para el etanol 0 ... 3 % (Bluetooth + USB)</v>
          </cell>
          <cell r="F1809" t="str">
            <v>Cobra SMARTsense Ethanol Vapor - Czujnik z elektrodą gazoselektywną do etanolu 0 ... 3 % (Bluetooth + USB)</v>
          </cell>
          <cell r="G1809" t="str">
            <v>Cobra SMARTsense Ethanol Vapor - Датчик с газоселективным электродом для этанола 0 ... 3 % (Bluetooth + USB)</v>
          </cell>
          <cell r="H1809">
            <v>164</v>
          </cell>
        </row>
        <row r="1810">
          <cell r="A1810" t="str">
            <v>12949-00</v>
          </cell>
          <cell r="B1810" t="str">
            <v>Cobra SMARTsense Methane - Sensor mit gasselektiver Elektrode für Methan 0 ... 10000 ppm (Bluetooth + USB)</v>
          </cell>
          <cell r="C1810" t="str">
            <v>Cobra SMARTsense Methane - Sensor with gas selective electrode for methane 0 ... 10000 ppm (Bluetooth + USB)</v>
          </cell>
          <cell r="D1810" t="str">
            <v>Cobra SMARTsense Methane - Capteur avec électrode sélective de gaz pour le méthane 0 ... 10000 ppm (Bluetooth + USB)</v>
          </cell>
          <cell r="E1810" t="str">
            <v>Cobra SMARTsense Methane - Sensor con electrodo selectivo de gas para el metano 0 ... 10000 ppm (Bluetooth + USB)</v>
          </cell>
          <cell r="F1810" t="str">
            <v/>
          </cell>
          <cell r="G1810" t="str">
            <v>Cobra SMARTsense Methane  - Датчик с газоселективным электродом для метана 0 ... 10000 ppm (Bluetooth + USB)</v>
          </cell>
          <cell r="H1810">
            <v>164</v>
          </cell>
        </row>
        <row r="1811">
          <cell r="A1811" t="str">
            <v>12950-00</v>
          </cell>
          <cell r="B1811" t="str">
            <v>Cobra SMARTsense - High Precision Temperature - Sensor zur Messung von Temperatur, -50 ... +150 °C (Bluetooth + USB)</v>
          </cell>
          <cell r="C1811" t="str">
            <v>Cobra SMARTsense High Precision Temperature - Sensor for measuring temperature, -50 ... +150 °C (Bluetooth + USB)</v>
          </cell>
          <cell r="D1811" t="str">
            <v>Cobra SMARTsense High Precision Temperature - Capteur pour la mesure de la température, -50 ... +150 °C (Bluetooth + USB)</v>
          </cell>
          <cell r="E1811" t="str">
            <v>Cobra SMARTsense High Precision Temperature - Sensor para medir la temperatura, -50 ... +150 °C (Bluetooth + USB)</v>
          </cell>
          <cell r="F1811" t="str">
            <v/>
          </cell>
          <cell r="G1811" t="str">
            <v>Cobra SMARTsense High Precision Temperature - Датчик для измерения температуры, -50 ... +150 °C (Bluetooth + USB)</v>
          </cell>
          <cell r="H1811">
            <v>236</v>
          </cell>
        </row>
        <row r="1812">
          <cell r="A1812" t="str">
            <v>12951-00</v>
          </cell>
          <cell r="B1812" t="str">
            <v>Cobra SMARTsense Light &amp; Color - Sensor zur Lichtmessung und Farberkennung 0 ... 200 kLx (Bluetooth + USB)</v>
          </cell>
          <cell r="C1812" t="str">
            <v>Cobra SMARTsense Light &amp; Color - Sensor for light measurement and colour recognition, 0 ... 200 kLx (Bluetooth + USB)</v>
          </cell>
          <cell r="D1812" t="str">
            <v>Cobra SMARTsense Light &amp; Color - Capteur pour la mesure de la lumière et la reconnaissance des couleurs, 0 ... 200 kLx (Bluetooth + USB)</v>
          </cell>
          <cell r="E1812" t="str">
            <v>Cobra SMARTsense Light &amp; Color - Sensor para la medición de la luz y el reconocimiento del, 0 ... 200 kLx (Bluetooth + USB)</v>
          </cell>
          <cell r="F1812" t="str">
            <v/>
          </cell>
          <cell r="G1812" t="str">
            <v>Cobra SMARTsense Light &amp; Color - Датчик для измерения освещенности и распознавания цвета , 0 ... 200 kLx (Bluetooth + USB)</v>
          </cell>
          <cell r="H1812">
            <v>215</v>
          </cell>
        </row>
        <row r="1813">
          <cell r="A1813" t="str">
            <v>12960-00</v>
          </cell>
          <cell r="B1813" t="str">
            <v>Halter für Cobra SMARTsense, für Stativmaterial</v>
          </cell>
          <cell r="C1813" t="str">
            <v>Holder for Cobra SMARTsense</v>
          </cell>
          <cell r="D1813" t="str">
            <v xml:space="preserve">Titulaire pour Cobra SMARTsense  </v>
          </cell>
          <cell r="E1813" t="str">
            <v xml:space="preserve">Soporte para Cobra SMARTsense  </v>
          </cell>
          <cell r="F1813" t="str">
            <v/>
          </cell>
          <cell r="G1813" t="str">
            <v>Держатель для  датчиков</v>
          </cell>
          <cell r="H1813">
            <v>15</v>
          </cell>
        </row>
        <row r="1814">
          <cell r="A1814" t="str">
            <v>12960-10</v>
          </cell>
          <cell r="B1814" t="str">
            <v>Halter für Cobra SMARTsense, magnetisch</v>
          </cell>
          <cell r="C1814" t="str">
            <v>Holder for Cobra SMARTsense, magnetic</v>
          </cell>
          <cell r="D1814" t="str">
            <v>Titulaire pour Cobra SMARTsense, magnétique</v>
          </cell>
          <cell r="E1814" t="str">
            <v>Soporte para Cobra SMARTsense, magnética</v>
          </cell>
          <cell r="F1814" t="str">
            <v/>
          </cell>
          <cell r="G1814" t="str">
            <v>Держатель для датчиков  Cobra SMARTsense, магнитный</v>
          </cell>
          <cell r="H1814">
            <v>17</v>
          </cell>
        </row>
        <row r="1815">
          <cell r="A1815" t="str">
            <v>12970-00</v>
          </cell>
          <cell r="B1815" t="str">
            <v>Cobra SMARTexperiment - Hookesches Gesetz</v>
          </cell>
          <cell r="C1815" t="str">
            <v>Cobra SMARTexperiment - Hooke's Law</v>
          </cell>
          <cell r="D1815" t="str">
            <v xml:space="preserve">Cobra SMARTexperiment - La loi de Hooke  </v>
          </cell>
          <cell r="E1815" t="str">
            <v>Cobra SMARTexperiment - Ley de Hooke</v>
          </cell>
          <cell r="F1815" t="str">
            <v/>
          </cell>
          <cell r="G1815" t="str">
            <v>Cobra SMARTexperiment - Закон Гука</v>
          </cell>
          <cell r="H1815">
            <v>432</v>
          </cell>
        </row>
        <row r="1816">
          <cell r="A1816" t="str">
            <v>12971-00</v>
          </cell>
          <cell r="B1816" t="str">
            <v>Cobra SMARTexperiment - Archimedisches Prinzip</v>
          </cell>
          <cell r="C1816" t="str">
            <v>Cobra SMARTexperiment - Archimedes' principle</v>
          </cell>
          <cell r="D1816" t="str">
            <v xml:space="preserve">Cobra SMARTexperiment - Principe d'Archimède  </v>
          </cell>
          <cell r="E1816" t="str">
            <v>Cobra SMARTexperiment - Principio de Arquímedes</v>
          </cell>
          <cell r="F1816" t="str">
            <v/>
          </cell>
          <cell r="G1816" t="str">
            <v>Cobra SMARTexperiment - Принцип Архимеда</v>
          </cell>
          <cell r="H1816">
            <v>540</v>
          </cell>
        </row>
        <row r="1817">
          <cell r="A1817" t="str">
            <v>12972-00</v>
          </cell>
          <cell r="B1817" t="str">
            <v>Cobra SMARTexperiment - Mathematisches Pendel</v>
          </cell>
          <cell r="C1817" t="str">
            <v>Cobra SMARTexperiment - Mathematical Pendulum</v>
          </cell>
          <cell r="D1817" t="str">
            <v xml:space="preserve">Cobra SMARTexperiment - Pendule mathématique  </v>
          </cell>
          <cell r="E1817" t="str">
            <v>Cobra SMARTexperiment - Péndulo matemático</v>
          </cell>
          <cell r="F1817" t="str">
            <v/>
          </cell>
          <cell r="G1817" t="str">
            <v>Cobra SMARTexperiment -  Математический маятник</v>
          </cell>
          <cell r="H1817">
            <v>309</v>
          </cell>
        </row>
        <row r="1818">
          <cell r="A1818" t="str">
            <v>12973-00</v>
          </cell>
          <cell r="B1818" t="str">
            <v>Cobra SMARTexperiment - 3. Newtonsche Gesetz</v>
          </cell>
          <cell r="C1818" t="str">
            <v>Cobra SMARTexperiment - 3rd law of Newton</v>
          </cell>
          <cell r="D1818" t="str">
            <v xml:space="preserve">Cobra SMARTexperiment - 3ème loi de Newton  </v>
          </cell>
          <cell r="E1818" t="str">
            <v>Cobra SMARTexperiment - 3ª ley de Newton</v>
          </cell>
          <cell r="F1818" t="str">
            <v/>
          </cell>
          <cell r="G1818" t="str">
            <v>Cobra SMARTexperiment - 3-й закон Ньютона</v>
          </cell>
          <cell r="H1818">
            <v>432</v>
          </cell>
        </row>
        <row r="1819">
          <cell r="A1819" t="str">
            <v>12980-00</v>
          </cell>
          <cell r="B1819" t="str">
            <v>SensorCase Koffer für Cobra SMARTsense / SMARTlink</v>
          </cell>
          <cell r="C1819" t="str">
            <v>Sensorcase storage solution for Cobra SMARTsense</v>
          </cell>
          <cell r="D1819" t="str">
            <v>Solution de stockage Sensorcase pour Cobra SMARTsense</v>
          </cell>
          <cell r="E1819" t="str">
            <v>Solución de almacenamiento Sensorcase para Cobra SMARTsense</v>
          </cell>
          <cell r="F1819" t="str">
            <v/>
          </cell>
          <cell r="G1819" t="str">
            <v xml:space="preserve">Кейс для датчиков  Cobra SMARTsense  </v>
          </cell>
          <cell r="H1819">
            <v>1599</v>
          </cell>
        </row>
        <row r="1820">
          <cell r="A1820" t="str">
            <v>12980-01</v>
          </cell>
          <cell r="B1820" t="str">
            <v>Aufbewahrungsblock 1, kleine Sensoren</v>
          </cell>
          <cell r="C1820" t="str">
            <v>Storage block 1, small sensors</v>
          </cell>
          <cell r="D1820" t="str">
            <v/>
          </cell>
          <cell r="E1820" t="str">
            <v/>
          </cell>
          <cell r="F1820" t="str">
            <v/>
          </cell>
          <cell r="G1820" t="str">
            <v/>
          </cell>
          <cell r="H1820">
            <v>46</v>
          </cell>
        </row>
        <row r="1821">
          <cell r="A1821" t="str">
            <v>12980-02</v>
          </cell>
          <cell r="B1821" t="str">
            <v>Aufbewahrungsblock 2, große Sensoren</v>
          </cell>
          <cell r="C1821" t="str">
            <v>Storage block 2, large sensors</v>
          </cell>
          <cell r="D1821" t="str">
            <v/>
          </cell>
          <cell r="E1821" t="str">
            <v/>
          </cell>
          <cell r="F1821" t="str">
            <v/>
          </cell>
          <cell r="G1821" t="str">
            <v/>
          </cell>
          <cell r="H1821">
            <v>48</v>
          </cell>
        </row>
        <row r="1822">
          <cell r="A1822" t="str">
            <v>12980-03</v>
          </cell>
          <cell r="B1822" t="str">
            <v>Aufbewahrungsblock 3, Sensoren mit Sonden</v>
          </cell>
          <cell r="C1822" t="str">
            <v>Storage block 3, sensors with probes</v>
          </cell>
          <cell r="D1822" t="str">
            <v/>
          </cell>
          <cell r="E1822" t="str">
            <v/>
          </cell>
          <cell r="F1822" t="str">
            <v/>
          </cell>
          <cell r="G1822" t="str">
            <v/>
          </cell>
          <cell r="H1822">
            <v>36</v>
          </cell>
        </row>
        <row r="1823">
          <cell r="A1823" t="str">
            <v>12980-06</v>
          </cell>
          <cell r="B1823" t="str">
            <v>Aufbewahrungsblock 6, Universalmodul 120 mm</v>
          </cell>
          <cell r="C1823" t="str">
            <v>Storage block 6, universal module 120 mm</v>
          </cell>
          <cell r="D1823" t="str">
            <v/>
          </cell>
          <cell r="E1823" t="str">
            <v/>
          </cell>
          <cell r="F1823" t="str">
            <v/>
          </cell>
          <cell r="G1823" t="str">
            <v/>
          </cell>
          <cell r="H1823">
            <v>36</v>
          </cell>
        </row>
        <row r="1824">
          <cell r="A1824" t="str">
            <v>12980-08</v>
          </cell>
          <cell r="B1824" t="str">
            <v>SensorCase Aufbewahrungsblock für max. 16 Cobra SMARTlinks</v>
          </cell>
          <cell r="C1824" t="str">
            <v>Storage block SMARTlink, for max. 16 Cobra SMARtlinks</v>
          </cell>
          <cell r="D1824" t="str">
            <v/>
          </cell>
          <cell r="E1824" t="str">
            <v/>
          </cell>
          <cell r="F1824" t="str">
            <v/>
          </cell>
          <cell r="G1824" t="str">
            <v/>
          </cell>
          <cell r="H1824">
            <v>249</v>
          </cell>
        </row>
        <row r="1825">
          <cell r="A1825" t="str">
            <v>12981-88</v>
          </cell>
          <cell r="B1825" t="str">
            <v>SensorCase Cobra SMARTsense Physik, 16-fach</v>
          </cell>
          <cell r="C1825" t="str">
            <v>SensorCase Cobra SMARTsense physics, 16-fold</v>
          </cell>
          <cell r="D1825" t="str">
            <v>SensorCase Cobra SMARTsense Physique, 16 capteurs</v>
          </cell>
          <cell r="E1825" t="str">
            <v>SensorCase Cobra SMARTsense Física, para 16 equipos de trabajo</v>
          </cell>
          <cell r="F1825" t="str">
            <v/>
          </cell>
          <cell r="G1825" t="str">
            <v>Набор Cobra SMARTsense  Физика, для 16 групп</v>
          </cell>
          <cell r="H1825">
            <v>6700</v>
          </cell>
        </row>
        <row r="1826">
          <cell r="A1826" t="str">
            <v>12982-88</v>
          </cell>
          <cell r="B1826" t="str">
            <v>SensorCase Cobra SMARTsense Chemie, 16-fach</v>
          </cell>
          <cell r="C1826" t="str">
            <v>SensorCase Cobra SMARTsense chemistry, 16-fold</v>
          </cell>
          <cell r="D1826" t="str">
            <v>SensorCase Cobra SMARTsense Chimie, 16 capteurs</v>
          </cell>
          <cell r="E1826" t="str">
            <v>SensorCase Cobra SMARTsense Química, para 16 equipos de trabajo</v>
          </cell>
          <cell r="F1826" t="str">
            <v/>
          </cell>
          <cell r="G1826" t="str">
            <v>Набор  Cobra SMARTsense  Химия для 16 групп</v>
          </cell>
          <cell r="H1826">
            <v>5950</v>
          </cell>
        </row>
        <row r="1827">
          <cell r="A1827" t="str">
            <v>12983-88</v>
          </cell>
          <cell r="B1827" t="str">
            <v>SensorCase Cobra SMARTsense Biologie, 16-fach</v>
          </cell>
          <cell r="C1827" t="str">
            <v>SensorCase Cobra SMARTsense biology, 16-fold</v>
          </cell>
          <cell r="D1827" t="str">
            <v>SensorCase Cobra SMARTsense biologie</v>
          </cell>
          <cell r="E1827" t="str">
            <v>SensorCase Cobra SMARTsense Biología, para 16 equipos de trabajo</v>
          </cell>
          <cell r="F1827" t="str">
            <v/>
          </cell>
          <cell r="G1827" t="str">
            <v>Набор  Cobra SMARTsense Биология для 16 групп</v>
          </cell>
          <cell r="H1827">
            <v>7900</v>
          </cell>
        </row>
        <row r="1828">
          <cell r="A1828" t="str">
            <v>12984-88</v>
          </cell>
          <cell r="B1828" t="str">
            <v>Paket Cobra SMARTlink + Cobra SMARTsense + Geräteverwaltung</v>
          </cell>
          <cell r="C1828" t="str">
            <v>Package Cobra SMARTlink + Cobra SMARTsense + Device management</v>
          </cell>
          <cell r="D1828" t="str">
            <v/>
          </cell>
          <cell r="E1828" t="str">
            <v/>
          </cell>
          <cell r="F1828" t="str">
            <v/>
          </cell>
          <cell r="G1828" t="str">
            <v/>
          </cell>
          <cell r="H1828">
            <v>669</v>
          </cell>
        </row>
        <row r="1829">
          <cell r="A1829" t="str">
            <v>12985-88</v>
          </cell>
          <cell r="B1829" t="str">
            <v>Cobra SMARTsense Koffer für Vertrieb</v>
          </cell>
          <cell r="C1829" t="str">
            <v>Cobra SMARTsense case sales</v>
          </cell>
          <cell r="D1829" t="str">
            <v>Ventes de boîtiers Cobra SMARTsense</v>
          </cell>
          <cell r="E1829" t="str">
            <v>Maletín de demostración digital para ventas</v>
          </cell>
          <cell r="F1829" t="str">
            <v/>
          </cell>
          <cell r="G1829" t="str">
            <v>Распродажа кейсов Cobra SMARTsense</v>
          </cell>
          <cell r="H1829">
            <v>1899</v>
          </cell>
        </row>
        <row r="1830">
          <cell r="A1830" t="str">
            <v>12985-88E</v>
          </cell>
          <cell r="B1830" t="str">
            <v>Cobra SMARTsense Koffer für Vertrieb</v>
          </cell>
          <cell r="C1830" t="str">
            <v>Cobra SMARTsense case sales</v>
          </cell>
          <cell r="D1830" t="str">
            <v>Ventes de boîtiers Cobra SMARTsense</v>
          </cell>
          <cell r="E1830" t="str">
            <v>Maletín de demostración digital para ventas</v>
          </cell>
          <cell r="F1830" t="str">
            <v/>
          </cell>
          <cell r="G1830" t="str">
            <v>Распродажа кейсов Cobra SMARTsense</v>
          </cell>
          <cell r="H1830">
            <v>1899</v>
          </cell>
        </row>
        <row r="1831">
          <cell r="A1831" t="str">
            <v>12986-88</v>
          </cell>
          <cell r="B1831" t="str">
            <v>SensorCase Cobra SMARTlink, 8-fach</v>
          </cell>
          <cell r="C1831" t="str">
            <v>SensorCase Cobra SMARTlink, 8-fold</v>
          </cell>
          <cell r="D1831" t="str">
            <v>SensorCase Cobra SMARTlink, 8 capteurs</v>
          </cell>
          <cell r="E1831" t="str">
            <v>SensorCase Cobra SMARTlink, para 8 equipos de trabajo</v>
          </cell>
          <cell r="F1831" t="str">
            <v/>
          </cell>
          <cell r="G1831" t="str">
            <v>Набор Cobra SMARTlink, для 8 групп</v>
          </cell>
          <cell r="H1831">
            <v>6850</v>
          </cell>
        </row>
        <row r="1832">
          <cell r="A1832" t="str">
            <v>12987-88</v>
          </cell>
          <cell r="B1832" t="str">
            <v>SensorCase Cobra SMARTlink, 16-fach</v>
          </cell>
          <cell r="C1832" t="str">
            <v>SensorCase Cobra SMARTlink, 16-fold</v>
          </cell>
          <cell r="D1832" t="str">
            <v>SensorCase Cobra SMARTlink, 16 tablettes</v>
          </cell>
          <cell r="E1832" t="str">
            <v>SensorCase Cobra SMARTlink, para 16 equipos de trabajo</v>
          </cell>
          <cell r="F1832" t="str">
            <v/>
          </cell>
          <cell r="G1832" t="str">
            <v>Набор Cobra SMARTlink, для 16 групп</v>
          </cell>
          <cell r="H1832">
            <v>11300</v>
          </cell>
        </row>
        <row r="1833">
          <cell r="A1833" t="str">
            <v>12988-88</v>
          </cell>
          <cell r="B1833" t="str">
            <v>Paket Cobra SMARTlink (16-fach)</v>
          </cell>
          <cell r="C1833" t="str">
            <v>Cobra SMARTsense Starter Package</v>
          </cell>
          <cell r="D1833" t="str">
            <v/>
          </cell>
          <cell r="E1833" t="str">
            <v/>
          </cell>
          <cell r="F1833" t="str">
            <v/>
          </cell>
          <cell r="G1833" t="str">
            <v/>
          </cell>
          <cell r="H1833">
            <v>12000</v>
          </cell>
        </row>
        <row r="1834">
          <cell r="A1834" t="str">
            <v>12989-88</v>
          </cell>
          <cell r="B1834" t="str">
            <v>Paket curricuLAB</v>
          </cell>
          <cell r="C1834" t="str">
            <v>Cobra SMARTsense Starter Package</v>
          </cell>
          <cell r="D1834" t="str">
            <v/>
          </cell>
          <cell r="E1834" t="str">
            <v/>
          </cell>
          <cell r="F1834" t="str">
            <v/>
          </cell>
          <cell r="G1834" t="str">
            <v/>
          </cell>
          <cell r="H1834">
            <v>3200</v>
          </cell>
        </row>
        <row r="1835">
          <cell r="A1835" t="str">
            <v>12990-00</v>
          </cell>
          <cell r="B1835" t="str">
            <v>SensorCase Koffer für Cobra SMARTsense / SMARTlink</v>
          </cell>
          <cell r="C1835" t="str">
            <v>Sensorcase storage solution for Cobra SMARTsense</v>
          </cell>
          <cell r="D1835" t="str">
            <v>Solution de stockage Sensorcase pour Cobra SMARTsense</v>
          </cell>
          <cell r="E1835" t="str">
            <v>Solución de almacenamiento Sensorcase para Cobra SMARTsense</v>
          </cell>
          <cell r="F1835" t="str">
            <v/>
          </cell>
          <cell r="G1835" t="str">
            <v xml:space="preserve">Кейс для датчиков  Cobra SMARTsense  </v>
          </cell>
          <cell r="H1835">
            <v>1599</v>
          </cell>
        </row>
        <row r="1836">
          <cell r="A1836" t="str">
            <v>12990-01</v>
          </cell>
          <cell r="B1836" t="str">
            <v>Aufbewahrungsblock 1, kleine Sensoren</v>
          </cell>
          <cell r="C1836" t="str">
            <v>Storage block 1, small sensors</v>
          </cell>
          <cell r="D1836" t="str">
            <v/>
          </cell>
          <cell r="E1836" t="str">
            <v/>
          </cell>
          <cell r="F1836" t="str">
            <v/>
          </cell>
          <cell r="G1836" t="str">
            <v/>
          </cell>
          <cell r="H1836">
            <v>39</v>
          </cell>
        </row>
        <row r="1837">
          <cell r="A1837" t="str">
            <v>12990-02</v>
          </cell>
          <cell r="B1837" t="str">
            <v>Aufbewahrungsblock 2, große Sensoren</v>
          </cell>
          <cell r="C1837" t="str">
            <v>Storage block 2, large sensors</v>
          </cell>
          <cell r="D1837" t="str">
            <v/>
          </cell>
          <cell r="E1837" t="str">
            <v/>
          </cell>
          <cell r="F1837" t="str">
            <v/>
          </cell>
          <cell r="G1837" t="str">
            <v/>
          </cell>
          <cell r="H1837">
            <v>39</v>
          </cell>
        </row>
        <row r="1838">
          <cell r="A1838" t="str">
            <v>12990-03</v>
          </cell>
          <cell r="B1838" t="str">
            <v>Aufbewahrungsblock 3, Sensoren mit Sonden</v>
          </cell>
          <cell r="C1838" t="str">
            <v>Storage block 3, sensors with probes</v>
          </cell>
          <cell r="D1838" t="str">
            <v/>
          </cell>
          <cell r="E1838" t="str">
            <v/>
          </cell>
          <cell r="F1838" t="str">
            <v/>
          </cell>
          <cell r="G1838" t="str">
            <v/>
          </cell>
          <cell r="H1838">
            <v>39</v>
          </cell>
        </row>
        <row r="1839">
          <cell r="A1839" t="str">
            <v>12990-06</v>
          </cell>
          <cell r="B1839" t="str">
            <v>Aufbewahrungsblock 6, Universalmodul 120 mm</v>
          </cell>
          <cell r="C1839" t="str">
            <v>Storage block 6, universal module 120 mm</v>
          </cell>
          <cell r="D1839" t="str">
            <v/>
          </cell>
          <cell r="E1839" t="str">
            <v/>
          </cell>
          <cell r="F1839" t="str">
            <v/>
          </cell>
          <cell r="G1839" t="str">
            <v/>
          </cell>
          <cell r="H1839">
            <v>39</v>
          </cell>
        </row>
        <row r="1840">
          <cell r="A1840" t="str">
            <v>12990-07</v>
          </cell>
          <cell r="B1840" t="str">
            <v>Aufbewahrungsblock für max. 16 Tablets</v>
          </cell>
          <cell r="C1840" t="str">
            <v>Storage block 6, universal module 120 mm</v>
          </cell>
          <cell r="D1840" t="str">
            <v/>
          </cell>
          <cell r="E1840" t="str">
            <v/>
          </cell>
          <cell r="F1840" t="str">
            <v/>
          </cell>
          <cell r="G1840" t="str">
            <v/>
          </cell>
          <cell r="H1840">
            <v>129</v>
          </cell>
        </row>
        <row r="1841">
          <cell r="A1841" t="str">
            <v>12999-01</v>
          </cell>
          <cell r="B1841" t="str">
            <v>Zentralisierte Geräteverwaltung Cobra SMARTlink, Einzelgerätelizenz</v>
          </cell>
          <cell r="C1841" t="str">
            <v>Centralized device management Cobra SMARTlink</v>
          </cell>
          <cell r="D1841" t="str">
            <v>Gestion centralisée des appareils Cobra SMARTlink</v>
          </cell>
          <cell r="E1841" t="str">
            <v>Gestión centralizada de dispositivos Cobra SMARTlink</v>
          </cell>
          <cell r="F1841" t="str">
            <v/>
          </cell>
          <cell r="G1841" t="str">
            <v>Централизованное управление устройством Cobra SMARTlink</v>
          </cell>
          <cell r="H1841">
            <v>49</v>
          </cell>
        </row>
        <row r="1842">
          <cell r="A1842" t="str">
            <v>12999-02</v>
          </cell>
          <cell r="B1842" t="str">
            <v>Schulung Zentralisierte Geräteverwaltung Cobra SMARTlink</v>
          </cell>
          <cell r="C1842" t="str">
            <v>Training Centralized Device Management Cobra SMARTlink</v>
          </cell>
          <cell r="D1842" t="str">
            <v>Formation Gestion centralisée des appareils Cobra SMARTlink</v>
          </cell>
          <cell r="E1842" t="str">
            <v>Formación Gestión centralizada de dispositivos Cobra SMARTlink</v>
          </cell>
          <cell r="F1842" t="str">
            <v/>
          </cell>
          <cell r="G1842" t="str">
            <v>Обучение Централизованное управление устройствами Cobra SMARTlink</v>
          </cell>
          <cell r="H1842">
            <v>360</v>
          </cell>
        </row>
        <row r="1843">
          <cell r="A1843" t="str">
            <v>12999-99</v>
          </cell>
          <cell r="B1843" t="str">
            <v>Cobra SMARTlink</v>
          </cell>
          <cell r="C1843" t="str">
            <v>Cobra SMARTlink</v>
          </cell>
          <cell r="D1843" t="str">
            <v xml:space="preserve">Cobra SMARTlink  </v>
          </cell>
          <cell r="E1843" t="str">
            <v>Cobra SMARTlink, Dispositivo móvil de medición, visualización y adquisición de datos</v>
          </cell>
          <cell r="F1843" t="str">
            <v/>
          </cell>
          <cell r="G1843" t="str">
            <v>Cobra SMARTlink Мобильное устройство для измерения, изображения и сбора данных</v>
          </cell>
          <cell r="H1843">
            <v>689</v>
          </cell>
        </row>
        <row r="1844">
          <cell r="A1844" t="str">
            <v>12999-99E</v>
          </cell>
          <cell r="B1844" t="str">
            <v>Cobra SMARTlink</v>
          </cell>
          <cell r="C1844" t="str">
            <v>Cobra SMARTlink</v>
          </cell>
          <cell r="D1844" t="str">
            <v xml:space="preserve">Cobra SMARTlink  </v>
          </cell>
          <cell r="E1844" t="str">
            <v>Cobra SMARTlink, Dispositivo móvil de medición, visualización y adquisición de datos</v>
          </cell>
          <cell r="F1844" t="str">
            <v/>
          </cell>
          <cell r="G1844" t="str">
            <v>Cobra SMARTlinkМобильное устройство для измерения, изображения и сбора данных</v>
          </cell>
          <cell r="H1844">
            <v>689</v>
          </cell>
        </row>
        <row r="1845">
          <cell r="A1845" t="str">
            <v>13002-00</v>
          </cell>
          <cell r="B1845" t="str">
            <v xml:space="preserve">Rasterplatte 16cm x 21cm </v>
          </cell>
          <cell r="C1845" t="str">
            <v>Mounting plate r, 16cmx21cm</v>
          </cell>
          <cell r="D1845" t="str">
            <v>Plaque de montage, 16 x 21 cm</v>
          </cell>
          <cell r="E1845" t="str">
            <v>PLACA RETICULAR, 16CMX21CM, R</v>
          </cell>
          <cell r="F1845" t="str">
            <v xml:space="preserve">Płyta wtykowa 16 cm x 21 cm     </v>
          </cell>
          <cell r="G1845" t="str">
            <v xml:space="preserve">Монтажная пластинка, 16 смx21 см    </v>
          </cell>
          <cell r="H1845">
            <v>52</v>
          </cell>
        </row>
        <row r="1846">
          <cell r="A1846" t="str">
            <v>13024-12</v>
          </cell>
          <cell r="B1846" t="str">
            <v>Klingeklöppel</v>
          </cell>
          <cell r="C1846" t="str">
            <v>Bell striker/contact knife R/S</v>
          </cell>
          <cell r="D1846" t="str">
            <v>Ressort à lame et bâton pour cloche</v>
          </cell>
          <cell r="E1846" t="str">
            <v>MACILLO P.TIMBRE/CONT.D.RUPT. R/S</v>
          </cell>
          <cell r="F1846" t="str">
            <v xml:space="preserve">Styk pomiarowy    </v>
          </cell>
          <cell r="G1846" t="str">
            <v xml:space="preserve">Молоточек  для звонка  </v>
          </cell>
          <cell r="H1846">
            <v>17</v>
          </cell>
        </row>
        <row r="1847">
          <cell r="A1847" t="str">
            <v>13024-22</v>
          </cell>
          <cell r="B1847" t="str">
            <v>Bimetallstreifen, I = 100 mm</v>
          </cell>
          <cell r="C1847" t="str">
            <v>Bimetallic strip, 100 mm</v>
          </cell>
          <cell r="D1847" t="str">
            <v>Bilame, longueur 100 mm</v>
          </cell>
          <cell r="E1847" t="str">
            <v>TIRA BIMETALICA, 100 mm</v>
          </cell>
          <cell r="F1847" t="str">
            <v xml:space="preserve">Pasek bimetalowy, l = 100 mm    </v>
          </cell>
          <cell r="G1847" t="str">
            <v xml:space="preserve">Биметаллическая лента, 100 см    </v>
          </cell>
          <cell r="H1847">
            <v>5</v>
          </cell>
        </row>
        <row r="1848">
          <cell r="A1848" t="str">
            <v>13024-24</v>
          </cell>
          <cell r="B1848" t="str">
            <v>Universalhalter für Äquipotentiallinien</v>
          </cell>
          <cell r="C1848" t="str">
            <v>Universal holder for equipotential lines</v>
          </cell>
          <cell r="D1848" t="str">
            <v>Support universel, module RS</v>
          </cell>
          <cell r="E1848" t="str">
            <v>SOPORTE UNIVERSAL, MODULO R</v>
          </cell>
          <cell r="F1848" t="str">
            <v xml:space="preserve">Uchwyt uniwersalny, obudowa R     </v>
          </cell>
          <cell r="G1848" t="str">
            <v xml:space="preserve">Универсальный держатель  для набора "Эквипотенциальные линии"  </v>
          </cell>
          <cell r="H1848">
            <v>28</v>
          </cell>
        </row>
        <row r="1849">
          <cell r="A1849" t="str">
            <v>13027-01</v>
          </cell>
          <cell r="B1849" t="str">
            <v xml:space="preserve">Elektroskop mit Metallzeiger </v>
          </cell>
          <cell r="C1849" t="str">
            <v>Electroscope w. metal pointer</v>
          </cell>
          <cell r="D1849" t="str">
            <v>Électroscope avec aiguille métallique</v>
          </cell>
          <cell r="E1849" t="str">
            <v>ELECTROSCOPIO C.INDICAD.METALICO</v>
          </cell>
          <cell r="F1849" t="str">
            <v xml:space="preserve">Elektroskop ze wskazówką metalową     </v>
          </cell>
          <cell r="G1849" t="str">
            <v xml:space="preserve">Электроскоп с металлической стрелкой    </v>
          </cell>
          <cell r="H1849">
            <v>30</v>
          </cell>
        </row>
        <row r="1850">
          <cell r="A1850" t="str">
            <v>13027-03</v>
          </cell>
          <cell r="B1850" t="str">
            <v xml:space="preserve">Faradaybecher, d = 40 mm, h = 75 mm </v>
          </cell>
          <cell r="C1850" t="str">
            <v>Faraday pail, d. 40mm, h. 75mm</v>
          </cell>
          <cell r="D1850" t="str">
            <v>Becher Faraday, d 40 mm, h 75 mm</v>
          </cell>
          <cell r="E1850" t="str">
            <v>COPA DE FARADAY, D 40MM, A 75MM</v>
          </cell>
          <cell r="F1850" t="str">
            <v xml:space="preserve">Pojemnik Faradaya, d = 40 mm, h = 75 mm     </v>
          </cell>
          <cell r="G1850" t="str">
            <v xml:space="preserve">Цилиндр Фарадея, d=40 мм, h=75 мм    </v>
          </cell>
          <cell r="H1850">
            <v>9</v>
          </cell>
        </row>
        <row r="1851">
          <cell r="A1851" t="str">
            <v>13027-05</v>
          </cell>
          <cell r="B1851" t="str">
            <v xml:space="preserve">Polycarbonatplatte 136 x 112 x 1 mm </v>
          </cell>
          <cell r="C1851" t="str">
            <v>Polycarbonate plate, 136x112x1 mm</v>
          </cell>
          <cell r="D1851" t="str">
            <v>Plaque polycarbonate, 136 x 112 x 1 mm</v>
          </cell>
          <cell r="E1851" t="str">
            <v>PLACA D.POLICARBONATO,136X112X1MM</v>
          </cell>
          <cell r="F1851" t="str">
            <v xml:space="preserve">Płyta z poliwęglanu 136 x 112 x 1 mm     </v>
          </cell>
          <cell r="G1851" t="str">
            <v xml:space="preserve">Пластина, 136x112x1 мм, поликарбонат.    </v>
          </cell>
          <cell r="H1851">
            <v>4.2</v>
          </cell>
        </row>
        <row r="1852">
          <cell r="A1852" t="str">
            <v>13027-08</v>
          </cell>
          <cell r="B1852" t="str">
            <v>Acrylglasstab, l = 175 mm, d = 8 mm</v>
          </cell>
          <cell r="C1852" t="str">
            <v>Acrylic resin rod, l=175 mm, d=8 mm</v>
          </cell>
          <cell r="D1852" t="str">
            <v>Tige acrylique, l=175 mm, d=8 mm</v>
          </cell>
          <cell r="E1852" t="str">
            <v>VARILLA DE ACRILO,  l=175 mm, d=8 mm</v>
          </cell>
          <cell r="F1852" t="str">
            <v xml:space="preserve">Pręt akrylowy, l=175 mm, d=8 mm    </v>
          </cell>
          <cell r="G1852" t="str">
            <v xml:space="preserve">Стержень, l=175 мм, d=8 мм, акрил  </v>
          </cell>
          <cell r="H1852">
            <v>10</v>
          </cell>
        </row>
        <row r="1853">
          <cell r="A1853" t="str">
            <v>13027-09</v>
          </cell>
          <cell r="B1853" t="str">
            <v>Polypropylenstab, l = 175 mm, d = 10 mm</v>
          </cell>
          <cell r="C1853" t="str">
            <v>Polypropylene rod, l=175mm, d=10 mm</v>
          </cell>
          <cell r="D1853" t="str">
            <v>Tige polypropylène, l=175 mm, d=10 mm</v>
          </cell>
          <cell r="E1853" t="str">
            <v>Barra de polipropileno (PP), l=175 mm, d=10 mm</v>
          </cell>
          <cell r="F1853" t="str">
            <v xml:space="preserve">Pręt z polipropylenu, l=175 mm, d=10 mm    </v>
          </cell>
          <cell r="G1853" t="str">
            <v xml:space="preserve">Стержень, l=175 мм, d=10 мм, полипропилен.     </v>
          </cell>
          <cell r="H1853">
            <v>3.5</v>
          </cell>
        </row>
        <row r="1854">
          <cell r="A1854" t="str">
            <v>13027-12</v>
          </cell>
          <cell r="B1854" t="str">
            <v xml:space="preserve">Influenzplatte, 30 mm x 60 mm </v>
          </cell>
          <cell r="C1854" t="str">
            <v>Electrostatic influence plate, 30 x 60 mm</v>
          </cell>
          <cell r="D1854" t="str">
            <v xml:space="preserve">Plaque d'influence électrostatique, 30 x 60 mm </v>
          </cell>
          <cell r="E1854" t="str">
            <v>PLACA D.INFLUENCIA EL., 30MMX60MM</v>
          </cell>
          <cell r="F1854" t="str">
            <v xml:space="preserve">Płyta indukcyjna 30 x 60 mm     </v>
          </cell>
          <cell r="G1854" t="str">
            <v xml:space="preserve">Индукционная пластина, 30 ммx60 мм    </v>
          </cell>
          <cell r="H1854">
            <v>24</v>
          </cell>
        </row>
        <row r="1855">
          <cell r="A1855" t="str">
            <v>13027-15</v>
          </cell>
          <cell r="B1855" t="str">
            <v xml:space="preserve">Pendelpaar für Elektrostatik </v>
          </cell>
          <cell r="C1855" t="str">
            <v>Pendulums, pair, f.electrostatics</v>
          </cell>
          <cell r="D1855" t="str">
            <v>Pendules, paire, pour électrostatique</v>
          </cell>
          <cell r="E1855" t="str">
            <v>PAR D.PENDULOS P.ELECTROSTATICA</v>
          </cell>
          <cell r="F1855" t="str">
            <v xml:space="preserve">Para wahadeł do elektrostatyki     </v>
          </cell>
          <cell r="G1855" t="str">
            <v xml:space="preserve">Маятники, пара, для эксп. по электростатике    </v>
          </cell>
          <cell r="H1855">
            <v>15</v>
          </cell>
        </row>
        <row r="1856">
          <cell r="A1856" t="str">
            <v>13027-16</v>
          </cell>
          <cell r="B1856" t="str">
            <v xml:space="preserve">Klammer für Rundstäbe, mit Schnur </v>
          </cell>
          <cell r="C1856" t="str">
            <v>Clip for rods, with cord</v>
          </cell>
          <cell r="D1856" t="str">
            <v>Pince pour tiges, avec ficelle</v>
          </cell>
          <cell r="E1856" t="str">
            <v>PINZA P.VARILLAS REDON. C. CORDON</v>
          </cell>
          <cell r="F1856" t="str">
            <v xml:space="preserve">Zaciski do prętów okrągłych ze sznurem     </v>
          </cell>
          <cell r="G1856" t="str">
            <v xml:space="preserve">Зажимы для круглых стержней, со шнуром    </v>
          </cell>
          <cell r="H1856">
            <v>6</v>
          </cell>
        </row>
        <row r="1857">
          <cell r="A1857" t="str">
            <v>13027-24</v>
          </cell>
          <cell r="B1857" t="str">
            <v xml:space="preserve">Elektrodensatz mit Halter, Äquipotential </v>
          </cell>
          <cell r="C1857" t="str">
            <v>Set of electrodes with holder for set equipotential lines</v>
          </cell>
          <cell r="D1857" t="str">
            <v xml:space="preserve">Jeu d'électrodes avec support </v>
          </cell>
          <cell r="E1857" t="str">
            <v>JUEGO DE ELECTRODOS CON SOPORTE</v>
          </cell>
          <cell r="F1857" t="str">
            <v xml:space="preserve">Zestaw elektrod z uchwytem do powierzchni ekwipotencjalnych     </v>
          </cell>
          <cell r="G1857" t="str">
            <v xml:space="preserve">Комплект электродов с держателем, эквипотенциальные линии    </v>
          </cell>
          <cell r="H1857">
            <v>84</v>
          </cell>
        </row>
        <row r="1858">
          <cell r="A1858" t="str">
            <v>13027-30</v>
          </cell>
          <cell r="B1858" t="str">
            <v>Kohlepapier, Äquipotential, 15 Blatt</v>
          </cell>
          <cell r="C1858" t="str">
            <v>Carbon paper f.Equipot.15 sheets</v>
          </cell>
          <cell r="D1858" t="str">
            <v>Papier charbon spécial, pour 15 feuilles</v>
          </cell>
          <cell r="E1858" t="str">
            <v>PAPEL CARBON ESPECIAL,P. 15TROZOS</v>
          </cell>
          <cell r="F1858" t="str">
            <v xml:space="preserve">Papier nawęglany do powierzchni ekwipotencjalnych, 15 sztuk    </v>
          </cell>
          <cell r="G1858" t="str">
            <v xml:space="preserve">Бумага для набора "Эквипотенциальные линии", 15 листов    </v>
          </cell>
          <cell r="H1858">
            <v>15.59</v>
          </cell>
        </row>
        <row r="1859">
          <cell r="A1859" t="str">
            <v>13029-01</v>
          </cell>
          <cell r="B1859" t="str">
            <v>Handbuch Schülerversuche Äquipotentiallinien und elektrisches Feld, TESS advanced Physik</v>
          </cell>
          <cell r="C1859" t="str">
            <v xml:space="preserve">Handbuch Schülerversuche Äquipotentiallinien und elektrisches Feld, TESS advanced Physik  </v>
          </cell>
          <cell r="D1859" t="str">
            <v xml:space="preserve">Handbuch Schülerversuche Äquipotentiallinien und elektrisches Feld, TESS advanced Physik  </v>
          </cell>
          <cell r="E1859" t="str">
            <v xml:space="preserve">Handbuch Schülerversuche Äquipotentiallinien und elektrisches Feld, TESS advanced Physik  </v>
          </cell>
          <cell r="F1859" t="str">
            <v xml:space="preserve">Handbuch Schülerversuche Äquipotentiallinien und elektrisches Feld, TESS advanced Physik  </v>
          </cell>
          <cell r="G1859" t="str">
            <v xml:space="preserve">Handbuch Schülerversuche Äquipotentiallinien und elektrisches Feld, TESS advanced Physik  </v>
          </cell>
          <cell r="H1859">
            <v>99</v>
          </cell>
        </row>
        <row r="1860">
          <cell r="A1860" t="str">
            <v>13029-02</v>
          </cell>
          <cell r="B1860" t="str">
            <v>TESS advanced Physics manual Equipotential linesand Electric field , (in Englisch)</v>
          </cell>
          <cell r="C1860" t="str">
            <v xml:space="preserve">TESS advanced Physics manual Equipotential linesand Electric field  </v>
          </cell>
          <cell r="D1860" t="str">
            <v xml:space="preserve">TESS advanced Physics manual Equipotential linesand Electric field, (en anglais) </v>
          </cell>
          <cell r="E1860" t="str">
            <v>TESS advanced Physics manual Equipotential linesand Electric field, (en inglés)</v>
          </cell>
          <cell r="F1860" t="str">
            <v>TESS advanced Physics manual Equipotential linesand Electric field, (po angielsku)</v>
          </cell>
          <cell r="G1860" t="str">
            <v>TESS advanced Physics manual Equipotential linesand Electric field, (по-английски)</v>
          </cell>
          <cell r="H1860">
            <v>99</v>
          </cell>
        </row>
        <row r="1861">
          <cell r="A1861" t="str">
            <v>13231-10</v>
          </cell>
          <cell r="B1861" t="str">
            <v>Moosgummi, 20 x 30 cm, 2 mm stark</v>
          </cell>
          <cell r="C1861" t="str">
            <v>Cellular rubber, 200 x 300 x 2 mm</v>
          </cell>
          <cell r="D1861" t="str">
            <v>Caoutchouc cellulaire, 200 x 300 x 2 mm</v>
          </cell>
          <cell r="E1861" t="str">
            <v/>
          </cell>
          <cell r="F1861" t="str">
            <v xml:space="preserve">Guma porowata, 20 x 30 cm, grubość 2 mm </v>
          </cell>
          <cell r="G1861" t="str">
            <v>Пористая резина, 200 х 300 х 2 мм</v>
          </cell>
          <cell r="H1861">
            <v>2.9</v>
          </cell>
        </row>
        <row r="1862">
          <cell r="A1862" t="str">
            <v>13234-01</v>
          </cell>
          <cell r="B1862" t="str">
            <v xml:space="preserve">Handbuch Schüler- und Demonstrationsversuche Wasser, TESS und DEMO beginner Naturwissenschaften  </v>
          </cell>
          <cell r="C1862" t="str">
            <v>Handbuch Schüler- und Demonstrationsversuche Wasser, TESS und DEMO beginner Naturwissenschaften, (in german)</v>
          </cell>
          <cell r="D1862" t="str">
            <v>Handbuch Schüler- und Demonstrationsversuche Wasser, TESS und DEMO beginner Naturwissenschaften , (en allemand)</v>
          </cell>
          <cell r="E1862" t="str">
            <v>Handbuch Schüler- und Demonstrationsversuche Wasser, TESS und DEMO beginner Naturwissenschaften, (en alemàn)</v>
          </cell>
          <cell r="F1862" t="str">
            <v>Handbuch Schüler- und Demonstrationsversuche Wasser, TESS und DEMO beginner Naturwissenschaften, (po niemiecku)</v>
          </cell>
          <cell r="G1862" t="str">
            <v>Handbuch Schüler- und Demonstrationsversuche Wasser, TESS und DEMO beginner Naturwissenschaften, (на немецком)</v>
          </cell>
          <cell r="H1862">
            <v>99</v>
          </cell>
        </row>
        <row r="1863">
          <cell r="A1863" t="str">
            <v>13234-88</v>
          </cell>
          <cell r="B1863" t="str">
            <v>Set Lehrerversuche Wasser für 5 Versuche, Demo beginner Natur und Technik</v>
          </cell>
          <cell r="C1863" t="str">
            <v>DEMO beginner Applied Sciences set Water</v>
          </cell>
          <cell r="D1863" t="str">
            <v>Coffret DEMO collège :  Eau</v>
          </cell>
          <cell r="E1863" t="str">
            <v>DEMO beginner ciencias naturales set Agua</v>
          </cell>
          <cell r="F1863" t="str">
            <v xml:space="preserve">Zestaw do doświadczeń demonstracyjnych DEMO beginner: Przyroda dla klasy 5/6 Woda     </v>
          </cell>
          <cell r="G1863" t="str">
            <v xml:space="preserve">DEMO beginner Прикладные науки "Вода", 5/6 классы  </v>
          </cell>
          <cell r="H1863">
            <v>475</v>
          </cell>
        </row>
        <row r="1864">
          <cell r="A1864" t="str">
            <v>13236-88</v>
          </cell>
          <cell r="B1864" t="str">
            <v>Set Lehrerversuche Wärme für 5 Versuche, Demo beginner Natur und Technik</v>
          </cell>
          <cell r="C1864" t="str">
            <v>DEMO beginner Applied Sciences set Heat, 230 V</v>
          </cell>
          <cell r="D1864" t="str">
            <v>Coffret DEMO collège :  Chaleur</v>
          </cell>
          <cell r="E1864" t="str">
            <v>DEMO beginner ciencias naturales set Calor, 230 V</v>
          </cell>
          <cell r="F1864" t="str">
            <v xml:space="preserve">Zestaw do doświadczeń demonstracyjnych DEMO beginner: Przyroda dla klasy 5/6 Ciepło     </v>
          </cell>
          <cell r="G1864" t="str">
            <v xml:space="preserve">DEMO beginner Прикладные науки "Теплота", 220 В  </v>
          </cell>
          <cell r="H1864">
            <v>510.5</v>
          </cell>
        </row>
        <row r="1865">
          <cell r="A1865" t="str">
            <v>13241-10</v>
          </cell>
          <cell r="B1865" t="str">
            <v>Wattestäbchen, 100 Stück</v>
          </cell>
          <cell r="C1865" t="str">
            <v>Cotton bud, 100 pcs.</v>
          </cell>
          <cell r="D1865" t="str">
            <v>Coton-tige,100 pièces</v>
          </cell>
          <cell r="E1865" t="str">
            <v>COPITOS DE ALGODÓN, 100 PZS</v>
          </cell>
          <cell r="F1865" t="str">
            <v xml:space="preserve">Pręciki z waty, 100 sztuk     </v>
          </cell>
          <cell r="G1865" t="str">
            <v>Ваттные палочки,100 шт</v>
          </cell>
          <cell r="H1865">
            <v>1.9</v>
          </cell>
        </row>
        <row r="1866">
          <cell r="A1866" t="str">
            <v>13241-20</v>
          </cell>
          <cell r="B1866" t="str">
            <v>Kartensatz, Physiologisches Sehen (Blinder Fleck etc.)</v>
          </cell>
          <cell r="C1866" t="str">
            <v xml:space="preserve">Set of cards "sight", e.g. blind spot </v>
          </cell>
          <cell r="D1866" t="str">
            <v xml:space="preserve">Set de cartes "vue", par exemple le point mort </v>
          </cell>
          <cell r="E1866" t="str">
            <v>JUEGO DE CARTAS "VISIÓN" (p.ej. punto ciego, etc.)</v>
          </cell>
          <cell r="F1866" t="str">
            <v xml:space="preserve">Zestaw plansz Fizjologia widzenia     </v>
          </cell>
          <cell r="G1866" t="str">
            <v>Набор карт на тему  Физиология зрения</v>
          </cell>
          <cell r="H1866">
            <v>6.5</v>
          </cell>
        </row>
        <row r="1867">
          <cell r="A1867" t="str">
            <v>13241-30</v>
          </cell>
          <cell r="B1867" t="str">
            <v>Teelichter, d = 3,6 - 3,8 cm, 100 Stück</v>
          </cell>
          <cell r="C1867" t="str">
            <v xml:space="preserve">Tea light, d - 3,6 cm, 100 pcs.  </v>
          </cell>
          <cell r="D1867" t="str">
            <v xml:space="preserve">Bougie chauffe-plat, d=3,6cm, 100 pièces  </v>
          </cell>
          <cell r="E1867" t="str">
            <v>VELAS, d=3,6cm, 100 PZS</v>
          </cell>
          <cell r="F1867" t="str">
            <v xml:space="preserve">Świece, d = 3,6 cm, 100 sztuk     </v>
          </cell>
          <cell r="G1867" t="str">
            <v>Чайный светильник d = 3,6 см, 100 шт.</v>
          </cell>
          <cell r="H1867">
            <v>10.5</v>
          </cell>
        </row>
        <row r="1868">
          <cell r="A1868" t="str">
            <v>13241-31</v>
          </cell>
          <cell r="B1868" t="str">
            <v>Teelicht, d = 3,6 - 3,8 cm, 1 Stück</v>
          </cell>
          <cell r="C1868" t="str">
            <v>Tea light, dia = 3.6 cm, 1 pcs.</v>
          </cell>
          <cell r="D1868" t="str">
            <v xml:space="preserve">Bougie chauffe-plat, d=3,6cm, 1 pièce  </v>
          </cell>
          <cell r="E1868" t="str">
            <v>VELA, d=3,6cm, 1 PZS</v>
          </cell>
          <cell r="F1868" t="str">
            <v xml:space="preserve">Świeca, d = 3,6 cm, 1 sztuka     </v>
          </cell>
          <cell r="G1868" t="str">
            <v>Чайный светильник диам. 3,6 см, 1 шт.</v>
          </cell>
          <cell r="H1868">
            <v>1</v>
          </cell>
        </row>
        <row r="1869">
          <cell r="A1869" t="str">
            <v>13241-40</v>
          </cell>
          <cell r="B1869" t="str">
            <v>Stricknadeln, d = 2 mm, l = 200 mm, 2 Stück</v>
          </cell>
          <cell r="C1869" t="str">
            <v>Knitting needle</v>
          </cell>
          <cell r="D1869" t="str">
            <v>Aiguille à tricoter</v>
          </cell>
          <cell r="E1869" t="str">
            <v>AGUJA PARA TEJER</v>
          </cell>
          <cell r="F1869" t="str">
            <v xml:space="preserve">Igła, d = 2 mm, l = 200 mm / 2 sztuki     </v>
          </cell>
          <cell r="G1869" t="str">
            <v xml:space="preserve">Спица, d = 2 мм, l = 200 мм / 2 шт.  </v>
          </cell>
          <cell r="H1869">
            <v>3</v>
          </cell>
        </row>
        <row r="1870">
          <cell r="A1870" t="str">
            <v>13242-01</v>
          </cell>
          <cell r="B1870" t="str">
            <v>Handbuch Schüler- und Demonstrationsversuche Sinne, TESS beginner Naturwissenschaften</v>
          </cell>
          <cell r="C1870" t="str">
            <v>Handbuch Schüler- und Demonstrationsversuche Sinne, TESS beginner Naturwissenschaften, (in german)</v>
          </cell>
          <cell r="D1870" t="str">
            <v>Handbuch Schüler- und Demonstrationsversuche Sinne, TESS beginner Naturwissenschaften, (en allemand)</v>
          </cell>
          <cell r="E1870" t="str">
            <v>Handbuch Schüler- und Demonstrationsversuche Sinne, TESS beginner Naturwissenschaften, (en alemán)</v>
          </cell>
          <cell r="F1870" t="str">
            <v xml:space="preserve">Handbuch Schüler- und Demonstrationsversuche Sinne, TESS beginner Naturwissenschaften, (po niemiecku)  </v>
          </cell>
          <cell r="G1870" t="str">
            <v>Handbuch Schüler- und Demonstrationsversuche Sinne, TESS beginner Naturwissenschaften, (на немецком)</v>
          </cell>
          <cell r="H1870">
            <v>99</v>
          </cell>
        </row>
        <row r="1871">
          <cell r="A1871" t="str">
            <v>13244-01</v>
          </cell>
          <cell r="B1871" t="str">
            <v xml:space="preserve">Handbuch Schüler- und Demonstrationsversuche Licht, Luft, Erde, TESS und DEMO beginner Naturwissenschaften  </v>
          </cell>
          <cell r="C1871" t="str">
            <v>Handbuch Schüler- und Demonstrationsversuche Licht, Luft, Erde, TESS und DEMO beginner Naturwissenschaften, (in german)</v>
          </cell>
          <cell r="D1871" t="str">
            <v>Handbuch Schüler- und Demonstrationsversuche Licht, Luft, Erde, TESS und DEMO beginner Naturwissenschaften, (en allemand)</v>
          </cell>
          <cell r="E1871" t="str">
            <v>Handbuch Schüler- und Demonstrationsversuche Licht, Luft, Erde, TESS und DEMO beginner Naturwissenschaften, (en alemán)</v>
          </cell>
          <cell r="F1871" t="str">
            <v>Handbuch Schüler- und Demonstrationsversuche Licht, Luft, Erde, TESS und DEMO beginner Naturwissenschaften, (po niemiecku)</v>
          </cell>
          <cell r="G1871" t="str">
            <v>Handbuch Schüler- und Demonstrationsversuche Licht, Luft, Erde, TESS und DEMO beginner Naturwissenschaften, (на немецком)</v>
          </cell>
          <cell r="H1871">
            <v>99</v>
          </cell>
        </row>
        <row r="1872">
          <cell r="A1872" t="str">
            <v>13246-01</v>
          </cell>
          <cell r="B1872" t="str">
            <v xml:space="preserve">Handbuch Schüler- und Demonstrationsversuche Strom  und Magnete, TESS beginner Naturwissenschaften  </v>
          </cell>
          <cell r="C1872" t="str">
            <v>Handbuch Schüler- und Demonstrationsversuche Strom  und Magnete, TESS beginner Naturwissenschaften, (in german)</v>
          </cell>
          <cell r="D1872" t="str">
            <v>Handbuch Schüler- und Demonstrationsversuche Strom  und Magnete, TESS beginner Naturwissenschaften, (en allemand)</v>
          </cell>
          <cell r="E1872" t="str">
            <v>Handbuch Schüler- und Demonstrationsversuche Strom  und Magnete, TESS beginner Naturwissenschaften, (en alemán)</v>
          </cell>
          <cell r="F1872" t="str">
            <v>Handbuch Schüler- und Demonstrationsversuche Strom  und Magnete, TESS beginner Naturwissenschaften, (po niemiecku)</v>
          </cell>
          <cell r="G1872" t="str">
            <v>Handbuch Schüler- und Demonstrationsversuche Strom  und Magnete, TESS beginner Naturwissenschaften, (на немецком)</v>
          </cell>
          <cell r="H1872">
            <v>99</v>
          </cell>
        </row>
        <row r="1873">
          <cell r="A1873" t="str">
            <v>13246-88</v>
          </cell>
          <cell r="B1873" t="str">
            <v>Set Lehrerversuche Strom und Magnete für 4 Versuche, Demo beginner Natur und Technik</v>
          </cell>
          <cell r="C1873" t="str">
            <v>DEMO beginner Applied Sciences set Current and Magnets</v>
          </cell>
          <cell r="D1873" t="str">
            <v>Coffret TESS débutants : Electricité - Aimants</v>
          </cell>
          <cell r="E1873" t="str">
            <v>DEMO beginner ciencias naturales set Corriente e Imanes</v>
          </cell>
          <cell r="F1873" t="str">
            <v xml:space="preserve">Zestaw do doświadczeń demonstracyjnych DEMO beginner: Przyroda dla klasy 5/6 Prąd i magnesy     </v>
          </cell>
          <cell r="G1873" t="str">
            <v xml:space="preserve">DEMO beginner Прикладные науки "Ток и магнетизм", 5/6 классы  </v>
          </cell>
          <cell r="H1873">
            <v>0</v>
          </cell>
        </row>
        <row r="1874">
          <cell r="A1874" t="str">
            <v>13250-77</v>
          </cell>
          <cell r="B1874" t="str">
            <v>Schülerversuche Farbmischung, Ergänzungssatz zu TESS Set Optik 1, TESS advanced Physik</v>
          </cell>
          <cell r="C1874" t="str">
            <v>TESS advanced Physics supplementary Set Colour mixing</v>
          </cell>
          <cell r="D1874" t="str">
            <v>TESS Physique ensemble pour mélange de couleurs</v>
          </cell>
          <cell r="E1874" t="str">
            <v>TESS advanced Física set complementario Óptica Mezcla de Colores</v>
          </cell>
          <cell r="F1874" t="str">
            <v xml:space="preserve">Zestaw do doświadczeń uczniowskich TESS Mieszanie barw; zestaw uzupełniający do zestawu TESS Optyka 1  </v>
          </cell>
          <cell r="G1874" t="str">
            <v xml:space="preserve">TESS advanced Физика "Сложения цветов при помощи светового ящика, дополнение к набору  </v>
          </cell>
          <cell r="H1874">
            <v>56</v>
          </cell>
        </row>
        <row r="1875">
          <cell r="A1875" t="str">
            <v>13276-66</v>
          </cell>
          <cell r="B1875" t="str">
            <v>Klassensatz Schülerversuche Phänomenologische Optikfür 30 Schüler</v>
          </cell>
          <cell r="C1875" t="str">
            <v>Classroom set students experiments phenomenological optics</v>
          </cell>
          <cell r="D1875" t="str">
            <v/>
          </cell>
          <cell r="E1875" t="str">
            <v/>
          </cell>
          <cell r="F1875" t="str">
            <v/>
          </cell>
          <cell r="G1875" t="str">
            <v/>
          </cell>
          <cell r="H1875">
            <v>1135</v>
          </cell>
        </row>
        <row r="1876">
          <cell r="A1876" t="str">
            <v>13286-01</v>
          </cell>
          <cell r="B1876" t="str">
            <v xml:space="preserve">Handbuch Schülerversuche Optik/Atomphysik, Sekundarstufe II, TESS advanced Physik  </v>
          </cell>
          <cell r="C1876" t="str">
            <v>Handbuch Schülerversuche Optik/Atomphysik, Sekundarstufe II, TESS advanced Physik, (in german)</v>
          </cell>
          <cell r="D1876" t="str">
            <v>Handbuch Schülerversuche Optik/Atomphysik, Sekundarstufe II, TESS advanced Physik, (en allemand)</v>
          </cell>
          <cell r="E1876" t="str">
            <v>Handbuch Schülerversuche Optik/Atomphysik, Sekundarstufe II, TESS advanced Physik, (en alemán)</v>
          </cell>
          <cell r="F1876" t="str">
            <v>Handbuch Schülerversuche Optik/Atomphysik, Sekundarstufe II, TESS advanced Physik, (po niemiecku)</v>
          </cell>
          <cell r="G1876" t="str">
            <v>Handbuch Schülerversuche Optik/Atomphysik, Sekundarstufe II, TESS advanced Physik, (на немецком)</v>
          </cell>
          <cell r="H1876">
            <v>99</v>
          </cell>
        </row>
        <row r="1877">
          <cell r="A1877" t="str">
            <v>13286-88</v>
          </cell>
          <cell r="B1877" t="str">
            <v>Schülerversuche Optik/Atomphysik, Gerätesatz, Zentralabitur Niedersachsen, TESS advanced Physik</v>
          </cell>
          <cell r="C1877" t="str">
            <v>Student set Optics / Atomic physics (special edition), TESS advanced Physics</v>
          </cell>
          <cell r="D1877" t="str">
            <v>Coffret TESS optique / physique atomique, OA</v>
          </cell>
          <cell r="E1877" t="str">
            <v>TESS advanced Física Set Óptica / Física Atómica</v>
          </cell>
          <cell r="F1877" t="str">
            <v xml:space="preserve">Zestaw sprzętowy do eksperymentów uczniowskich TESS advanced Fizyka: OA Optyka/Fizyka atomowa     </v>
          </cell>
          <cell r="G1877" t="str">
            <v xml:space="preserve">TESS advanced Физика "Оптика и атомная физика", учебное пособие для старших классов   </v>
          </cell>
          <cell r="H1877">
            <v>899</v>
          </cell>
        </row>
        <row r="1878">
          <cell r="A1878" t="str">
            <v>13289-00</v>
          </cell>
          <cell r="B1878" t="str">
            <v>Schreibstimmgabel mit Stift</v>
          </cell>
          <cell r="C1878" t="str">
            <v>Tuning fork with pen</v>
          </cell>
          <cell r="D1878" t="str">
            <v>Diapason avec stylo</v>
          </cell>
          <cell r="E1878" t="str">
            <v>Diapasón con pen</v>
          </cell>
          <cell r="F1878" t="str">
            <v xml:space="preserve">Kamerton z rysikiem     </v>
          </cell>
          <cell r="G1878" t="str">
            <v xml:space="preserve">Камертон, 20 Гц, со штырем    </v>
          </cell>
          <cell r="H1878">
            <v>71</v>
          </cell>
        </row>
        <row r="1879">
          <cell r="A1879" t="str">
            <v>13289-01</v>
          </cell>
          <cell r="B1879" t="str">
            <v xml:space="preserve">Handbuch Schülerversuche Akustik,  TESS advanced Physik  </v>
          </cell>
          <cell r="C1879" t="str">
            <v>Handbuch Schülerversuche Akustik,  TESS advanced Physik, (in german)</v>
          </cell>
          <cell r="D1879" t="str">
            <v>Handbuch Schülerversuche Akustik,  TESS advanced Physik, (en allemand)</v>
          </cell>
          <cell r="E1879" t="str">
            <v>Handbuch Schülerversuche Akustik,  TESS advanced Physik, (en alemán)</v>
          </cell>
          <cell r="F1879" t="str">
            <v>Handbuch Schülerversuche Akustik,  TESS advanced Physik, (po niemiecku)</v>
          </cell>
          <cell r="G1879" t="str">
            <v>Handbuch Schülerversuche Akustik,  TESS advanced Physik, (на немецком)</v>
          </cell>
          <cell r="H1879">
            <v>99</v>
          </cell>
        </row>
        <row r="1880">
          <cell r="A1880" t="str">
            <v>13289-02</v>
          </cell>
          <cell r="B1880" t="str">
            <v>TESS advanced Applied Sciences Manual Acoustics, (in Englisch)</v>
          </cell>
          <cell r="C1880" t="str">
            <v xml:space="preserve">TESS advanced Applied Sciences Manual Acoustics  </v>
          </cell>
          <cell r="D1880" t="str">
            <v>TESS advanced Applied Sciences Manual Acoustics, (en anglais)</v>
          </cell>
          <cell r="E1880" t="str">
            <v>TESS advanced Applied Sciences Manual Acoustics, (en inglés)</v>
          </cell>
          <cell r="F1880" t="str">
            <v>TESS advanced Applied Sciences Manual Acoustics, (po angielsku)</v>
          </cell>
          <cell r="G1880" t="str">
            <v>TESS advanced Applied Sciences Manual Acoustics, (по-английски)</v>
          </cell>
          <cell r="H1880">
            <v>99</v>
          </cell>
        </row>
        <row r="1881">
          <cell r="A1881" t="str">
            <v>13289-11</v>
          </cell>
          <cell r="B1881" t="str">
            <v>Rahmentrommel, d = 20 cm</v>
          </cell>
          <cell r="C1881" t="str">
            <v>Frame drum, d = 20 cm</v>
          </cell>
          <cell r="D1881" t="str">
            <v>Tambour sur cadre, d = 20 cm</v>
          </cell>
          <cell r="E1881" t="str">
            <v>Tambor de marco, d= 20 cm</v>
          </cell>
          <cell r="F1881" t="str">
            <v xml:space="preserve">Bębenek z ramką, d = 20 cm     </v>
          </cell>
          <cell r="G1881" t="str">
            <v xml:space="preserve">Рамочный барабан, d = 20 см  </v>
          </cell>
          <cell r="H1881">
            <v>22.6</v>
          </cell>
        </row>
        <row r="1882">
          <cell r="A1882" t="str">
            <v>13289-13</v>
          </cell>
          <cell r="B1882" t="str">
            <v>Styroporkugel mit Haken</v>
          </cell>
          <cell r="C1882" t="str">
            <v>Styrofoam sphere with hook</v>
          </cell>
          <cell r="D1882" t="str">
            <v>Sphère en polystyrène avec crochet</v>
          </cell>
          <cell r="E1882" t="str">
            <v>Esfera de espuma de poliestireno con gancho</v>
          </cell>
          <cell r="F1882" t="str">
            <v xml:space="preserve">Kula styropianowa z zaczepem     </v>
          </cell>
          <cell r="G1882" t="str">
            <v xml:space="preserve">Сфера с крюком, пенополистирол   </v>
          </cell>
          <cell r="H1882">
            <v>10</v>
          </cell>
        </row>
        <row r="1883">
          <cell r="A1883" t="str">
            <v>13289-15</v>
          </cell>
          <cell r="B1883" t="str">
            <v>Monochord für Schülerversuche, Bausatz</v>
          </cell>
          <cell r="C1883" t="str">
            <v>Monochord kit for student experiments</v>
          </cell>
          <cell r="D1883" t="str">
            <v>Kit mono corde</v>
          </cell>
          <cell r="E1883" t="str">
            <v xml:space="preserve">Kit monocordio para experimentos de estudiantes </v>
          </cell>
          <cell r="F1883" t="str">
            <v xml:space="preserve">Monochord montowany, do doświadczeń uczniowskich     </v>
          </cell>
          <cell r="G1883" t="str">
            <v xml:space="preserve">Монохорд для экспериментов, комплект     </v>
          </cell>
          <cell r="H1883">
            <v>76</v>
          </cell>
        </row>
        <row r="1884">
          <cell r="A1884" t="str">
            <v>13289-16</v>
          </cell>
          <cell r="B1884" t="str">
            <v>Winkel für Glasrohr d = 44 mm</v>
          </cell>
          <cell r="C1884" t="str">
            <v>Metal angle bracket for glass tube o.d. = 44 mm</v>
          </cell>
          <cell r="D1884" t="str">
            <v>Équerre en métal pour tube de verre o.d. = 44 mm</v>
          </cell>
          <cell r="E1884" t="str">
            <v>Soporte angular de metal para tubo de vidrio o.d. = 44 mm</v>
          </cell>
          <cell r="F1884" t="str">
            <v xml:space="preserve">Kątownik do rurek szklanych, d = 44 mm     </v>
          </cell>
          <cell r="G1884" t="str">
            <v xml:space="preserve">Угловой кронштейн для стеклянной трубки D = 44 мм, металлический   </v>
          </cell>
          <cell r="H1884">
            <v>17</v>
          </cell>
        </row>
        <row r="1885">
          <cell r="A1885" t="str">
            <v>13289-20</v>
          </cell>
          <cell r="B1885" t="str">
            <v>Glasrohr, d(außen) = 44 mm, l = 340 mm</v>
          </cell>
          <cell r="C1885" t="str">
            <v>Glass tube, d(outside) = 44 mm, l = 340 mm</v>
          </cell>
          <cell r="D1885" t="str">
            <v>Tube de verre, dia. extérieur = 44 mm, l = 340 mm</v>
          </cell>
          <cell r="E1885" t="str">
            <v>Tubo de vidrio, de= 44 mm, l=340 mm</v>
          </cell>
          <cell r="F1885" t="str">
            <v xml:space="preserve">Rurka szklana, d(zewn.) = 44 mm, l = 340 mm     </v>
          </cell>
          <cell r="G1885" t="str">
            <v xml:space="preserve">Стеклянная трубка, D внешн = 44 мм, L = 340 мм    </v>
          </cell>
          <cell r="H1885">
            <v>12</v>
          </cell>
        </row>
        <row r="1886">
          <cell r="A1886" t="str">
            <v>13289-30</v>
          </cell>
          <cell r="B1886" t="str">
            <v>Dopplersender für TESS Akustik</v>
          </cell>
          <cell r="C1886" t="str">
            <v>Doppler source for TESS Acoustics</v>
          </cell>
          <cell r="D1886" t="str">
            <v>Source Doppler pour coffret TESS acoustique</v>
          </cell>
          <cell r="E1886" t="str">
            <v>Fuente Doppler para TESS acústica</v>
          </cell>
          <cell r="F1886" t="str">
            <v xml:space="preserve">Nadajnik Dopplera do zestawu TESS Akustyka     </v>
          </cell>
          <cell r="G1886" t="str">
            <v xml:space="preserve">Акустический передатчик сигнала для TESS advanced Прикладные науки "Акустика"  </v>
          </cell>
          <cell r="H1886">
            <v>129</v>
          </cell>
        </row>
        <row r="1887">
          <cell r="A1887" t="str">
            <v>13290-01</v>
          </cell>
          <cell r="B1887" t="str">
            <v>Handbuch Schüler- und Demonstrationsversuche Mikroskopie, Sekundarstufe I und II, inkl. CD-ROM, TESS advanced Biologie</v>
          </cell>
          <cell r="C1887" t="str">
            <v>Handbuch Schüler- und Demonstrationsversuche Mikroskopie, Sekundarstufe I und II, inkl. CD-ROM,  TESS advanced Biologie, (in german)</v>
          </cell>
          <cell r="D1887" t="str">
            <v>Handbuch Schüler- und Demonstrationsversuche Mikroskopie, Sekundarstufe I und II, inkl. CD-ROM,  TESS advanced Biologie, (en allemand)</v>
          </cell>
          <cell r="E1887" t="str">
            <v>Handbuch Schüler- und Demonstrationsversuche Mikroskopie, Sekundarstufe I und II, inkl. CD-ROM,  TESS advanced Biologie, (en alemán)</v>
          </cell>
          <cell r="F1887" t="str">
            <v>Handbuch Schüler- und Demonstrationsversuche Mikroskopie, Sekundarstufe I und II, inkl. CD-ROM,  TESS advanced Biologie, (po niemiecku)</v>
          </cell>
          <cell r="G1887" t="str">
            <v>Handbuch Schüler- und Demonstrationsversuche Mikroskopie, Sekundarstufe I und II, inkl. CD-ROM,  TESS advanced Biologie, (на немецком)</v>
          </cell>
          <cell r="H1887">
            <v>99</v>
          </cell>
        </row>
        <row r="1888">
          <cell r="A1888" t="str">
            <v>13290-02</v>
          </cell>
          <cell r="B1888" t="str">
            <v>TESS advanced Biology manual Microscopy incl. CD-ROM, (in Englisch)</v>
          </cell>
          <cell r="C1888" t="str">
            <v xml:space="preserve">TESS advanced Biology manual Microscopy incl. CD-ROM  </v>
          </cell>
          <cell r="D1888" t="str">
            <v>TESS advanced Biology manual Microscopy incl. CD-ROM, (en anglais)</v>
          </cell>
          <cell r="E1888" t="str">
            <v>TESS advanced Biology manual Microscopy incl. CD-ROM, (en inglés)</v>
          </cell>
          <cell r="F1888" t="str">
            <v xml:space="preserve">TESS advanced Biology manual Microscopy incl. CD-ROM, (po angielsku)  </v>
          </cell>
          <cell r="G1888" t="str">
            <v>TESS advanced Biology manual Microscopy incl. CD-ROM, (по-английски)</v>
          </cell>
          <cell r="H1888">
            <v>99</v>
          </cell>
        </row>
        <row r="1889">
          <cell r="A1889" t="str">
            <v>13290-09</v>
          </cell>
          <cell r="B1889" t="str">
            <v>PHYWE Mikropräparate (50 Stück) im Aufbewahrungskasten</v>
          </cell>
          <cell r="C1889" t="str">
            <v>PHYWE Prepared microscopic slides in storage box, 50 slides</v>
          </cell>
          <cell r="D1889" t="str">
            <v>Collection de 50 préparations microscopiques, dans une boîte de rangement</v>
          </cell>
          <cell r="E1889" t="str">
            <v/>
          </cell>
          <cell r="F1889" t="str">
            <v/>
          </cell>
          <cell r="G1889" t="str">
            <v xml:space="preserve">Микропрепараты в ящике, 50 шт </v>
          </cell>
          <cell r="H1889">
            <v>49</v>
          </cell>
        </row>
        <row r="1890">
          <cell r="A1890" t="str">
            <v>13290-10</v>
          </cell>
          <cell r="B1890" t="str">
            <v xml:space="preserve">Chemikaliensatz für TESS advanced Mikroskopie </v>
          </cell>
          <cell r="C1890" t="str">
            <v>Chemicals set for TESS advanced Microscopy</v>
          </cell>
          <cell r="D1890" t="str">
            <v>Jeu de produits chimiques pour coffret TESS microscopie</v>
          </cell>
          <cell r="E1890" t="str">
            <v>PRODUCTOS QUIM. PARA TESS MICROSCOPIA</v>
          </cell>
          <cell r="F1890" t="str">
            <v xml:space="preserve">Zbiór chemikaliów do zestawu TESS advanced Biologia: Mikroskopia BSM     </v>
          </cell>
          <cell r="G1890" t="str">
            <v xml:space="preserve">Набор химических реактивов для TESS advanced Биология "Микроскопия"  </v>
          </cell>
          <cell r="H1890">
            <v>296.60000000000002</v>
          </cell>
        </row>
        <row r="1891">
          <cell r="A1891" t="str">
            <v>13290-11</v>
          </cell>
          <cell r="B1891" t="str">
            <v>PHYWE Mikropräparate (10 Stück) im Aufbewahrungskasten</v>
          </cell>
          <cell r="C1891" t="str">
            <v>PHYWE Prepared microslides in storage box, 10 slides</v>
          </cell>
          <cell r="D1891" t="str">
            <v>Boite de préparations microscopiques</v>
          </cell>
          <cell r="E1891" t="str">
            <v>Portaobjetos en caja</v>
          </cell>
          <cell r="F1891" t="str">
            <v>Mikropreparaty PHYWE w pojemnikach do przechowywania, 10 preparatów</v>
          </cell>
          <cell r="G1891" t="str">
            <v xml:space="preserve">Микропрепараты, школьная серия, 10 препаратов </v>
          </cell>
          <cell r="H1891">
            <v>29.9</v>
          </cell>
        </row>
        <row r="1892">
          <cell r="A1892" t="str">
            <v>13290-12</v>
          </cell>
          <cell r="B1892" t="str">
            <v>CD-ROM zu TESS Mikroskopie</v>
          </cell>
          <cell r="C1892" t="str">
            <v>CD-ROM for TESS Microscopy</v>
          </cell>
          <cell r="D1892" t="str">
            <v>Cd-rom pour TESS microscopie</v>
          </cell>
          <cell r="E1892" t="str">
            <v>CD ROM para TESS microscopía</v>
          </cell>
          <cell r="F1892" t="str">
            <v xml:space="preserve">CD-ROM do zestawu TESS Mikroskopia     </v>
          </cell>
          <cell r="G1892" t="str">
            <v xml:space="preserve">CD-ROM для TESS advanced "Микроскопия"  </v>
          </cell>
          <cell r="H1892">
            <v>71</v>
          </cell>
        </row>
        <row r="1893">
          <cell r="A1893" t="str">
            <v>13290-ES</v>
          </cell>
          <cell r="B1893" t="str">
            <v>Chemikaliensatz für TESS advanced Mikroskopie (Stückliste)</v>
          </cell>
          <cell r="C1893" t="str">
            <v>Chemicals set for TESS advanced Microscopy</v>
          </cell>
          <cell r="D1893" t="str">
            <v/>
          </cell>
          <cell r="E1893" t="str">
            <v/>
          </cell>
          <cell r="F1893" t="str">
            <v/>
          </cell>
          <cell r="G1893" t="str">
            <v/>
          </cell>
          <cell r="H1893">
            <v>520.6</v>
          </cell>
        </row>
        <row r="1894">
          <cell r="A1894" t="str">
            <v>13300-10</v>
          </cell>
          <cell r="B1894" t="str">
            <v>Verbrauchsmaterial für Schülerversuche Allgemeine Chemie CH-1, Chemikalien für 10 Gruppen</v>
          </cell>
          <cell r="C1894" t="str">
            <v>TESS advanced General Chemistry, consumables and chemicals for 10 groups</v>
          </cell>
          <cell r="D1894" t="str">
            <v>TESS Chimie Générale CH-1, consommables et produits chimiques pour 10 groupes</v>
          </cell>
          <cell r="E1894" t="str">
            <v>TESS advanced Química General CH-1, consumibles para 10 grupos</v>
          </cell>
          <cell r="F1894" t="str">
            <v xml:space="preserve">Materiały zużywalne i chemikalia do eksperymentów uczniowskich z  zestawem TESS advanced Chemia ogólna 1, dla 10 grup     </v>
          </cell>
          <cell r="G1894" t="str">
            <v xml:space="preserve">TESS advanced Общая химия, расходные материалы и химические реактивы для набора  </v>
          </cell>
          <cell r="H1894">
            <v>923.5</v>
          </cell>
        </row>
        <row r="1895">
          <cell r="A1895" t="str">
            <v>13300-E</v>
          </cell>
          <cell r="B1895" t="str">
            <v>Verbrauchsmaterial für Schülerversuche Allgemeine Chemie CH-1, Chemikalien für 10 Gruppen</v>
          </cell>
          <cell r="C1895" t="str">
            <v>TESS advanced General Chemistry, consumables and chemicals for 10 groups</v>
          </cell>
          <cell r="D1895" t="str">
            <v>TESS Chimie Générale CH-1, consommables et produits chimiques pour 10 groupes</v>
          </cell>
          <cell r="E1895" t="str">
            <v>TESS advanced Química General CH-1, consumibles para 10 grupos</v>
          </cell>
          <cell r="F1895" t="str">
            <v xml:space="preserve">Materiały zużywalne i chemikalia do zestawu TESS Chemia 1, dla 10 grup   </v>
          </cell>
          <cell r="G1895" t="str">
            <v xml:space="preserve">TESS advanced Общая химия, расходные материалы и химические реактивы для набора  </v>
          </cell>
          <cell r="H1895">
            <v>1113.45</v>
          </cell>
        </row>
        <row r="1896">
          <cell r="A1896" t="str">
            <v>13301-10</v>
          </cell>
          <cell r="B1896" t="str">
            <v>Verbrauchsmaterial für Schülerversuche Anorganische Chemie CH-2, Chemikalien für 10 Gruppen</v>
          </cell>
          <cell r="C1896" t="str">
            <v>TESS advanced Inorganic Chemistry, consumables and chemicals for 10 groups</v>
          </cell>
          <cell r="D1896" t="str">
            <v>TESS Chimie Minérale CH-2, consommables et produits chimiques pour 10 groupes</v>
          </cell>
          <cell r="E1896" t="str">
            <v>TESS advanced Química Inorgánica CH-2, consumibles para 10 grupos</v>
          </cell>
          <cell r="F1896" t="str">
            <v>Zestaw materiałów zużywalnych do eksperymentów uczniowskich z zestawem TESS advanced Chemia CH2, Chemia nieorganiczna, dla 10 grup</v>
          </cell>
          <cell r="G1896" t="str">
            <v xml:space="preserve">TESS advanced Неорганическая химия, расходные материалы и химические реактивы для набора  </v>
          </cell>
          <cell r="H1896">
            <v>1266.0999999999999</v>
          </cell>
        </row>
        <row r="1897">
          <cell r="A1897" t="str">
            <v>13301-E</v>
          </cell>
          <cell r="B1897" t="str">
            <v>Verbrauchsmaterial für Schülerversuche Anorganische Chemie CH-2, Chemikalien für 10 Gruppen</v>
          </cell>
          <cell r="C1897" t="str">
            <v>TESS advanced Inorganic Chemistry, consumables and chemicals for 10 groups</v>
          </cell>
          <cell r="D1897" t="str">
            <v>TESS Chimie Minérale CH-2, consommables et produits chimiques pour 10 groupes</v>
          </cell>
          <cell r="E1897" t="str">
            <v>TESS advanced Química Inorgánica CH-2, consumibles para 10 grupos</v>
          </cell>
          <cell r="F1897" t="str">
            <v xml:space="preserve">Zestaw TESS Chemia 1 Chemia organiczna-/nieorganiczna  </v>
          </cell>
          <cell r="G1897" t="str">
            <v xml:space="preserve">TESS advanced Неорганическая химия, расходные материалы и химические реактивы для набора  </v>
          </cell>
          <cell r="H1897">
            <v>1414.8</v>
          </cell>
        </row>
        <row r="1898">
          <cell r="A1898" t="str">
            <v>13330-25</v>
          </cell>
          <cell r="B1898" t="str">
            <v>Schaumstoffeinsatz für OE-1 25276-88</v>
          </cell>
          <cell r="C1898" t="str">
            <v>Foam insert OE2</v>
          </cell>
          <cell r="D1898" t="str">
            <v>Support mousse OE2</v>
          </cell>
          <cell r="E1898" t="str">
            <v>INSERTO DE ESPUMA PARA CAJA TESS OPTICA OE2</v>
          </cell>
          <cell r="F1898" t="str">
            <v>Wkładka piankowa do zest.TESS Optyka2</v>
          </cell>
          <cell r="G1898" t="str">
            <v>Пенопластовая вставка для набора по оптике ОЕ2</v>
          </cell>
          <cell r="H1898">
            <v>35</v>
          </cell>
        </row>
        <row r="1899">
          <cell r="A1899" t="str">
            <v>13409-88</v>
          </cell>
          <cell r="B1899" t="str">
            <v>TESS advanced Magnetismus MAG Verbrauchsmaterial für 10 Gruppen</v>
          </cell>
          <cell r="C1899" t="str">
            <v>TESS advanced Magnetism consumables for 10 groups</v>
          </cell>
          <cell r="D1899" t="str">
            <v>TESS Magnétisme MAG, consommables pour 10 groupes</v>
          </cell>
          <cell r="E1899" t="str">
            <v>TESS advanced Magnetismo MAG, consumibles para 10 grupos</v>
          </cell>
          <cell r="F1899" t="str">
            <v xml:space="preserve">Materiały zużywalne do eksperymentów uczniowskich z zestawem TESS advanced Fizyka: Magnetyzm MAG, dla 10 grup     </v>
          </cell>
          <cell r="G1899" t="str">
            <v xml:space="preserve">TESS advanced Физика "Магнетизм MAG", расходные материалы для 10 групп    </v>
          </cell>
          <cell r="H1899">
            <v>86.7</v>
          </cell>
        </row>
        <row r="1900">
          <cell r="A1900" t="str">
            <v>13410-88</v>
          </cell>
          <cell r="B1900" t="str">
            <v>TESS advanced Elektrostatik EST Verbrauchsmaterial für 10 Gruppen</v>
          </cell>
          <cell r="C1900" t="str">
            <v>TESS advanced Electrostatics consumables for 10 groups</v>
          </cell>
          <cell r="D1900" t="str">
            <v>TESS Electrostatique EST, consommables pour 10 groupes</v>
          </cell>
          <cell r="E1900" t="str">
            <v>TESS advanced Electrostática EST, consumibles para 10 grupos</v>
          </cell>
          <cell r="F1900" t="str">
            <v xml:space="preserve">Materiały zużywalne do eksperymentów uczniowskich z zestawem TESS advanced Fizyka: Elektrostatyka EST, dla 10 grup     </v>
          </cell>
          <cell r="G1900" t="str">
            <v xml:space="preserve">TESS  advanced Физика "Электростатика EST", расходные материалы для 10 групп    </v>
          </cell>
          <cell r="H1900">
            <v>19.899999999999999</v>
          </cell>
        </row>
        <row r="1901">
          <cell r="A1901" t="str">
            <v>13411-88</v>
          </cell>
          <cell r="B1901" t="str">
            <v>TESS advanced Äquipotentiallinien ÄQU notwendiges Zubehör für 1 Gruppe</v>
          </cell>
          <cell r="C1901" t="str">
            <v>TESS advanced Equipotential lines necessary accessories  for 1 group</v>
          </cell>
          <cell r="D1901" t="str">
            <v>TESS Lignes équipotentielles ÄQU, accessoires pour 1 groupe</v>
          </cell>
          <cell r="E1901" t="str">
            <v>TESS advanced Líneas Equipotenciales ÄQU, accesorios necesaros para 1 grupo, 230V</v>
          </cell>
          <cell r="F1901" t="str">
            <v xml:space="preserve">Niezbędne dodatki do eksperymentów uczniowskich z zestawem TESS advanced Fizyka: ÄQU Powierzchnie ekwipotencjalne, dla 1 grupy     </v>
          </cell>
          <cell r="G1901" t="str">
            <v xml:space="preserve">TESS advanced Физика "Эквипотенциальные линии  ÄQU", необходимое вспомог. оборудование для 1 группы </v>
          </cell>
          <cell r="H1901">
            <v>336.6</v>
          </cell>
        </row>
        <row r="1902">
          <cell r="A1902" t="str">
            <v>13412-88</v>
          </cell>
          <cell r="B1902" t="str">
            <v>TESS advanced Elektromotor / Generator EMG notwendiges Zubehör für 1 Gruppe</v>
          </cell>
          <cell r="C1902" t="str">
            <v>Student set Electric Motor / Generator, necessary accessories for 1 group, TESS advanced Physics</v>
          </cell>
          <cell r="D1902" t="str">
            <v>TESS Moteur-Générateur électrique EMG, accessoires pour 1 groupe</v>
          </cell>
          <cell r="E1902" t="str">
            <v>TESS advanced Electromotor/Generador EMG, accesorios para 1 grupo</v>
          </cell>
          <cell r="F1902" t="str">
            <v xml:space="preserve">Niezbędne dodatki do eksperymentów uczniowskich z zestawem TESS advanced Fizyka: EMG Silnik/Prądnica, dla 1 grupy     </v>
          </cell>
          <cell r="G1902" t="str">
            <v>TESS advanced Физика "Электрический двигатель/ Генератор EMG", необходимое вспомог. оборудование для</v>
          </cell>
          <cell r="H1902">
            <v>414</v>
          </cell>
        </row>
        <row r="1903">
          <cell r="A1903" t="str">
            <v>13413-88</v>
          </cell>
          <cell r="B1903" t="str">
            <v>TESS advanced Elektromotor / Generator EMG Verbrauchsmaterial für 10 Gruppen</v>
          </cell>
          <cell r="C1903" t="str">
            <v>Student set Electric Motor / Generator, consumables for 10 groups, TESS advanced Physics</v>
          </cell>
          <cell r="D1903" t="str">
            <v>TESS Moteur-Générateur électrique EMG, consommables pour 10 groupes</v>
          </cell>
          <cell r="E1903" t="str">
            <v>TESS advanced Electromotor/Generador EMG, consumibles para 10 grupos</v>
          </cell>
          <cell r="F1903" t="str">
            <v xml:space="preserve">Materiały zużywalne do eksperymentów uczniowskich z zestawem TESS advanced Fizyka: EMG Silnik/prądnica, dla 10 grup     </v>
          </cell>
          <cell r="G1903" t="str">
            <v xml:space="preserve">TESS advanced Физика "Электрический двигатель/ Генератор EMG", расходные материалы для 10 групп    </v>
          </cell>
          <cell r="H1903">
            <v>8.39</v>
          </cell>
        </row>
        <row r="1904">
          <cell r="A1904" t="str">
            <v>13422-88</v>
          </cell>
          <cell r="B1904" t="str">
            <v>TESS advanced Chemie Elektrochemie-Messplatz EC notwendiges Zubehör für 1 Gruppe</v>
          </cell>
          <cell r="C1904" t="str">
            <v>TESS advanced Chemistry Electrochemical measurement set necessary accessories for 1 group</v>
          </cell>
          <cell r="D1904" t="str">
            <v>TESS Chimie électrochimie, accessoires pour 1 groupe</v>
          </cell>
          <cell r="E1904" t="str">
            <v>TESS advanced Química Set de Mediciones Electroquímicas EC, accesorios para 1 grupo</v>
          </cell>
          <cell r="F1904" t="str">
            <v xml:space="preserve">Niezbędne dodatki do eksperymentów uczniowskich z zestawem TESS advanced Chemia: EC Elektrochemia, dla 1 grupy     </v>
          </cell>
          <cell r="G1904" t="str">
            <v xml:space="preserve">TESS advanced Химия "Электрохимия ЕС", Необходимое вспомог. оборудование для 1 группы    </v>
          </cell>
          <cell r="H1904">
            <v>279</v>
          </cell>
        </row>
        <row r="1905">
          <cell r="A1905" t="str">
            <v>13425-88</v>
          </cell>
          <cell r="B1905" t="str">
            <v>TESS advanced Polymerchemie notwendiges Zubehör für 1 Gruppe</v>
          </cell>
          <cell r="C1905" t="str">
            <v>TESS advanced Chemistry of Polymers necessary accessories for 1 group</v>
          </cell>
          <cell r="D1905" t="str">
            <v>TESS Chimie des polymères accessoires pour 1 groupe</v>
          </cell>
          <cell r="E1905" t="str">
            <v>TESS avanzado Química de polímeros accesorios necesarios para 1 grupo</v>
          </cell>
          <cell r="F1905" t="str">
            <v xml:space="preserve">Niezbędne dodatki do eksperymentów uczniowskich z zestawem TESS advanced Chemia: Chemia tworzyw sztucznych, dla 1 grupy     </v>
          </cell>
          <cell r="G1905" t="str">
            <v xml:space="preserve">TESS advanced Химия "Химия полимеров", необходимое вспомог. оборудование для 1 группы    </v>
          </cell>
          <cell r="H1905">
            <v>88</v>
          </cell>
        </row>
        <row r="1906">
          <cell r="A1906" t="str">
            <v>13430-88</v>
          </cell>
          <cell r="B1906" t="str">
            <v>Schülerversuche "Stoffe im Alltag", Verbrauchsmaterial und notwendiges Zubehör</v>
          </cell>
          <cell r="C1906" t="str">
            <v>Student set Substances in everyday use, necessary  accessories, TESS beginner Sciences</v>
          </cell>
          <cell r="D1906" t="str">
            <v>Set Substancias cotidianas,accessoires nécessaires</v>
          </cell>
          <cell r="E1906" t="str">
            <v>Set para estudiantes uso cotidiano, accesorios necesarios, TESS principiante Ciencias</v>
          </cell>
          <cell r="F1906" t="str">
            <v xml:space="preserve">Niezbędne dodatki do eksperymentów uczniowskich z zestawem TESS beginner: Substancje w życiu codziennym  </v>
          </cell>
          <cell r="G1906" t="str">
            <v>TESS beginner  вещевства в быту , необходимые принадлежности</v>
          </cell>
          <cell r="H1906">
            <v>243.6</v>
          </cell>
        </row>
        <row r="1907">
          <cell r="A1907" t="str">
            <v>13431-88</v>
          </cell>
          <cell r="B1907" t="str">
            <v>TESS advanced Allgemeine Chemie CH-1, notwendiges Zubehör für 1 Gruppe</v>
          </cell>
          <cell r="C1907" t="str">
            <v>TESS advanced General Chemistry, necessary accessories for 1 group</v>
          </cell>
          <cell r="D1907" t="str">
            <v>TESS Chimie Générale CH-1, accessoires pour 1 groupe</v>
          </cell>
          <cell r="E1907" t="str">
            <v>TESS advanced Química General CH-1, accesorios para 1 grupo</v>
          </cell>
          <cell r="F1907" t="str">
            <v xml:space="preserve">Niezbędne dodatki do eksperymentów uczniowskich z zestawem TESS CH1 Chemia ogólna, dla 1 grupy     </v>
          </cell>
          <cell r="G1907" t="str">
            <v xml:space="preserve">TESS  advanced Общая химия CH 1, необходимое вспомог. оборудование для 1 группы  </v>
          </cell>
          <cell r="H1907">
            <v>53</v>
          </cell>
        </row>
        <row r="1908">
          <cell r="A1908" t="str">
            <v>13433-88</v>
          </cell>
          <cell r="B1908" t="str">
            <v>TESS advanced Anorganische Chemie CH 2, notwendiges Zubehör für 1 Gruppe</v>
          </cell>
          <cell r="C1908" t="str">
            <v>TESS advanced Inorganic Chemistry, necessary accessories  for 1 group</v>
          </cell>
          <cell r="D1908" t="str">
            <v>TESS Chimie Minérale CH-2, accessoires pour 1 groupe</v>
          </cell>
          <cell r="E1908" t="str">
            <v>TESS advanced Química Inorgánica CH-2, accesorios para 1 grupo</v>
          </cell>
          <cell r="F1908" t="str">
            <v xml:space="preserve">Niezbędne dodatki do eksperymentów uczniowskich z zestawem TESS CH2 Chemia nieorganiczna, dla 1 grupy    </v>
          </cell>
          <cell r="G1908" t="str">
            <v xml:space="preserve">TESS  advanced Неорганическая химия CH 2, необходимое вспомог. оборудование для 1 группы  </v>
          </cell>
          <cell r="H1908">
            <v>130.19</v>
          </cell>
        </row>
        <row r="1909">
          <cell r="A1909" t="str">
            <v>13435-88</v>
          </cell>
          <cell r="B1909" t="str">
            <v>TESS advanced Chemie Säuren, Basen, Salze, notwendiges Zubehör für 1 Gruppe</v>
          </cell>
          <cell r="C1909" t="str">
            <v>TESS advanced Chemistry Acids, Bases, Salts, necessary  accessories for 1 group</v>
          </cell>
          <cell r="D1909" t="str">
            <v>TESS Acides, Bases, Sels CH-3, accessoires pour 1 groupe</v>
          </cell>
          <cell r="E1909" t="str">
            <v>TESS advanced Acidos, Bases, Sales CH-3 , accesorios para 1 grupo</v>
          </cell>
          <cell r="F1909" t="str">
            <v xml:space="preserve">Niezbędne dodatki do eksperymentów uczniowskich z zestawem TESS; kwasy, zasady, sole, akcesoria; dla 1 grupy   </v>
          </cell>
          <cell r="G1909" t="str">
            <v xml:space="preserve">TESS advanced Химия "Кислоты, основания, соли", необходимые принадлежности для 1 группы  </v>
          </cell>
          <cell r="H1909">
            <v>88</v>
          </cell>
        </row>
        <row r="1910">
          <cell r="A1910" t="str">
            <v>13436-88</v>
          </cell>
          <cell r="B1910" t="str">
            <v>Verbrauchsmaterial für Schülerversuche Säuren, Basen, Salze CH-3, Chemikalien für 10 Gruppen</v>
          </cell>
          <cell r="C1910" t="str">
            <v>TESS advanced Chemistry Acids, Bases, Salts,  consumables and chemicals for 10 groups</v>
          </cell>
          <cell r="D1910" t="str">
            <v>TESS Acides, Bases, Sels CH-3, consommables et produits chimiques pour 10 groupes</v>
          </cell>
          <cell r="E1910" t="str">
            <v>TESS advanced Ácidos, Bases, Sales CH-3, consumibles y reactivos para 10 grupos</v>
          </cell>
          <cell r="F1910" t="str">
            <v xml:space="preserve">Zestaw materiałów zużywalnych do eksperymentów uczniowskich z zestawem TESS advanced Chemia: kwasy, zasady, sole CH3; dla 10 grup </v>
          </cell>
          <cell r="G1910" t="str">
            <v xml:space="preserve">TESS advanced Химия "Кислоты, основания, соли", расходные материалы и хим.реактивы для 10 гр.    </v>
          </cell>
          <cell r="H1910">
            <v>2269.6999999999998</v>
          </cell>
        </row>
        <row r="1911">
          <cell r="A1911" t="str">
            <v>13436-E</v>
          </cell>
          <cell r="B1911" t="str">
            <v>Verbrauchsmaterial für Schülerversuche Säuren, Basen, Salze CH-3, Chemikalien für 10 Gruppen</v>
          </cell>
          <cell r="C1911" t="str">
            <v>TESS advanced Chemistry Acids, Bases, Salts,  consumables and chemicals for 10 groups</v>
          </cell>
          <cell r="D1911" t="str">
            <v>TESS Acides, Bases, Sels CH-3, consommables et produits chimiques pour 10 groupes</v>
          </cell>
          <cell r="E1911" t="str">
            <v>TESS advanced Ácidos, Bases, Sales CH-3, consumibles y reactivos para 10 grupos</v>
          </cell>
          <cell r="F1911" t="str">
            <v>Zestaw zaawansowanej chemii TESS; kwasów, zasad, soli, materiałów i substancji chemicznych; dla 10 g</v>
          </cell>
          <cell r="G1911" t="str">
            <v xml:space="preserve">TESS advanced Химия "Кислоты, основания, соли", расходные материалы и хим.реактивы для 10 гр.    </v>
          </cell>
          <cell r="H1911">
            <v>2213.75</v>
          </cell>
        </row>
        <row r="1912">
          <cell r="A1912" t="str">
            <v>13437-88</v>
          </cell>
          <cell r="B1912" t="str">
            <v>TESS advanced Chemie Organische Chemie, notwendiges Zubehör für 1 Gruppemit Butan-Kartusche</v>
          </cell>
          <cell r="C1912" t="str">
            <v>TESS advanced Organic Chemistry, necessary accessories for 1 group</v>
          </cell>
          <cell r="D1912" t="str">
            <v>TESS Chimie organique CH-4, accessoires nécessaire pour 1 groupe</v>
          </cell>
          <cell r="E1912" t="str">
            <v>TESS advanced Química Orgánica, accesorios necesarios para 1 grupo</v>
          </cell>
          <cell r="F1912" t="str">
            <v xml:space="preserve">Niezbędne dodatki do eksperymentów uczniowskich z zestawem TESS Chemia organiczna, dla 1 grupy, z kartridżem z butanem  </v>
          </cell>
          <cell r="G1912" t="str">
            <v xml:space="preserve">TESS advanced набор "Органическая химия", необходимые принадлежности для 1 группы    </v>
          </cell>
          <cell r="H1912">
            <v>88</v>
          </cell>
        </row>
        <row r="1913">
          <cell r="A1913" t="str">
            <v>13438-88</v>
          </cell>
          <cell r="B1913" t="str">
            <v>Verbrauchsmaterial für Schülerversuche Organische Chemie CH-4, Chemikalien für 10 Gruppen</v>
          </cell>
          <cell r="C1913" t="str">
            <v>TESS advanced Organic Chemistry, consumables and chemicals for 10 groups</v>
          </cell>
          <cell r="D1913" t="str">
            <v>TESS Chimie organique CH-4, consommables et produits chimiques pour 10 groupes</v>
          </cell>
          <cell r="E1913" t="str">
            <v>TESS advanced Química Orgánica, consumibles y reactivos para 10 grupos</v>
          </cell>
          <cell r="F1913" t="str">
            <v xml:space="preserve">Chemikalia i materiały zużywalne do eksperymentów uczniowskich z zestawem TESS Chemia organiczna CH4, dla 10 grup  </v>
          </cell>
          <cell r="G1913" t="str">
            <v xml:space="preserve">TESS advanced Органическая химия, расходные материалы и хим реактивы  для 10 групп  </v>
          </cell>
          <cell r="H1913">
            <v>2111.4</v>
          </cell>
        </row>
        <row r="1914">
          <cell r="A1914" t="str">
            <v>13438-E</v>
          </cell>
          <cell r="B1914" t="str">
            <v>Verbrauchsmaterial für Schülerversuche Organische Chemie CH-4, Chemikalien für 10 Gruppen</v>
          </cell>
          <cell r="C1914" t="str">
            <v>TESS advanced Organic Chemistry, consumables and chemicals for 10 groups</v>
          </cell>
          <cell r="D1914" t="str">
            <v>TESS Chimie organique CH-4, consommables et produits chimiques pour 10 groupes</v>
          </cell>
          <cell r="E1914" t="str">
            <v>TESS advanced Química Orgánica, consumibles y reactivos para 10 grupos</v>
          </cell>
          <cell r="F1914" t="str">
            <v xml:space="preserve">Zestaw zaawansowanej chemii TESS; materiałów i substancji chemicznych; dla 10 grup  </v>
          </cell>
          <cell r="G1914" t="str">
            <v xml:space="preserve">TESS advanced Органическая химия, расходные материалы и хим реактивы  для 10 групп  </v>
          </cell>
          <cell r="H1914">
            <v>2417.0500000000002</v>
          </cell>
        </row>
        <row r="1915">
          <cell r="A1915" t="str">
            <v>13439-88</v>
          </cell>
          <cell r="B1915" t="str">
            <v>Verbrauchsmaterial für Schülerversuche Analytische Chemie für 10 Gruppen</v>
          </cell>
          <cell r="C1915" t="str">
            <v>TESS advanced Analytic Chemistry, consumables and chemicals for 10 groups</v>
          </cell>
          <cell r="D1915" t="str">
            <v>TESS Chimie Analytique CHA, consommables et produits chimiques pour 10 groupes</v>
          </cell>
          <cell r="E1915" t="str">
            <v>TESS advanced Química, Titulación y Química Analítica, consumibles para 10 grupos</v>
          </cell>
          <cell r="F1915" t="str">
            <v>Chemikalia i materiał zużywalny do eksperymentów uczniowskich z zestawem TESS Chemia analityczna, dla 10 grup</v>
          </cell>
          <cell r="G1915" t="str">
            <v>TESS advanced "Аналитическая Химия " расходные материалы и химреактивы для 10 групп</v>
          </cell>
          <cell r="H1915">
            <v>996</v>
          </cell>
        </row>
        <row r="1916">
          <cell r="A1916" t="str">
            <v>13439-E</v>
          </cell>
          <cell r="B1916" t="str">
            <v>Verbrauchsmaterial für Schülerversuche Analytische Chemie für 10 Gruppen</v>
          </cell>
          <cell r="C1916" t="str">
            <v>TESS advanced Analytic Chemistry, consumables and chemicals for 10 groups</v>
          </cell>
          <cell r="D1916" t="str">
            <v>TESS Chimie Analytique CHA, consommables et produits chimiques pour 10 groupes</v>
          </cell>
          <cell r="E1916" t="str">
            <v>TESS advanced Química, Titulación y Química Analítica, consumibles para 10 grupos</v>
          </cell>
          <cell r="F1916" t="str">
            <v xml:space="preserve">Materiał zużywalny do zestaw uczniowskiego Chemia analityczna, dla 10 grup </v>
          </cell>
          <cell r="G1916" t="str">
            <v>TESS advanced "Аналитическая Химия " расходные материалы и химреактивы для 10 групп</v>
          </cell>
          <cell r="H1916">
            <v>943.4</v>
          </cell>
        </row>
        <row r="1917">
          <cell r="A1917" t="str">
            <v>13440-88</v>
          </cell>
          <cell r="B1917" t="str">
            <v>Schülerversuche Analytische Chemie notwendiges Zubehör für 1 Gruppe</v>
          </cell>
          <cell r="C1917" t="str">
            <v>TESS advanced Analytical Chemistry, necessary accessoriesfor 1 group</v>
          </cell>
          <cell r="D1917" t="str">
            <v>TESS Chimie Analytique avancée, accessoires nécessaires pour 1 groupe</v>
          </cell>
          <cell r="E1917" t="str">
            <v>TESS avanzado Química Analítica, accesorios necesarios para 1 grupo</v>
          </cell>
          <cell r="F1917" t="str">
            <v xml:space="preserve">Niezbędne dodatki do do eksperymentów uczniowskich z zestawem Chemia analityczna, dla 1 grupy  </v>
          </cell>
          <cell r="G1917" t="str">
            <v>TESS advanced "Аналитическая Химия "  необходимые принадлежности</v>
          </cell>
          <cell r="H1917">
            <v>207.8</v>
          </cell>
        </row>
        <row r="1918">
          <cell r="A1918" t="str">
            <v>13443-88</v>
          </cell>
          <cell r="B1918" t="str">
            <v>TESS advanced Mikroskopie, notwendiges Zubehör inkl. Mikroskop</v>
          </cell>
          <cell r="C1918" t="str">
            <v>Student set Microscopy, necessary accessories for 1 group incl. microscope, TESS advanced Biology</v>
          </cell>
          <cell r="D1918" t="str">
            <v>TESS Microscopie MIC, accessoires pour 1 groupe</v>
          </cell>
          <cell r="E1918" t="str">
            <v>TESS advanced Microscopía MIC, accesorios para 1 grupo</v>
          </cell>
          <cell r="F1918" t="str">
            <v xml:space="preserve">Niezbędne dodatki do eksperymentów uczniowskich z zestawem TESS MIC Mikroskopia, dla 1 grupy    </v>
          </cell>
          <cell r="G1918" t="str">
            <v xml:space="preserve">TESS advanced "Микроскопия ", необходимое вспомог. оборудование для 1 группы    </v>
          </cell>
          <cell r="H1918">
            <v>384.9</v>
          </cell>
        </row>
        <row r="1919">
          <cell r="A1919" t="str">
            <v>13444-88</v>
          </cell>
          <cell r="B1919" t="str">
            <v>TESS advanced Mikroskopie Verbrauchsmaterial für 10 Gruppen</v>
          </cell>
          <cell r="C1919" t="str">
            <v>Student set Microscopy, consumables for 10 groups, TESS advanced Biology</v>
          </cell>
          <cell r="D1919" t="str">
            <v>TESS Microscopie MIC, consommables et produits chimiques pour 10 groupes</v>
          </cell>
          <cell r="E1919" t="str">
            <v>TESS advanced Microscopía MIC, consumibles para 10 grupos</v>
          </cell>
          <cell r="F1919" t="str">
            <v xml:space="preserve">Materiały zużywalne do eksperymentów uczniowskich z zestawem TESS MIC Mikroskopia, dla 10 grup     </v>
          </cell>
          <cell r="G1919" t="str">
            <v xml:space="preserve">TESS advanced "Микроскопия", расходные материалы для 10 групп    </v>
          </cell>
          <cell r="H1919">
            <v>501.3</v>
          </cell>
        </row>
        <row r="1920">
          <cell r="A1920" t="str">
            <v>13444-E</v>
          </cell>
          <cell r="B1920" t="str">
            <v>TESS advanced Mikroskopie Verbrauchsmaterial für 10 Gruppen</v>
          </cell>
          <cell r="C1920" t="str">
            <v>Student set Microscopy, consumables for 10 groups, TESS advanced Biology</v>
          </cell>
          <cell r="D1920" t="str">
            <v>TESS Microscopie MIC, consommables et produits chimiques pour 10 groupes</v>
          </cell>
          <cell r="E1920" t="str">
            <v>TESS advanced Microscopía MIC, consumibles para 10 grupos</v>
          </cell>
          <cell r="F1920" t="str">
            <v xml:space="preserve">Materiały zużywalne do eksperymentów uczniowskich z zestawem TESS MIC Mikroskopia, dla 10 grup     </v>
          </cell>
          <cell r="G1920" t="str">
            <v xml:space="preserve">TESS advanced "Микроскопия", расходные материалы для 10 групп    </v>
          </cell>
          <cell r="H1920">
            <v>769.9</v>
          </cell>
        </row>
        <row r="1921">
          <cell r="A1921" t="str">
            <v>13445-88D</v>
          </cell>
          <cell r="B1921" t="str">
            <v>TESS Umwelt und Freiland optionales Zubehör für 10 Gruppen</v>
          </cell>
          <cell r="C1921" t="str">
            <v>TESS Environment and Outdoors optional acessories for 10 groups</v>
          </cell>
          <cell r="D1921" t="str">
            <v>TESS Coffret Environment, accessoires  pour 10 groupes</v>
          </cell>
          <cell r="E1921" t="str">
            <v>TESS Medioambiente y Trabajo en Campo, accesorios para 10 grupos</v>
          </cell>
          <cell r="F1921" t="str">
            <v xml:space="preserve">Materiał opcjonalny do eksperymentów uczniowskich z zestawem TESS Ekologia i środowisko, dla 10 grup     </v>
          </cell>
          <cell r="G1921" t="str">
            <v xml:space="preserve">TESS Экология, дополнительные  принадлежности для 10 групп  </v>
          </cell>
          <cell r="H1921">
            <v>410</v>
          </cell>
        </row>
        <row r="1922">
          <cell r="A1922" t="str">
            <v>13450-88</v>
          </cell>
          <cell r="B1922" t="str">
            <v>TESS advanced Mechanik ME 1 Verbrauchsmaterial für 10 Gruppen</v>
          </cell>
          <cell r="C1922" t="str">
            <v>TESS advanced Mechanics 1 consumables for 10 groups</v>
          </cell>
          <cell r="D1922" t="str">
            <v>TESS Mécanique ME-1, consommables pour 10 groupes</v>
          </cell>
          <cell r="E1922" t="str">
            <v>TESS advanced Mecánica ME-1, consumibles para 10 grupos</v>
          </cell>
          <cell r="F1922" t="str">
            <v xml:space="preserve">Materiały zużywalne do eksperymentów uczniowskich z zestawem TESS ME1 Mechanika, dla 10 grup     </v>
          </cell>
          <cell r="G1922" t="str">
            <v xml:space="preserve">TESS advanced Физика "Механика МЕ1", расходные материалы для 10 групп    </v>
          </cell>
          <cell r="H1922">
            <v>43.6</v>
          </cell>
        </row>
        <row r="1923">
          <cell r="A1923" t="str">
            <v>13451-88</v>
          </cell>
          <cell r="B1923" t="str">
            <v>TESS advanced Mechanik ME 2 Verbrauchsmaterial für 10 Gruppen</v>
          </cell>
          <cell r="C1923" t="str">
            <v>TESS advanced Mechanics 2 consumables for 10 groups</v>
          </cell>
          <cell r="D1923" t="str">
            <v>TESS Mécanique ME-2, consommables pour 10 groupes</v>
          </cell>
          <cell r="E1923" t="str">
            <v>TESS advanced Mecánica ME-2, consumibles para 10 grupos</v>
          </cell>
          <cell r="F1923" t="str">
            <v xml:space="preserve">Materiały zużywalne do eksperymentów uczniowskich z zestawem TESS ME2 Mechanika, dla 10 grup     </v>
          </cell>
          <cell r="G1923" t="str">
            <v xml:space="preserve">TESS advanced Физика "Механика МЕ2", расходные материалы для 10 групп    </v>
          </cell>
          <cell r="H1923">
            <v>19.2</v>
          </cell>
        </row>
        <row r="1924">
          <cell r="A1924" t="str">
            <v>13453-88</v>
          </cell>
          <cell r="B1924" t="str">
            <v>TESS advanced Mechanik ME-DYN optionales Zubehör für 1 Gruppe</v>
          </cell>
          <cell r="C1924" t="str">
            <v>TESS advanced Mechanics linar motion optional accessories for 1 group</v>
          </cell>
          <cell r="D1924" t="str">
            <v>TESS Mécanique ME-DYN, accessoires pour 1 groupe</v>
          </cell>
          <cell r="E1924" t="str">
            <v>TESS advanced Mecánica ME-DYN, accesorios para 1 grupo</v>
          </cell>
          <cell r="F1924" t="str">
            <v xml:space="preserve">Opcjonalne dodatki do eksperymentów uczniowskich z zestawem TESS ME3 Mechanika, dla 1 grupy     </v>
          </cell>
          <cell r="G1924" t="str">
            <v xml:space="preserve">TESS advanced Физика "Прямолинейное движение ME-DYN", дополнительные  принадлежности для 1 группы   </v>
          </cell>
          <cell r="H1924">
            <v>383.26</v>
          </cell>
        </row>
        <row r="1925">
          <cell r="A1925" t="str">
            <v>13455-88</v>
          </cell>
          <cell r="B1925" t="str">
            <v>TESS advanced Wärme WE 1 notwendiges Zubehör für 1 Gruppe</v>
          </cell>
          <cell r="C1925" t="str">
            <v>TESS advanced Heat 1 necessary accessories for 1 group</v>
          </cell>
          <cell r="D1925" t="str">
            <v>TESS Chaleur WE-1, accessoires pour 1 groupe</v>
          </cell>
          <cell r="E1925" t="str">
            <v>TESS advanced Calor WE-1, accesorios para 1 grupo</v>
          </cell>
          <cell r="F1925" t="str">
            <v xml:space="preserve">Niezbędne dodatki do eksperymentów uczniowskich z zestawem TESS WE1 Ciepło, dla 1 grupy     </v>
          </cell>
          <cell r="G1925" t="str">
            <v xml:space="preserve">TESS advanced Физика "Термодинамика 1 ", необходимое вспомог. оборудование для 1 группы    </v>
          </cell>
          <cell r="H1925">
            <v>332</v>
          </cell>
        </row>
        <row r="1926">
          <cell r="A1926" t="str">
            <v>13456-88</v>
          </cell>
          <cell r="B1926" t="str">
            <v>TESS advanced Wärme WE 1 Verbrauchsmaterial für 10 Gruppen</v>
          </cell>
          <cell r="C1926" t="str">
            <v>TESS advanced Heat 1 consumables for 10 groups</v>
          </cell>
          <cell r="D1926" t="str">
            <v>TESS Chaleur WE-1, consommables pour 10 groupes</v>
          </cell>
          <cell r="E1926" t="str">
            <v>TESS advanced Calor 1, consumibles para 10 grupos</v>
          </cell>
          <cell r="F1926" t="str">
            <v xml:space="preserve">Materiały zużywalne do eksperymentów uczniowskich z zestawem TESS WE1 Ciepło, dla 10 grup     </v>
          </cell>
          <cell r="G1926" t="str">
            <v xml:space="preserve">TESS advanced Физика "Термодинамика 1", расходные материалы для 10 групп    </v>
          </cell>
          <cell r="H1926">
            <v>96.8</v>
          </cell>
        </row>
        <row r="1927">
          <cell r="A1927" t="str">
            <v>13457-88</v>
          </cell>
          <cell r="B1927" t="str">
            <v>TESS advanced Wärme WE 2 notwendiges Zubehör für 1 Gruppe</v>
          </cell>
          <cell r="C1927" t="str">
            <v>TESS advanced Heat 2 necessary accessories for 1 group</v>
          </cell>
          <cell r="D1927" t="str">
            <v>TESS Chaleur WE-2, accessoires pour 1 groupe</v>
          </cell>
          <cell r="E1927" t="str">
            <v>TESS advanced Calor WE-2, accesorios para 1 grupo</v>
          </cell>
          <cell r="F1927" t="str">
            <v xml:space="preserve">Niezbędne dodatki do eksperymentów uczniowskich z zestawem TESS WE2 Ciepło, dla 1 grupy     </v>
          </cell>
          <cell r="G1927" t="str">
            <v xml:space="preserve">TESS advanced Физика "Термодинамика 2 ", необходимое вспомог. оборудование для 1 группы    </v>
          </cell>
          <cell r="H1927">
            <v>42</v>
          </cell>
        </row>
        <row r="1928">
          <cell r="A1928" t="str">
            <v>13458-88</v>
          </cell>
          <cell r="B1928" t="str">
            <v>TESS advanced Wärme WE 2 Verbrauchsmaterial für 10 Gruppen</v>
          </cell>
          <cell r="C1928" t="str">
            <v>TESS advanced Heat 2 consumables for 10 groups</v>
          </cell>
          <cell r="D1928" t="str">
            <v>TESS Chaleur WE-2, consommables pour 10 groupes</v>
          </cell>
          <cell r="E1928" t="str">
            <v>TESS advanced Calor WE-2, consumibles para 10 grupos</v>
          </cell>
          <cell r="F1928" t="str">
            <v xml:space="preserve">Materiały zużywalne do eksperymentów uczniowskich z zestawem TESS WE2 Ciepło, dla 10 grup     </v>
          </cell>
          <cell r="G1928" t="str">
            <v xml:space="preserve">TESS advanced Физика "Термодинамика 2 ", расходные материалы для 10 групп    </v>
          </cell>
          <cell r="H1928">
            <v>25</v>
          </cell>
        </row>
        <row r="1929">
          <cell r="A1929" t="str">
            <v>13459-88</v>
          </cell>
          <cell r="B1929" t="str">
            <v>Cobra SMARTsense Erweiterungsset zu TESS advanced Wärme</v>
          </cell>
          <cell r="C1929" t="str">
            <v>Cobra SMARTsense extension set for TESS advanced Heat</v>
          </cell>
          <cell r="D1929" t="str">
            <v/>
          </cell>
          <cell r="E1929" t="str">
            <v/>
          </cell>
          <cell r="F1929" t="str">
            <v/>
          </cell>
          <cell r="G1929" t="str">
            <v/>
          </cell>
          <cell r="H1929">
            <v>222.05</v>
          </cell>
        </row>
        <row r="1930">
          <cell r="A1930" t="str">
            <v>13460-88</v>
          </cell>
          <cell r="B1930" t="str">
            <v>TESS advanced Optik OE 1 notwendiges Zubehör für 1 Gruppe</v>
          </cell>
          <cell r="C1930" t="str">
            <v>Student set Optics 1, necessary accessories for 1 group, TESS advanced Physics</v>
          </cell>
          <cell r="D1930" t="str">
            <v>TESS Optique OE-1, accessoires pour 1 groupe</v>
          </cell>
          <cell r="E1930" t="str">
            <v>TESS advanced Óptica OE-1, accesorios necesarios para 1 grupo</v>
          </cell>
          <cell r="F1930" t="str">
            <v xml:space="preserve">Niezbędne dodatki do eksperymentów uczniowskich z zestawem TESS OE1 Optyka, dla 1 grupy     </v>
          </cell>
          <cell r="G1930" t="str">
            <v xml:space="preserve">TESS advanced Физика "Оптика ОЕ1", необходимое вспомог. оборудование для 1 группы    </v>
          </cell>
          <cell r="H1930">
            <v>284.89999999999998</v>
          </cell>
        </row>
        <row r="1931">
          <cell r="A1931" t="str">
            <v>13461-88</v>
          </cell>
          <cell r="B1931" t="str">
            <v>TESS advanced Optik OE 1 Verbrauchsmaterial für 10 Gruppen</v>
          </cell>
          <cell r="C1931" t="str">
            <v>Student set Optics 1, consumables for 10 groups, TESS advanced Physics</v>
          </cell>
          <cell r="D1931" t="str">
            <v>TESS Optique OE-1, consommables pour 10 groupes</v>
          </cell>
          <cell r="E1931" t="str">
            <v>TESS advanced Óptica OE-1, consumibles para 10 grupos</v>
          </cell>
          <cell r="F1931" t="str">
            <v xml:space="preserve">Materiały zużywalne do eksperymentów uczniowskich z zestawem TESS OE1 Optyka, dla 10 grup     </v>
          </cell>
          <cell r="G1931" t="str">
            <v xml:space="preserve">TESS advanced Физика "Оптика ОЕ1", расходные материалы для 10 групп    </v>
          </cell>
          <cell r="H1931">
            <v>19.2</v>
          </cell>
        </row>
        <row r="1932">
          <cell r="A1932" t="str">
            <v>13462-88</v>
          </cell>
          <cell r="B1932" t="str">
            <v>TESS advanced Optik OE-2 Verbrauchsmaterial für 10 Gruppen</v>
          </cell>
          <cell r="C1932" t="str">
            <v>Student set Optics 2, consumables for 10 groups, TESS advanced Physics</v>
          </cell>
          <cell r="D1932" t="str">
            <v>TESS Optique OE-2, consommables pour 10 groupes</v>
          </cell>
          <cell r="E1932" t="str">
            <v>TESS advanced Óptica OE-2, consumibles para 10 grupos</v>
          </cell>
          <cell r="F1932" t="str">
            <v xml:space="preserve">Materiały zużywalne do eksperymentów uczniowskich z zestawem TESS OE2 Optyka, dla 10 grup     </v>
          </cell>
          <cell r="G1932" t="str">
            <v xml:space="preserve">TESS advanced Физика "Оптика ОЕ2", расходные материалы для 10 групп    </v>
          </cell>
          <cell r="H1932">
            <v>2.9</v>
          </cell>
        </row>
        <row r="1933">
          <cell r="A1933" t="str">
            <v>13463-88</v>
          </cell>
          <cell r="B1933" t="str">
            <v>TESS advanced Optik OE 3 Verbrauchsmaterial für 10 Gruppen</v>
          </cell>
          <cell r="C1933" t="str">
            <v>TESS advanced Wave Optics/Optics 3 consumables for 10 groups</v>
          </cell>
          <cell r="D1933" t="str">
            <v>TESS Optique OE-3, consommables pour 10 groupes</v>
          </cell>
          <cell r="E1933" t="str">
            <v>TESS advanced Óptica OE-3, consumibles para 10 grupos</v>
          </cell>
          <cell r="F1933" t="str">
            <v xml:space="preserve">Materiały zużywalne do eksperymentów uczniowskich z zestawem TESS OE3 Optyka, dla 10 grup     </v>
          </cell>
          <cell r="G1933" t="str">
            <v xml:space="preserve">TESS advanced Физика "Оптика ОЕ3", расходные материалы для 10 групп    </v>
          </cell>
          <cell r="H1933">
            <v>5.9</v>
          </cell>
        </row>
        <row r="1934">
          <cell r="A1934" t="str">
            <v>13465-88</v>
          </cell>
          <cell r="B1934" t="str">
            <v>TESS advanced Optik OE 3 optionales Zubehör für 1 Gruppe</v>
          </cell>
          <cell r="C1934" t="str">
            <v>TESS advanced Optics OE 3 optional accessories for 1 group</v>
          </cell>
          <cell r="D1934" t="str">
            <v>TESS Optique OE-3, accessoires pour 1 groupe</v>
          </cell>
          <cell r="E1934" t="str">
            <v>TESS advanced Óptica OE-3, accesorios para 1 grupo</v>
          </cell>
          <cell r="F1934" t="str">
            <v xml:space="preserve">Opcjonalne dodatki do zestawu TESS OE3 Optyka, dla 1 grupy   </v>
          </cell>
          <cell r="G1934" t="str">
            <v xml:space="preserve">TESS advanced Физика "Отпика ОЕ 3", необходимое вспомог. оборудование для 1 группы  </v>
          </cell>
          <cell r="H1934">
            <v>574</v>
          </cell>
        </row>
        <row r="1935">
          <cell r="A1935" t="str">
            <v>13466-88</v>
          </cell>
          <cell r="B1935" t="str">
            <v>TESS advanced Optik / Atomphysik OA notwendiges Zubehör für 1 Gruppe</v>
          </cell>
          <cell r="C1935" t="str">
            <v>TESS advanced Optics / Atomphysics necessary accessories for 1 group</v>
          </cell>
          <cell r="D1935" t="str">
            <v>TESS Optique / Physique atomique OA accessoires nécessaires pour 1 groupe</v>
          </cell>
          <cell r="E1935" t="str">
            <v>TESS advanced Óptica / Física Atómica, accesorios para 1 grupo</v>
          </cell>
          <cell r="F1935" t="str">
            <v xml:space="preserve">Niezbędne dodatki do eksperymentów uczniowskich z zestawem TESS OA Optyka/Fizyka atomowa, dla 1 grupy     </v>
          </cell>
          <cell r="G1935" t="str">
            <v xml:space="preserve">TESS advanced Физика "Оптика/ Атомная физика ОА", необходимое вспомог. оборудование для 1 группы    </v>
          </cell>
          <cell r="H1935">
            <v>426.5</v>
          </cell>
        </row>
        <row r="1936">
          <cell r="A1936" t="str">
            <v>13469-88</v>
          </cell>
          <cell r="B1936" t="str">
            <v>TESS advanced Radioaktivität RE Verbrauchsmaterial für 10 Gruppen</v>
          </cell>
          <cell r="C1936" t="str">
            <v>TESS advanced Radioactivity RE consumables for 10 groups</v>
          </cell>
          <cell r="D1936" t="str">
            <v>TESS Radioactivité RE consommables pour 10 groupes</v>
          </cell>
          <cell r="E1936" t="str">
            <v>TESS advanced Radioactividad RE, consumibles para 10 grupos</v>
          </cell>
          <cell r="F1936" t="str">
            <v xml:space="preserve">Materiały zużywalne do eksperymentów uczniowskich z zestawem TESS RE Promieniotwórczość, dla 10 grup     </v>
          </cell>
          <cell r="G1936" t="str">
            <v xml:space="preserve">TESS advanced Физика "Радиоактивность RE", расходные материалы для 10 групп    </v>
          </cell>
          <cell r="H1936">
            <v>65.599999999999994</v>
          </cell>
        </row>
        <row r="1937">
          <cell r="A1937" t="str">
            <v>13470-88</v>
          </cell>
          <cell r="B1937" t="str">
            <v>TESS advanced Elektronik EB-BS notwendiges Zubehör für 1 Gruppe</v>
          </cell>
          <cell r="C1937" t="str">
            <v>Student set Electrics /Electronics 1, necessary accessories for 1 group, TESS advanced Physics</v>
          </cell>
          <cell r="D1937" t="str">
            <v>TESS Electricité/Electronique EB-BS, accessoires pour 1 groupe</v>
          </cell>
          <cell r="E1937" t="str">
            <v>TESS advanced Electricidad/Electrónica EB-BS, accesorios para 1 grupo</v>
          </cell>
          <cell r="F1937" t="str">
            <v xml:space="preserve">Niezbędne dodatki do eksperymentów uczniowskich z zestawem TESS EB-BS Elektronika, dla 1 grupy     </v>
          </cell>
          <cell r="G1937" t="str">
            <v xml:space="preserve">TESS advanced Физика "Электричество", необходимое вспомог. оборудование для 1 группы    </v>
          </cell>
          <cell r="H1937">
            <v>367.26</v>
          </cell>
        </row>
        <row r="1938">
          <cell r="A1938" t="str">
            <v>13471-88</v>
          </cell>
          <cell r="B1938" t="str">
            <v>TESS advanced Elektronik EB-BS Verbrauchsmaterial für 10 Gruppen</v>
          </cell>
          <cell r="C1938" t="str">
            <v>Student set Electrics / Electronics 1, consumables for 10 groups, TESS advanced Physics</v>
          </cell>
          <cell r="D1938" t="str">
            <v>TESS Electricité/Electronique EB-BS, consommables pour10 groupes</v>
          </cell>
          <cell r="E1938" t="str">
            <v>TESS advanced Electricidad/Electrónica EB-1, consumibles para 10 grupos</v>
          </cell>
          <cell r="F1938" t="str">
            <v xml:space="preserve">Materiały zużywalne do eksperymentów uczniowskich z zestawem TESS EB1 Elektronika, dla 10 grup     </v>
          </cell>
          <cell r="G1938" t="str">
            <v xml:space="preserve">TESS advanced Физика "Электричество EB 1", расходные материалы для 10 групп    </v>
          </cell>
          <cell r="H1938">
            <v>292.39999999999998</v>
          </cell>
        </row>
        <row r="1939">
          <cell r="A1939" t="str">
            <v>13472-88</v>
          </cell>
          <cell r="B1939" t="str">
            <v>TESS advanced Elektronik EB 2 optionales Zubehör für 1 Gruppe</v>
          </cell>
          <cell r="C1939" t="str">
            <v>TESS advanced Electronics EB 2 optional accessories for 1 group</v>
          </cell>
          <cell r="D1939" t="str">
            <v>TESS Electricité/Electronique EB2, accessoires pour 1 groupe</v>
          </cell>
          <cell r="E1939" t="str">
            <v>TESS avanzado Electrónica EB 2 accesorios opcionales para 1 grupo</v>
          </cell>
          <cell r="F1939" t="str">
            <v xml:space="preserve">Opcjonalne dodatki do eksperymentów uczniowskich z zestawem TESS EB2 Elektronika, dla 1 grupy     </v>
          </cell>
          <cell r="G1939" t="str">
            <v xml:space="preserve">TESS advanced Физика "Электричество EB 2", необходимое вспомог. оборудование для 1 группы    </v>
          </cell>
          <cell r="H1939">
            <v>643.20000000000005</v>
          </cell>
        </row>
        <row r="1940">
          <cell r="A1940" t="str">
            <v>13475-88</v>
          </cell>
          <cell r="B1940" t="str">
            <v>TESS advanced Elektronik EEP-1 Notwendiges Zubehör für 1 Gruppe</v>
          </cell>
          <cell r="C1940" t="str">
            <v>TESS advanced Electronics EEP 1 necessary accessories for 1 group</v>
          </cell>
          <cell r="D1940" t="str">
            <v>TESS Electronique EEP-1, accessoires pour 1 groupe</v>
          </cell>
          <cell r="E1940" t="str">
            <v>TESS advanced Electricidad/Electrónica EEP1, eccesorios para 1 grupo</v>
          </cell>
          <cell r="F1940" t="str">
            <v xml:space="preserve">Niezbędne dodatki do eksperymentów uczniowskich z zestawem TESS EEP1 Elektronika, dla 1 grupy     </v>
          </cell>
          <cell r="G1940" t="str">
            <v xml:space="preserve">TESS advanced Физика "Электричество EEP 1", необходимое вспомог. оборудование для 1 группы    </v>
          </cell>
          <cell r="H1940">
            <v>367.26</v>
          </cell>
        </row>
        <row r="1941">
          <cell r="A1941" t="str">
            <v>13476-88</v>
          </cell>
          <cell r="B1941" t="str">
            <v>TESS advanced Elektronik EEP-1 Verbrauchsmaterial für 10 Gruppen</v>
          </cell>
          <cell r="C1941" t="str">
            <v>TESS advanced Electronics EEP 1 consumables for 10 groups</v>
          </cell>
          <cell r="D1941" t="str">
            <v>TESS Electronique EEP-1, consommables pour 10 groupes</v>
          </cell>
          <cell r="E1941" t="str">
            <v>TESS advncd Electricidad/Electrónica EEP-1, consumibles para 10 grupos</v>
          </cell>
          <cell r="F1941" t="str">
            <v xml:space="preserve">Materiały zużywalne do eksperymentów uczniowskich z zestawem TESS EEP1 Elektronika, dla 10 grup     </v>
          </cell>
          <cell r="G1941" t="str">
            <v xml:space="preserve">TESS advanced Физика "Электричество EEP1", расходные материалы для 10 групп    </v>
          </cell>
          <cell r="H1941">
            <v>110.8</v>
          </cell>
        </row>
        <row r="1942">
          <cell r="A1942" t="str">
            <v>13477-88</v>
          </cell>
          <cell r="B1942" t="str">
            <v>TESS advanced Elektronik EEP 2 Notwendiges Zubehör für 1 Gruppe</v>
          </cell>
          <cell r="C1942" t="str">
            <v>TESS advanced Electronics EEP 2 necessary accessories for 1 group</v>
          </cell>
          <cell r="D1942" t="str">
            <v>TESS Electronique EEP-2, accessoires pour 1 groupe</v>
          </cell>
          <cell r="E1942" t="str">
            <v>TESS advanced Electricidad/Electrónica EEP-2, accesorios para 1 grupo</v>
          </cell>
          <cell r="F1942" t="str">
            <v xml:space="preserve">Niezbędne dodatki do eksperymentów uczniowskich z zestawem TESS EEP2 Elektronika, dla 1 grupy     </v>
          </cell>
          <cell r="G1942" t="str">
            <v xml:space="preserve">TESS advanced Физика "Электричество EEP 2", необходимое вспомог. оборудование для 1 группы    </v>
          </cell>
          <cell r="H1942">
            <v>8.8000000000000007</v>
          </cell>
        </row>
        <row r="1943">
          <cell r="A1943" t="str">
            <v>13478-88</v>
          </cell>
          <cell r="B1943" t="str">
            <v>TESS advanced Elektronik EEP 2 Verbrauchsmaterial für 10 Gruppen</v>
          </cell>
          <cell r="C1943" t="str">
            <v>TESS advanced Electronics EEP 2 consumables for 10 groups</v>
          </cell>
          <cell r="D1943" t="str">
            <v>TESS Electronique EEP-2, consommables pour 10 groupes</v>
          </cell>
          <cell r="E1943" t="str">
            <v>TESS avanzado Electrónica EEP 2, consumibles para 10 grupos</v>
          </cell>
          <cell r="F1943" t="str">
            <v xml:space="preserve">Materiały zużywalne do eksperymentów uczniowskich z zestawem TESS EEP2 Elektronika, dla 10 grup     </v>
          </cell>
          <cell r="G1943" t="str">
            <v xml:space="preserve">TESS advanced Физика "Электричество EEP 2", расходные материалы для 10 групп    </v>
          </cell>
          <cell r="H1943">
            <v>148.6</v>
          </cell>
        </row>
        <row r="1944">
          <cell r="A1944" t="str">
            <v>13479-88</v>
          </cell>
          <cell r="B1944" t="str">
            <v>TESS advanced Elektronik EEP-2 optionales Zubehör für 1 Gruppe</v>
          </cell>
          <cell r="C1944" t="str">
            <v>TESS advanced Electronics EEP 2 optional accessories for 1 group</v>
          </cell>
          <cell r="D1944" t="str">
            <v>TESS Electronique EEP 2 accessoires en option pour 1 groupe</v>
          </cell>
          <cell r="E1944" t="str">
            <v>TESS avanzado Electrónica EEP 2, consumibles para 1 grupo</v>
          </cell>
          <cell r="F1944" t="str">
            <v xml:space="preserve">Opcjonalne dodatki do eksperymentów uczniowskich z zestawem TESS EEP2 Elektronika, dla 1 grupy     </v>
          </cell>
          <cell r="G1944" t="str">
            <v xml:space="preserve">TESS advanced Физика "Электричество EEP 2",  дополнительные принадлежности для 1 группы  </v>
          </cell>
          <cell r="H1944">
            <v>648.9</v>
          </cell>
        </row>
        <row r="1945">
          <cell r="A1945" t="str">
            <v>13480-88</v>
          </cell>
          <cell r="B1945" t="str">
            <v>TESS advanced Erneuerbare Energie Basic Set notwendiges Zubehör für 1 Gruppe</v>
          </cell>
          <cell r="C1945" t="str">
            <v>Student set Renewable energy 1, necessary accessories for 1 group, TESS advanced Applied Sciences</v>
          </cell>
          <cell r="D1945" t="str">
            <v>TESS Energies renouvelables EN 1, accessoires pour 1 groupe</v>
          </cell>
          <cell r="E1945" t="str">
            <v>TESS advanced Energías Renovables EN-BS, accesorios para 1 grupo</v>
          </cell>
          <cell r="F1945" t="str">
            <v xml:space="preserve">Niezbędne dodatki do eksperymentów uczniowskich z zestawem TESS EN=BS Energia odnawialna, dla 1 grupy     </v>
          </cell>
          <cell r="G1945" t="str">
            <v>TESS advanced "Возобновляемые источники энергии EN 1", необходимое вспомог. оборудование для 1 групп</v>
          </cell>
          <cell r="H1945">
            <v>363</v>
          </cell>
        </row>
        <row r="1946">
          <cell r="A1946" t="str">
            <v>13481-88</v>
          </cell>
          <cell r="B1946" t="str">
            <v>TESS advanced Erneuerbare Energie EN-BS optionales Zubehör für 1 Gruppen</v>
          </cell>
          <cell r="C1946" t="str">
            <v>TESS advanced Renewable Energy EN-BS optional acessories for 1 group</v>
          </cell>
          <cell r="D1946" t="str">
            <v>TESS Energies Renouvelables, accessoires pour 10 groupes</v>
          </cell>
          <cell r="E1946" t="str">
            <v>TESS advanced Energías Renovables EN-BS, accesorios para 1grupo</v>
          </cell>
          <cell r="F1946" t="str">
            <v xml:space="preserve">Opcjonalne dodatki do eksperymentów uczniowskich z zestawem TESS EN-BS Energia odnawialna, dla 1 grupy     </v>
          </cell>
          <cell r="G1946" t="str">
            <v>TESS advanced "Возобновляемые источники энергии EN 1",  расширенный набор, дополнительное оборудован</v>
          </cell>
          <cell r="H1946">
            <v>119.3</v>
          </cell>
        </row>
        <row r="1947">
          <cell r="A1947" t="str">
            <v>13482-88</v>
          </cell>
          <cell r="B1947" t="str">
            <v>TESS advanced Polymerchemie, notwendiges Zubehör für 1 Gruppe</v>
          </cell>
          <cell r="C1947" t="str">
            <v>TESS advanced Chemistry of polymers, necessary Accessories for 1 group</v>
          </cell>
          <cell r="D1947" t="str">
            <v>TESS Chimie des polymères, accessoires pour 1 groupe</v>
          </cell>
          <cell r="E1947" t="str">
            <v>TESS advanced Química de polímeros, accesorios necesarios para 1 grupo</v>
          </cell>
          <cell r="F1947" t="str">
            <v xml:space="preserve">Niezbędne akcesoria do eksperymentów uczniowskich z zestawem Chemia polimerów TESS, dla 1 grupy    </v>
          </cell>
          <cell r="G1947" t="str">
            <v xml:space="preserve">TESS advanced "Химия полимеров", расширенный набор, необходимое вспомог. оборудование     </v>
          </cell>
          <cell r="H1947">
            <v>122.7</v>
          </cell>
        </row>
        <row r="1948">
          <cell r="A1948" t="str">
            <v>13483-88</v>
          </cell>
          <cell r="B1948" t="str">
            <v>Verbrauchsmaterial für Schülerversuche Polymerchemie PCH, Chemikalien für 10 Gruppen</v>
          </cell>
          <cell r="C1948" t="str">
            <v>TESS advanced Chemistry of polymers, consumables and chemicals for 10 groups</v>
          </cell>
          <cell r="D1948" t="str">
            <v>TESS Chimie des polymères PCH, consommables et produits chimiques pour 10 groupes</v>
          </cell>
          <cell r="E1948" t="str">
            <v>TESS advanced Química de polímeros, consumibles y reactivos para 10 grupos</v>
          </cell>
          <cell r="F1948" t="str">
            <v xml:space="preserve">Materiał zużywalny do eksperymentów uczniowskich z zestawem TESS, Chemia polimerów, PCH, chemikalia dla 10 grup    </v>
          </cell>
          <cell r="G1948" t="str">
            <v xml:space="preserve">TESS advanced "Химия полимеров", расширенный набор, расходные материалы и хим. реактивы    </v>
          </cell>
          <cell r="H1948">
            <v>2105.1799999999998</v>
          </cell>
        </row>
        <row r="1949">
          <cell r="A1949" t="str">
            <v>13483-E</v>
          </cell>
          <cell r="B1949" t="str">
            <v>Verbrauchsmaterial für Schülerversuche Polymerchemie PCH, Chemikalien für 10 Gruppen</v>
          </cell>
          <cell r="C1949" t="str">
            <v>TESS advanced Chemistry of polymers, consumables and chemicals for 10 groups</v>
          </cell>
          <cell r="D1949" t="str">
            <v>TESS Chimie des polymères PCH, consommables et produits chimiques pour 10 groupes</v>
          </cell>
          <cell r="E1949" t="str">
            <v>TESS advanced Química de polímeros, consumibles y reactivos para 10 grupos</v>
          </cell>
          <cell r="F1949" t="str">
            <v xml:space="preserve">Zaawansowany zestaw TESS, Chemia polimerów, pH i chemikalia dla 1 grupy  </v>
          </cell>
          <cell r="G1949" t="str">
            <v xml:space="preserve">TESS advanced "Химия полимеров", расширенный набор, расходные материалы и хим. реактивы    </v>
          </cell>
          <cell r="H1949">
            <v>2327.13</v>
          </cell>
        </row>
        <row r="1950">
          <cell r="A1950" t="str">
            <v>13484-88</v>
          </cell>
          <cell r="B1950" t="str">
            <v>TESS advanced Lebensmittelchemie, notwendiges Zubehör für 1 Gruppe</v>
          </cell>
          <cell r="C1950" t="str">
            <v>Student set Food chemistry, necessary accessories for 1 group, TESS advanced Chemistry</v>
          </cell>
          <cell r="D1950" t="str">
            <v>TESS Chimie alimentaire, accessoires nécessaires pour1 groupe</v>
          </cell>
          <cell r="E1950" t="str">
            <v>TESS advanced Química de alimentos, accesorios necesarios para 1 grupo</v>
          </cell>
          <cell r="F1950" t="str">
            <v xml:space="preserve">Niezbędne akcesoria do eksperymentów uczniowskich z zestawem Chemia żywności TESS, dla 1 grupy    </v>
          </cell>
          <cell r="G1950" t="str">
            <v xml:space="preserve">TESS advanced "Пищевая химия",  необходимые принадлежности для 1 группы  </v>
          </cell>
          <cell r="H1950">
            <v>302</v>
          </cell>
        </row>
        <row r="1951">
          <cell r="A1951" t="str">
            <v>13485-88</v>
          </cell>
          <cell r="B1951" t="str">
            <v>TESS advanced Lebensmittelchemie, Verbrauchsmaterial und Chemikalien für 10 Gruppen</v>
          </cell>
          <cell r="C1951" t="str">
            <v>Student set Food chemistry, consumables and chemicals for 10 groups, TESS advanced Chemistry</v>
          </cell>
          <cell r="D1951" t="str">
            <v>TESS Chimie alimentaire FCH, consommables et produitschimiques pour 10 groupes</v>
          </cell>
          <cell r="E1951" t="str">
            <v>TESS advanced Química de alimentos, consumibles y reactivos para 10 grupos</v>
          </cell>
          <cell r="F1951" t="str">
            <v xml:space="preserve">Chemikalia i materiały zużywalne do eksperymentów uczniowskich z zestawemTESS Chemia żywności, dla 10 grup  </v>
          </cell>
          <cell r="G1951" t="str">
            <v xml:space="preserve">TESS advanced "Пищевая химия", расширенный набор, расходные материалы  для 10 групп    </v>
          </cell>
          <cell r="H1951">
            <v>1996</v>
          </cell>
        </row>
        <row r="1952">
          <cell r="A1952" t="str">
            <v>13485-E</v>
          </cell>
          <cell r="B1952" t="str">
            <v>TESS advanced Lebensmittelchemie, Verbrauchsmaterial und Chemikalien für 10 Gruppen</v>
          </cell>
          <cell r="C1952" t="str">
            <v>Student set Food chemistry, consumables and chemicals for 10 groups, TESS advanced Chemistry</v>
          </cell>
          <cell r="D1952" t="str">
            <v>TESS Chimie alimentaire FCH, consommables et produitschimiques pour 10 groupes</v>
          </cell>
          <cell r="E1952" t="str">
            <v>TESS advanced Química de alimentos, consumibles y reactivos para 10 grupos</v>
          </cell>
          <cell r="F1952" t="str">
            <v xml:space="preserve">Materiały eksploatacyjne i środki chemiczne do zestawu Chemia żywności TESS, dla 10 grup  </v>
          </cell>
          <cell r="G1952" t="str">
            <v xml:space="preserve">TESS advanced "Пищевая химия", расширенный набор, расходные материалы  для 10 групп    </v>
          </cell>
          <cell r="H1952">
            <v>2181.5500000000002</v>
          </cell>
        </row>
        <row r="1953">
          <cell r="A1953" t="str">
            <v>13486-88</v>
          </cell>
          <cell r="B1953" t="str">
            <v>TESS advanced Biologie BIO notwendiges Zubehör für 1 Gruppe</v>
          </cell>
          <cell r="C1953" t="str">
            <v>Student set General biology, necessary accessories for 1 group, TESS advanced Biology</v>
          </cell>
          <cell r="D1953" t="str">
            <v>TESS Biologie, accessoires pour 1 groupe</v>
          </cell>
          <cell r="E1953" t="str">
            <v>TESS advanced Biología BIO, accesorios para 1 grupo</v>
          </cell>
          <cell r="F1953" t="str">
            <v xml:space="preserve">Niezbędne dodatki do eksperymentów uczniowskich z zestawem Biologia BIO TESS, dla 1 grupy     </v>
          </cell>
          <cell r="G1953" t="str">
            <v xml:space="preserve">TESS advanced Биология, расширенный набор, необходимое вспомог. оборудование для 1 группы     </v>
          </cell>
          <cell r="H1953">
            <v>88</v>
          </cell>
        </row>
        <row r="1954">
          <cell r="A1954" t="str">
            <v>13487-88</v>
          </cell>
          <cell r="B1954" t="str">
            <v>TESS advanced Biologie BIO Verbrauchsmaterial für 10 Gruppe</v>
          </cell>
          <cell r="C1954" t="str">
            <v>Student set General biology, consumables for 10 groups, TESS advanced Biology</v>
          </cell>
          <cell r="D1954" t="str">
            <v>TESS Biologie, consommables et produits  chimiques pour10 groupes</v>
          </cell>
          <cell r="E1954" t="str">
            <v>TESS advanced Biología BIO, consumibles para 10 grupos</v>
          </cell>
          <cell r="F1954" t="str">
            <v xml:space="preserve">Materiały zużywalne do eksperymentów uczniowskich z zestawem TESS BIO Biologia ogólna, dla 10 grup     </v>
          </cell>
          <cell r="G1954" t="str">
            <v xml:space="preserve">TESS advanced Биология, расширенный набор, расходные материалы для 10 групп    </v>
          </cell>
          <cell r="H1954">
            <v>938.3</v>
          </cell>
        </row>
        <row r="1955">
          <cell r="A1955" t="str">
            <v>13487-E</v>
          </cell>
          <cell r="B1955" t="str">
            <v>TESS advanced Biologie BIO Verbrauchsmaterial für 10 Gruppe</v>
          </cell>
          <cell r="C1955" t="str">
            <v>Student set General biology, consumables for 10 groups, TESS advanced Biology</v>
          </cell>
          <cell r="D1955" t="str">
            <v>TESS Biologie, consommables et produits  chimiques pour10 groupes</v>
          </cell>
          <cell r="E1955" t="str">
            <v>TESS advanced Biología BIO, consumibles para 10 grupos</v>
          </cell>
          <cell r="F1955" t="str">
            <v xml:space="preserve">Materiały zużywalne do eksperymentów uczniowskich z zestawem TESS BIO Biologia ogólna, dla 10 grup     </v>
          </cell>
          <cell r="G1955" t="str">
            <v xml:space="preserve">TESS advanced Биология, расширенный набор, расходные материалы для 10 групп    </v>
          </cell>
          <cell r="H1955">
            <v>1321.8</v>
          </cell>
        </row>
        <row r="1956">
          <cell r="A1956" t="str">
            <v>13490-88</v>
          </cell>
          <cell r="B1956" t="str">
            <v>TESS advanced Physik Radioaktivität RE optionales Zubehör für 1 Gruppe</v>
          </cell>
          <cell r="C1956" t="str">
            <v>TESS advanced physics Radioactivity, optional accessories for 1 group</v>
          </cell>
          <cell r="D1956" t="str">
            <v>TESS  Radioactivité RE, accessoires optionnels pour  1  groupe</v>
          </cell>
          <cell r="E1956" t="str">
            <v>TESS advanced Radioactividad RE, accesorios para 1 grupo</v>
          </cell>
          <cell r="F1956" t="str">
            <v xml:space="preserve">Opcjonalne dodatki do eksperymentów uczniowskich z zestawem TESS RE Promieniotwórczość, dla 1 grupy     </v>
          </cell>
          <cell r="G1956" t="str">
            <v xml:space="preserve">TESS advanced Физика "Радиоактивность RE", расширенный набор, расходные материалы для 1 групп    </v>
          </cell>
          <cell r="H1956">
            <v>3645</v>
          </cell>
        </row>
        <row r="1957">
          <cell r="A1957" t="str">
            <v>13503-93</v>
          </cell>
          <cell r="B1957" t="str">
            <v>PHYWE Netzgerät, universal mit Analoganzeige, RiSU 2023 konform, DC: 18 V, 5 A / AC: 15 V, 5 A</v>
          </cell>
          <cell r="C1957" t="str">
            <v>PHYWE Power supply, universal, analog display DC: 18 V, 5 A / AC: 15 V, 5 A</v>
          </cell>
          <cell r="D1957" t="str">
            <v>PHYWE Alimentation universelle, affichage analogique, DC: 18 V, 5 A / AC: 15 V, 5 A</v>
          </cell>
          <cell r="E1957" t="str">
            <v>PHYWE Fuente de alimentación universal, señal analogue DC: 18 V, 5 A / AC: 15 V, 5 A</v>
          </cell>
          <cell r="F1957" t="str">
            <v xml:space="preserve">PHYWE Zasilacz uniwersalny, z analogowym wskaźnikiem, zgodny z RiSU 2019, DC: 18 V, 5 A / AC: 15 V, 5 A    </v>
          </cell>
          <cell r="G1957" t="str">
            <v xml:space="preserve">PHYWE Источник питания,универсальный, </v>
          </cell>
          <cell r="H1957">
            <v>865</v>
          </cell>
        </row>
        <row r="1958">
          <cell r="A1958" t="str">
            <v>13504-93</v>
          </cell>
          <cell r="B1958" t="str">
            <v>PHYWE Netzgerät, universal, RiSU 2023 DC: 0...18 V, 0...5 A / AC: 2/4/6/8/10/12/15 V, 5 A</v>
          </cell>
          <cell r="C1958" t="str">
            <v>PHYWE Power supply, universal DC: 0...18 V, 0...5 A / AC: 2/4/6/8/10/12/15 V, 5 A</v>
          </cell>
          <cell r="D1958" t="str">
            <v>PHYWE Alimentation universelle DC: 0...18 V, 0...5 A / AC: 2/4/6/8/10/12/15 V, 5 A</v>
          </cell>
          <cell r="E1958" t="str">
            <v>PHYWE Fuente de alimentación universal DC: 0...18 V, 0...5 A / AC: 2/4/6/8/10/12/15 V, 5 A</v>
          </cell>
          <cell r="F1958" t="str">
            <v xml:space="preserve">PHYWE Zasilacz uniwersalny, zgodny z RiSU 2019, DC: 0...18 V, 0...5 A / AC: 2/4/6/8/10/12/15 V, 5 A     </v>
          </cell>
          <cell r="G1958" t="str">
            <v xml:space="preserve">PHYWE Источник питания, универсальны DC: 0...18 V, 0...5 A / AC: 2/4/6/8/10/12/15 V, 5 A  </v>
          </cell>
          <cell r="H1958">
            <v>725</v>
          </cell>
        </row>
        <row r="1959">
          <cell r="A1959" t="str">
            <v>13506-93</v>
          </cell>
          <cell r="B1959" t="str">
            <v>PHYWE Netzgerät, RiSU 2023 DC: 0...12 V, 2 A / AC: 6 V, 12 V, 5 A</v>
          </cell>
          <cell r="C1959" t="str">
            <v>PHYWE Power supply, 230 V, DC: 0...12 V, 2 A / AC: 6 V, 12 V, 5 A</v>
          </cell>
          <cell r="D1959" t="str">
            <v>PHYWE Alimentation 0...12 V CC, 2 A  / 6 V, 12 V CA, 5 A</v>
          </cell>
          <cell r="E1959" t="str">
            <v>PHYWE Fuente de poder DC: 0...12 V, 2 A / AC: 6 V, 12 V, 5 A</v>
          </cell>
          <cell r="F1959" t="str">
            <v xml:space="preserve">PHYWE Zasilacz, zgodny z RiSU 2019, DC: 0...12 V, 2 A / AC: 6 V, 12 V, 5 A     </v>
          </cell>
          <cell r="G1959" t="str">
            <v xml:space="preserve">PHYWE Источник питания пост. ток: 0...12 В, 2 A / перемен. ток: 6 В, 12 В, 5 A    </v>
          </cell>
          <cell r="H1959">
            <v>279</v>
          </cell>
        </row>
        <row r="1960">
          <cell r="A1960" t="str">
            <v>13510-99</v>
          </cell>
          <cell r="B1960" t="str">
            <v>PHYWE Akku-Schülernetzgerät to go, RiSU 2023 DC  0...12 V / 0...2 A</v>
          </cell>
          <cell r="C1960" t="str">
            <v>PHYWE Mobile power supply to go, rechargeable DC 0...12 V / 0...2A</v>
          </cell>
          <cell r="D1960" t="str">
            <v/>
          </cell>
          <cell r="E1960" t="str">
            <v/>
          </cell>
          <cell r="F1960" t="str">
            <v/>
          </cell>
          <cell r="G1960" t="str">
            <v/>
          </cell>
          <cell r="H1960">
            <v>269</v>
          </cell>
        </row>
        <row r="1961">
          <cell r="A1961" t="str">
            <v>13533-93</v>
          </cell>
          <cell r="B1961" t="str">
            <v xml:space="preserve">PHYWE Stufentrafo mit Gleichrichter DC:  2/4/6/8/10/12 V, 5 A / AC: 2/4/6/8/10/12/14 V, 5 A </v>
          </cell>
          <cell r="C1961" t="str">
            <v xml:space="preserve">PHYWE Multitap transformer DC:  2/4/6/8/10/12 V, 5 A / AC: 2/4/6/8/10/12/14 V, 5 A </v>
          </cell>
          <cell r="D1961" t="str">
            <v xml:space="preserve">PHYWE Transformateur à gradins DC:  2/4/6/8/10/12 V, 5 A / AC: 2/4/6/8/10/12/14 V, 5 A </v>
          </cell>
          <cell r="E1961" t="str">
            <v xml:space="preserve">PHYWE TRANSFORM.ESCALON.  DC:  2/4/6/8/10/12 V, 5 A / AC: 2/4/6/8/10/12/14 V, 5 A </v>
          </cell>
          <cell r="F1961" t="str">
            <v xml:space="preserve">PHYWE Transformator regulacyjny z prostownikiem DC: 2/4/6/8/10/12 V, 5 A / AC: 2/4/6/8/10/12/14 V, 5 A     </v>
          </cell>
          <cell r="G1961" t="str">
            <v>PHYWE Многоступенчатый трансформатор пост. ток:  2/4/6/8/10/12 В, 5 A / перемен. ток: 2/4/6/8/10/12/</v>
          </cell>
          <cell r="H1961">
            <v>345</v>
          </cell>
        </row>
        <row r="1962">
          <cell r="A1962" t="str">
            <v>13538-90</v>
          </cell>
          <cell r="B1962" t="str">
            <v>PHYWE Vorschalttransformator 110/115 =&gt;230 V, 230 W</v>
          </cell>
          <cell r="C1962" t="str">
            <v>PHYWE Transformer 110/115V =&gt;230 V AC</v>
          </cell>
          <cell r="D1962" t="str">
            <v>PHYWE Transformateur 110/115V =&gt;230 V AC</v>
          </cell>
          <cell r="E1962" t="str">
            <v>PHYWE Transformad.adapt. 110/115V =&gt;230 V AC</v>
          </cell>
          <cell r="F1962" t="str">
            <v xml:space="preserve">PHYWE Transformator załączający 110/115 V =&gt;230 V AC, 230 W  </v>
          </cell>
          <cell r="G1962" t="str">
            <v xml:space="preserve">PHYWE Трансформатор 110/115 В =&gt;230  В перем. ток     </v>
          </cell>
          <cell r="H1962">
            <v>169</v>
          </cell>
        </row>
        <row r="1963">
          <cell r="A1963" t="str">
            <v>13539-90</v>
          </cell>
          <cell r="B1963" t="str">
            <v>Vorschalttransformator 110/115 V =&gt;230 V, 250 W</v>
          </cell>
          <cell r="C1963" t="str">
            <v>Transformer 110/115V =&gt;230 V AC</v>
          </cell>
          <cell r="D1963" t="str">
            <v>Transformateur 110/115V =&amp;gt;230 V AC</v>
          </cell>
          <cell r="E1963" t="str">
            <v>Transformador 110/115V =&amp;gt;230 V AC</v>
          </cell>
          <cell r="F1963" t="str">
            <v/>
          </cell>
          <cell r="G1963" t="str">
            <v>Трансформатор 110/115В =&amp;gt;230 В переменного тока</v>
          </cell>
          <cell r="H1963">
            <v>169</v>
          </cell>
        </row>
        <row r="1964">
          <cell r="A1964" t="str">
            <v>13540-93</v>
          </cell>
          <cell r="B1964" t="str">
            <v>PHYWE Stelltrafo mit Gleichrichter, RiSU 2023 DC: 12 V, 5 A / AC: 15 V, 5 A</v>
          </cell>
          <cell r="C1964" t="str">
            <v>PHYWE power supply, variable DC: 12 V, 5 A / AC: 15 V, 5 A</v>
          </cell>
          <cell r="D1964" t="str">
            <v>PHYWE Transformateur variable avec redresseur DC: 12 V, 5 A / AC: 15 V, 5 A</v>
          </cell>
          <cell r="E1964" t="str">
            <v>PHYWE Transformador variable con rectificador DC: 12 V, 5 A / AC: 15 V, 5 A</v>
          </cell>
          <cell r="F1964" t="str">
            <v xml:space="preserve">PHYWE Transformator nastawny z prostownikiem, zgodny z RiSU 2019, 15VAC/12VD DC: 12 V, 5 A / AC: 15 V, 5 A    </v>
          </cell>
          <cell r="G1964" t="str">
            <v xml:space="preserve">PHYWE Регулировочный трансформатор, с выпрямителем DC: 12 V, 5 A / AC: 15 V, 5 A  </v>
          </cell>
          <cell r="H1964">
            <v>529</v>
          </cell>
        </row>
        <row r="1965">
          <cell r="A1965" t="str">
            <v>13542-93</v>
          </cell>
          <cell r="B1965" t="str">
            <v>PHYWE Stelltrafo mit Digitalanzeige, RiSU 2023 DC: 0...20 V, 12 A / AC: 0...25 V, 12 A</v>
          </cell>
          <cell r="C1965" t="str">
            <v>PHYWE Variable transformer with digital display DC: 0...20 V, 12 A / AC: 0...25 V, 12 A</v>
          </cell>
          <cell r="D1965" t="str">
            <v>PHYWE transformateur réglable avec affichage digital DC: 0...20 V, 12 A / AC: 0...25 V, 12 A</v>
          </cell>
          <cell r="E1965" t="str">
            <v>PHYWE TRANSF.VAR. DC: 0...20 V, 12 A / AC: 0...25 V, 12 A</v>
          </cell>
          <cell r="F1965" t="str">
            <v xml:space="preserve">PHYWE Transformator nastawny z wyświetlaczem cyfrowym, zgodny z RiSU 2019, DC: 0...20 V, 12 A / AC: 0...25 V, 12 A     </v>
          </cell>
          <cell r="G1965" t="str">
            <v xml:space="preserve">PHYWE Регулировочный трансформатор DC: 0...20 V, 12 A / AC: 0...25 V, 12 A  </v>
          </cell>
          <cell r="H1965">
            <v>999</v>
          </cell>
        </row>
        <row r="1966">
          <cell r="A1966" t="str">
            <v>13601-99</v>
          </cell>
          <cell r="B1966" t="str">
            <v>PHYWE Universal-Zähler</v>
          </cell>
          <cell r="C1966" t="str">
            <v>PHYWE Universal Counter</v>
          </cell>
          <cell r="D1966" t="str">
            <v>PHYWE Compteur universel</v>
          </cell>
          <cell r="E1966" t="str">
            <v>PHYWE Contador universal</v>
          </cell>
          <cell r="F1966" t="str">
            <v xml:space="preserve">Licznik uniwersalny     </v>
          </cell>
          <cell r="G1966" t="str">
            <v xml:space="preserve">Цифровой универсальный счетчик, 4 декады    </v>
          </cell>
          <cell r="H1966">
            <v>1089</v>
          </cell>
        </row>
        <row r="1967">
          <cell r="A1967" t="str">
            <v>13604-99</v>
          </cell>
          <cell r="B1967" t="str">
            <v>PHYWE Zeitmessgerät 4 - 4</v>
          </cell>
          <cell r="C1967" t="str">
            <v>PHYWE Timer 4-4</v>
          </cell>
          <cell r="D1967" t="str">
            <v>PHYWE Chronomètre 4-4</v>
          </cell>
          <cell r="E1967" t="str">
            <v>PHYWE CRONOMETRO 4-4</v>
          </cell>
          <cell r="F1967" t="str">
            <v xml:space="preserve">Licznik czasu 4 - 4 ze złączem USB     </v>
          </cell>
          <cell r="G1967" t="str">
            <v xml:space="preserve">Таймер 4-4     </v>
          </cell>
          <cell r="H1967">
            <v>739</v>
          </cell>
        </row>
        <row r="1968">
          <cell r="A1968" t="str">
            <v>13607-99</v>
          </cell>
          <cell r="B1968" t="str">
            <v>PHYWE Timer 2-1</v>
          </cell>
          <cell r="C1968" t="str">
            <v>PHYWE Timer 2-1</v>
          </cell>
          <cell r="D1968" t="str">
            <v>PHYWE Chronomètre digital 2-1</v>
          </cell>
          <cell r="E1968" t="str">
            <v>PHYWE Medidor de tiempo 2-1</v>
          </cell>
          <cell r="F1968" t="str">
            <v xml:space="preserve">Licznik czasu 2-1     </v>
          </cell>
          <cell r="G1968" t="str">
            <v xml:space="preserve">Таймер 2-1    </v>
          </cell>
          <cell r="H1968">
            <v>269</v>
          </cell>
        </row>
        <row r="1969">
          <cell r="A1969" t="str">
            <v>13608-00</v>
          </cell>
          <cell r="B1969" t="str">
            <v>Geiger-Müller-Zähler Gamma-Scout®</v>
          </cell>
          <cell r="C1969" t="str">
            <v>Geiger-Müller-Counter Gamma-Scout®</v>
          </cell>
          <cell r="D1969" t="str">
            <v>Compteur Geiger-Müller gamma-scout®</v>
          </cell>
          <cell r="E1969" t="str">
            <v>CONTADOR GEIGER-MÜLLER Gamma-Scout®</v>
          </cell>
          <cell r="F1969" t="str">
            <v xml:space="preserve">Licznik Geigera-Müllera Gamma-Scout®     </v>
          </cell>
          <cell r="G1969" t="str">
            <v xml:space="preserve">Счетчик Гейгера-Мюллера, Gamma-Scout    </v>
          </cell>
          <cell r="H1969">
            <v>400</v>
          </cell>
        </row>
        <row r="1970">
          <cell r="A1970" t="str">
            <v>13608-10</v>
          </cell>
          <cell r="B1970" t="str">
            <v>Geiger-Müller-Zähler Gamma-Scout® mit Ticker und Alarm</v>
          </cell>
          <cell r="C1970" t="str">
            <v>Geiger-Müller-Counter Gamma-Scout® with ticker and alert</v>
          </cell>
          <cell r="D1970" t="str">
            <v/>
          </cell>
          <cell r="E1970" t="str">
            <v>Contador Geiger-Müller Gamma-Scout®</v>
          </cell>
          <cell r="F1970" t="str">
            <v>#N/A</v>
          </cell>
          <cell r="G1970" t="str">
            <v>Счетчик Гейгера Мюллера</v>
          </cell>
          <cell r="H1970">
            <v>450</v>
          </cell>
        </row>
        <row r="1971">
          <cell r="A1971" t="str">
            <v>13609-99</v>
          </cell>
          <cell r="B1971" t="str">
            <v xml:space="preserve">Geiger-Müller-Zähler </v>
          </cell>
          <cell r="C1971" t="str">
            <v>PHYWE Geiger-Müller Counter</v>
          </cell>
          <cell r="D1971" t="str">
            <v>PHYWE Compteur Geiger-Müller</v>
          </cell>
          <cell r="E1971" t="str">
            <v>PHYWE CONTADOR GEIGER-MÜLLER</v>
          </cell>
          <cell r="F1971" t="str">
            <v xml:space="preserve">PHYWE Licznik Geigera-Müllera   </v>
          </cell>
          <cell r="G1971" t="str">
            <v xml:space="preserve">Счетчик Гейгера-Мюллера    </v>
          </cell>
          <cell r="H1971">
            <v>489</v>
          </cell>
        </row>
        <row r="1972">
          <cell r="A1972" t="str">
            <v>13610-01</v>
          </cell>
          <cell r="B1972" t="str">
            <v xml:space="preserve">Hall-Sonde, axial </v>
          </cell>
          <cell r="C1972" t="str">
            <v>Hall probe, axial</v>
          </cell>
          <cell r="D1972" t="str">
            <v>Sonde Hall, axiale</v>
          </cell>
          <cell r="E1972" t="str">
            <v>Sonda de Hall, axial</v>
          </cell>
          <cell r="F1972" t="str">
            <v xml:space="preserve">Sonda Halla, osiowa     </v>
          </cell>
          <cell r="G1972" t="str">
            <v xml:space="preserve">Датчик Холла, аксиальный    </v>
          </cell>
          <cell r="H1972">
            <v>215</v>
          </cell>
        </row>
        <row r="1973">
          <cell r="A1973" t="str">
            <v>13610-02</v>
          </cell>
          <cell r="B1973" t="str">
            <v>Hall-Sonde, tangential</v>
          </cell>
          <cell r="C1973" t="str">
            <v>Hall probe, tangential, protection cap</v>
          </cell>
          <cell r="D1973" t="str">
            <v>Sonde Hall, tangentielle, capuchon de protection</v>
          </cell>
          <cell r="E1973" t="str">
            <v>SONDA DE HALL TANGENCIAL, CON PROTECCION</v>
          </cell>
          <cell r="F1973" t="str">
            <v xml:space="preserve">Sonda Halla, styczna, z gilzą ochronną     </v>
          </cell>
          <cell r="G1973" t="str">
            <v xml:space="preserve">Датчик Холла, тангенциальный, с защитным колпачком    </v>
          </cell>
          <cell r="H1973">
            <v>215</v>
          </cell>
        </row>
        <row r="1974">
          <cell r="A1974" t="str">
            <v>13610-93</v>
          </cell>
          <cell r="B1974" t="str">
            <v xml:space="preserve">PHYWE Teslameter, digital </v>
          </cell>
          <cell r="C1974" t="str">
            <v>PHYWE Teslameter, digital</v>
          </cell>
          <cell r="D1974" t="str">
            <v>PHYWE Teslamètre numérique</v>
          </cell>
          <cell r="E1974" t="str">
            <v>PHYWE Teslametro, digital</v>
          </cell>
          <cell r="F1974" t="str">
            <v xml:space="preserve">Teslomierz cyfrowy     </v>
          </cell>
          <cell r="G1974" t="str">
            <v xml:space="preserve">Тесламетр, цифровой     </v>
          </cell>
          <cell r="H1974">
            <v>999</v>
          </cell>
        </row>
        <row r="1975">
          <cell r="A1975" t="str">
            <v>13615-01</v>
          </cell>
          <cell r="B1975" t="str">
            <v>Thermoelement, NiCr-Ni, Mikromantel, -40...1300°C</v>
          </cell>
          <cell r="C1975" t="str">
            <v>Thermocouple NiCr-Ni, -40..1300°C</v>
          </cell>
          <cell r="D1975" t="str">
            <v>Thermocouple NiCr-Ni, gaine micro</v>
          </cell>
          <cell r="E1975" t="str">
            <v>Termocupla NiCr-Ni, microcubierta, -40...1300°C</v>
          </cell>
          <cell r="F1975" t="str">
            <v xml:space="preserve">Termoelement NiCr-Ni, z mikropłaszczem, -40...1300°C     </v>
          </cell>
          <cell r="G1975" t="str">
            <v xml:space="preserve">Термопара NiCr-Ni, c микропокрытием  -40...1300°C    </v>
          </cell>
          <cell r="H1975">
            <v>119</v>
          </cell>
        </row>
        <row r="1976">
          <cell r="A1976" t="str">
            <v>13615-02</v>
          </cell>
          <cell r="B1976" t="str">
            <v>Thermoelement, NiCr-Ni, -50...500°C</v>
          </cell>
          <cell r="C1976" t="str">
            <v>Thermocouple NiCr-Ni, -50...500°C</v>
          </cell>
          <cell r="D1976" t="str">
            <v>Thermocouple NiCr-Ni, -50...500 °C</v>
          </cell>
          <cell r="E1976" t="str">
            <v>Termocupla NiCr-Ni, -50...500°C</v>
          </cell>
          <cell r="F1976" t="str">
            <v xml:space="preserve">Termopara NiCr-Ni, -50...500 °C     </v>
          </cell>
          <cell r="G1976" t="str">
            <v xml:space="preserve">Термопара NiCr-Ni, -50...500°C      </v>
          </cell>
          <cell r="H1976">
            <v>37</v>
          </cell>
        </row>
        <row r="1977">
          <cell r="A1977" t="str">
            <v>13615-03</v>
          </cell>
          <cell r="B1977" t="str">
            <v>Tauchfühler, NiCr-Ni, Edelstahl, -50...400°C</v>
          </cell>
          <cell r="C1977" t="str">
            <v>Immersion probe NiCr-Ni, steel, -50...400 °C</v>
          </cell>
          <cell r="D1977" t="str">
            <v>Sonde à immersion NiCr-Ni,-50...+400 °C</v>
          </cell>
          <cell r="E1977" t="str">
            <v>SONDA D.IMMERSION, -50/400 C</v>
          </cell>
          <cell r="F1977" t="str">
            <v xml:space="preserve">Czujnik zanurzany NiCr-Ni, -50...400 °C     </v>
          </cell>
          <cell r="G1977" t="str">
            <v xml:space="preserve">Иммерсионный датчик NiCr-Ni,  -50...400°C     </v>
          </cell>
          <cell r="H1977">
            <v>48</v>
          </cell>
        </row>
        <row r="1978">
          <cell r="A1978" t="str">
            <v>13615-04</v>
          </cell>
          <cell r="B1978" t="str">
            <v>Oberflächenfühler, NiCr-Ni, -50...300°C</v>
          </cell>
          <cell r="C1978" t="str">
            <v>Surface probe NiCr-Ni -50...300°C</v>
          </cell>
          <cell r="D1978" t="str">
            <v>Sonde de surface NiCr-Ni</v>
          </cell>
          <cell r="E1978" t="str">
            <v>SONDA SUPERFICIAL NICR-NI</v>
          </cell>
          <cell r="F1978" t="str">
            <v xml:space="preserve">Czujnik powierzchniowy NiCr-Ni, -50...300 °C     </v>
          </cell>
          <cell r="G1978" t="str">
            <v xml:space="preserve">Поверхностный датчик NiCr-Ni,  -50...300°C    </v>
          </cell>
          <cell r="H1978">
            <v>48</v>
          </cell>
        </row>
        <row r="1979">
          <cell r="A1979" t="str">
            <v>13615-05</v>
          </cell>
          <cell r="B1979" t="str">
            <v>Tauchfühler NiCr-Ni, Teflon, 300°C</v>
          </cell>
          <cell r="C1979" t="str">
            <v>Immersion probe NiCr-Ni, teflon, 300 °C</v>
          </cell>
          <cell r="D1979" t="str">
            <v>Sonde à immersion NiCr-Ni teflon 300 °C</v>
          </cell>
          <cell r="E1979" t="str">
            <v>Sonda de immersión NiCr-Ni,teflón, 300 °C</v>
          </cell>
          <cell r="F1979" t="str">
            <v xml:space="preserve">Czujnik zanurzany NiCr-Ni, Teflon, 300 °C     </v>
          </cell>
          <cell r="G1979" t="str">
            <v xml:space="preserve">Иммерсионный датчик, NiCr-Ni,  тефлон, 300°C    </v>
          </cell>
          <cell r="H1979">
            <v>115</v>
          </cell>
        </row>
        <row r="1980">
          <cell r="A1980" t="str">
            <v>13615-06</v>
          </cell>
          <cell r="B1980" t="str">
            <v>Mantel-Thermoelement, NiCr-Ni, Typ K, -40°C bis 1000°C</v>
          </cell>
          <cell r="C1980" t="str">
            <v>Sheath Thermocouple, NiCr-Ni, Type K, -40°C ... +1000°C</v>
          </cell>
          <cell r="D1980" t="str">
            <v>Thermocouple à gaine, NiCr-Ni, Type K, -40°C ... +1000°C</v>
          </cell>
          <cell r="E1980" t="str">
            <v>Termopar de vaina, NiCr-Ni, tipo K, -40°C ... +1000°C</v>
          </cell>
          <cell r="F1980" t="str">
            <v/>
          </cell>
          <cell r="G1980" t="str">
            <v>Термопара в оболочке, NiCr-Ni, тип K, -40°C ... +1000°C</v>
          </cell>
          <cell r="H1980">
            <v>36.9</v>
          </cell>
        </row>
        <row r="1981">
          <cell r="A1981" t="str">
            <v>13618-00</v>
          </cell>
          <cell r="B1981" t="str">
            <v>Temperaturmessgerät 4-2</v>
          </cell>
          <cell r="C1981" t="str">
            <v>Temperature meter digital, 4-2</v>
          </cell>
          <cell r="D1981" t="str">
            <v>Compteur de température numérique, 4-2</v>
          </cell>
          <cell r="E1981" t="str">
            <v>Medidor de temperatura digital, 4-2</v>
          </cell>
          <cell r="F1981" t="str">
            <v/>
          </cell>
          <cell r="G1981" t="str">
            <v>Прибор для измерения температуры 4-2</v>
          </cell>
          <cell r="H1981">
            <v>346</v>
          </cell>
        </row>
        <row r="1982">
          <cell r="A1982" t="str">
            <v>13618-88</v>
          </cell>
          <cell r="B1982" t="str">
            <v>Temperaturmessgerät 4 - 2 DEMOmit Magnetklebeband und Universalnetzgerät</v>
          </cell>
          <cell r="C1982" t="str">
            <v xml:space="preserve">Temperature meter digital 4 - 2 DEMO with magnetic adhesive tape and universal power supply  </v>
          </cell>
          <cell r="D1982" t="str">
            <v>Thermomètre digital 4-2 , DEMO avec ruban adhésif magnétique et alimentation universelle</v>
          </cell>
          <cell r="E1982" t="str">
            <v>Termómetro digital 4-2, DEMO con cinta adhesiva magnética y fuente de alimentación universal</v>
          </cell>
          <cell r="F1982" t="str">
            <v>Cyfrowy miernik temperatury 4 - 2 DEMO z taśmą magnetyczną i uniwersalnym zasilaczem</v>
          </cell>
          <cell r="G1982" t="str">
            <v>Измеритель температуры цифровой 4-2 DEMO с магнитной липкой лентой и универсальным блоком питания</v>
          </cell>
          <cell r="H1982">
            <v>369</v>
          </cell>
        </row>
        <row r="1983">
          <cell r="A1983" t="str">
            <v>13621-00</v>
          </cell>
          <cell r="B1983" t="str">
            <v>PHYWE Elektrometerverstärker</v>
          </cell>
          <cell r="C1983" t="str">
            <v>PHYWE Electrometer amplifier</v>
          </cell>
          <cell r="D1983" t="str">
            <v>Amplificateur électromètre</v>
          </cell>
          <cell r="E1983" t="str">
            <v>AMPLIFICADOR ELECTROMETRO</v>
          </cell>
          <cell r="F1983" t="str">
            <v xml:space="preserve">Wzmacniacz elektrometryczny     </v>
          </cell>
          <cell r="G1983" t="str">
            <v xml:space="preserve">Электрометрический усилитель    </v>
          </cell>
          <cell r="H1983">
            <v>280</v>
          </cell>
        </row>
        <row r="1984">
          <cell r="A1984" t="str">
            <v>13625-93</v>
          </cell>
          <cell r="B1984" t="str">
            <v xml:space="preserve">PHYWE NF-Verstärker </v>
          </cell>
          <cell r="C1984" t="str">
            <v>PHYWE LF amplifier, 220 V</v>
          </cell>
          <cell r="D1984" t="str">
            <v>Amplificateur basse fréquence, 220 V</v>
          </cell>
          <cell r="E1984" t="str">
            <v>AMPLIFICADOR BAJA FRECUENCIA</v>
          </cell>
          <cell r="F1984" t="str">
            <v xml:space="preserve">Wzmacniacz małej częstotliwości     </v>
          </cell>
          <cell r="G1984" t="str">
            <v xml:space="preserve">Усилитель низкой частоты, 220 В     </v>
          </cell>
          <cell r="H1984">
            <v>1059</v>
          </cell>
        </row>
        <row r="1985">
          <cell r="A1985" t="str">
            <v>13626-93</v>
          </cell>
          <cell r="B1985" t="str">
            <v xml:space="preserve">PHYWE Messverstärker universal </v>
          </cell>
          <cell r="C1985" t="str">
            <v>PHYWE Universal measuring amplifier</v>
          </cell>
          <cell r="D1985" t="str">
            <v>Amplificateur de mesure universel</v>
          </cell>
          <cell r="E1985" t="str">
            <v>AMPLIFICAD.D.MEDICION UNIVERSAL</v>
          </cell>
          <cell r="F1985" t="str">
            <v xml:space="preserve">Uniwersalny wzmacniacz pomiarowy    </v>
          </cell>
          <cell r="G1985" t="str">
            <v xml:space="preserve">PHYWE Универсальный измерительный усилитель    </v>
          </cell>
          <cell r="H1985">
            <v>780</v>
          </cell>
        </row>
        <row r="1986">
          <cell r="A1986" t="str">
            <v>13627-99</v>
          </cell>
          <cell r="B1986" t="str">
            <v>Gleichstrommessverstärker femto LCA-100K-50Mmit Netzgerät</v>
          </cell>
          <cell r="C1986" t="str">
            <v>Ultra-Low-Noise Current Ampflifier</v>
          </cell>
          <cell r="D1986" t="str">
            <v>Amplificateur de courant à très faible bruit</v>
          </cell>
          <cell r="E1986" t="str">
            <v>Amplificador de corriente de muy bajo ruido</v>
          </cell>
          <cell r="F1986" t="str">
            <v/>
          </cell>
          <cell r="G1986" t="str">
            <v>Усилитель тока с ультранизким уровнем шума</v>
          </cell>
          <cell r="H1986">
            <v>1599</v>
          </cell>
        </row>
        <row r="1987">
          <cell r="A1987" t="str">
            <v>13654-99</v>
          </cell>
          <cell r="B1987" t="str">
            <v>PHYWE Digitaler Funktionsgenerator, USB</v>
          </cell>
          <cell r="C1987" t="str">
            <v>PHYWE Digital Function Generator, USB</v>
          </cell>
          <cell r="D1987" t="str">
            <v>Générateur de fonction, affichage digital et interface USB</v>
          </cell>
          <cell r="E1987" t="str">
            <v>Generador de funciones digital con conexión USB</v>
          </cell>
          <cell r="F1987" t="str">
            <v xml:space="preserve">Cyfrowy generator funkcyjny, złącze USB, program measure     </v>
          </cell>
          <cell r="G1987" t="str">
            <v xml:space="preserve">PHYWE Функциональный генератор, USB      </v>
          </cell>
          <cell r="H1987">
            <v>865</v>
          </cell>
        </row>
        <row r="1988">
          <cell r="A1988" t="str">
            <v>13661-97</v>
          </cell>
          <cell r="B1988" t="str">
            <v>PHYWE Vorschaltgerät für Hg/50 W/230 V/50 Hz</v>
          </cell>
          <cell r="C1988" t="str">
            <v>PHYWE Power supply 230 V/ 50 Hz for 50 W-Hg-lamp</v>
          </cell>
          <cell r="D1988" t="str">
            <v>Alimentation 230 V / 50hz pour lampe Hg 50w</v>
          </cell>
          <cell r="E1988" t="str">
            <v>UNID.ALIM.230V/50HZ P.LAMP.HG-50W</v>
          </cell>
          <cell r="F1988" t="str">
            <v xml:space="preserve">Zasilacz do lampy rtęciowej 50 W/230 V/50 Hz     </v>
          </cell>
          <cell r="G1988" t="str">
            <v xml:space="preserve">Источник питания, 230 В/ 50 Гц для 50-Вт ртутной лампы    </v>
          </cell>
          <cell r="H1988">
            <v>465</v>
          </cell>
        </row>
        <row r="1989">
          <cell r="A1989" t="str">
            <v>13662-97</v>
          </cell>
          <cell r="B1989" t="str">
            <v xml:space="preserve">PHYWE Drossel für Spektrallampen 230 V/50Hz </v>
          </cell>
          <cell r="C1989" t="str">
            <v>PHYWE Power supply for spectral lamps, 230 VAC/50 Hz</v>
          </cell>
          <cell r="D1989" t="str">
            <v>Alimentation pour lampe spectrale, 230 VCA/50 hz</v>
          </cell>
          <cell r="E1989" t="str">
            <v>FUENTE PARA LÁMPARAS ESPECTRALES, 230 VAC/50 hz</v>
          </cell>
          <cell r="F1989" t="str">
            <v xml:space="preserve">Zasilacz do lamp spektralnych 230 V/50 Hz     </v>
          </cell>
          <cell r="G1989" t="str">
            <v xml:space="preserve">Источник питания для спектральных ламп, 230 В/ 50 Гц    </v>
          </cell>
          <cell r="H1989">
            <v>519</v>
          </cell>
        </row>
        <row r="1990">
          <cell r="A1990" t="str">
            <v>13672-93</v>
          </cell>
          <cell r="B1990" t="str">
            <v>PHYWE Netzgerät, geregelt DC: 0...12 V, 0,5 A; 0...650 V, 50 mA / AC: 6,3 V, 2 A</v>
          </cell>
          <cell r="C1990" t="str">
            <v>PHYWE Power supply, regulated DC: 0...12 V, 0,5 A; 0...650 V, 50 mA / AC: 6,3 V, 2 A</v>
          </cell>
          <cell r="D1990" t="str">
            <v>PHYWE Alimentation régulée DC: 0...12 V, 0,5 A; 0...650 V, 50 mA / AC: 6,3 V, 2 A</v>
          </cell>
          <cell r="E1990" t="str">
            <v>PHYWE Fuente de alimentación regulada DC: 0...12 V, 0,5 A; 0...650 V, 50 mA / AC: 6,3 V, 2 A</v>
          </cell>
          <cell r="F1990" t="str">
            <v xml:space="preserve">PHYWE Zasilacz regulowany DC: 0...12 V, 0,5 A; 0...650 V, 50 mA / AC: 6,3 V, 2 A     </v>
          </cell>
          <cell r="G1990" t="str">
            <v xml:space="preserve">PHYWE Источник питания, регулируемый пост. ток: 0...12 В, 0,5 , 50 мA / перем. ток: 6,3 В, 2 A    </v>
          </cell>
          <cell r="H1990">
            <v>895</v>
          </cell>
        </row>
        <row r="1991">
          <cell r="A1991" t="str">
            <v>13673-93</v>
          </cell>
          <cell r="B1991" t="str">
            <v>PHYWE Hochspannungsnetzgerät 10 kV mit Digitalanzeige DC: 0... ± 10 kV, 2 mA</v>
          </cell>
          <cell r="C1991" t="str">
            <v>PHYWE High voltage power supply with digital display, 10 kV DC: 0... ± 10 kV, 2 mA</v>
          </cell>
          <cell r="D1991" t="str">
            <v>PHYWE Alimentation haute tension DC: 0... ± 10 kV, 2 mA</v>
          </cell>
          <cell r="E1991" t="str">
            <v>PHYWE Fuente de alimentación de alto voltaje, 10kV DC: 0... ± 10 kV, 2 mA</v>
          </cell>
          <cell r="F1991" t="str">
            <v xml:space="preserve">PHYWE Zasilacz wysokiego nadpęcia DC: 0... ± 10 kV, 2 mA     </v>
          </cell>
          <cell r="G1991" t="str">
            <v xml:space="preserve">PHYWE Источник питания, высоковольтный пост. ток: 0... ± 10 кВ, 2 мА   </v>
          </cell>
          <cell r="H1991">
            <v>1079</v>
          </cell>
        </row>
        <row r="1992">
          <cell r="A1992" t="str">
            <v>13701-01</v>
          </cell>
          <cell r="B1992" t="str">
            <v>Leitfähigkeits-Temperatur-Sonde Pt1000</v>
          </cell>
          <cell r="C1992" t="str">
            <v>Conductivity temperature probe Pt1000</v>
          </cell>
          <cell r="D1992" t="str">
            <v>Sonde conductivité-température</v>
          </cell>
          <cell r="E1992" t="str">
            <v>Electrodo conductividad/temperatura, Pt1000</v>
          </cell>
          <cell r="F1992" t="str">
            <v xml:space="preserve">Sonda przewodności/temperatury PT1000     </v>
          </cell>
          <cell r="G1992" t="str">
            <v xml:space="preserve"> температурный зонд Pt1000      </v>
          </cell>
          <cell r="H1992">
            <v>179</v>
          </cell>
        </row>
        <row r="1993">
          <cell r="A1993" t="str">
            <v>13727-99</v>
          </cell>
          <cell r="B1993" t="str">
            <v>PHYWE Vielkanalanalysator</v>
          </cell>
          <cell r="C1993" t="str">
            <v>PHYWE Multichannel Analyser (MCA)</v>
          </cell>
          <cell r="D1993" t="str">
            <v>PHYWE Analyseur multicanaux (AMC)</v>
          </cell>
          <cell r="E1993" t="str">
            <v>PHYWE ANALIZADOR MULTICANAL (AMC)</v>
          </cell>
          <cell r="F1993" t="str">
            <v xml:space="preserve">Analizator wielokanałowy     </v>
          </cell>
          <cell r="G1993" t="str">
            <v xml:space="preserve">Многоканальный анализатор    </v>
          </cell>
          <cell r="H1993">
            <v>1785</v>
          </cell>
        </row>
        <row r="1994">
          <cell r="A1994" t="str">
            <v>13761-00</v>
          </cell>
          <cell r="B1994" t="str">
            <v>Blende für Farbmischung</v>
          </cell>
          <cell r="C1994" t="str">
            <v>Aperture for colour mixing</v>
          </cell>
          <cell r="D1994" t="str">
            <v>Ouverture pour le mélange des couleurs</v>
          </cell>
          <cell r="E1994" t="str">
            <v>Apertura para la mezcla de colores</v>
          </cell>
          <cell r="F1994" t="str">
            <v/>
          </cell>
          <cell r="G1994" t="str">
            <v>Диафрагма для смешивания цветов</v>
          </cell>
          <cell r="H1994">
            <v>20.9</v>
          </cell>
        </row>
        <row r="1995">
          <cell r="A1995" t="str">
            <v>13761-01</v>
          </cell>
          <cell r="B1995" t="str">
            <v>Schirm für Farbmischung</v>
          </cell>
          <cell r="C1995" t="str">
            <v>Screen for colour mixing</v>
          </cell>
          <cell r="D1995" t="str">
            <v>Écran pour le mélange des couleurs</v>
          </cell>
          <cell r="E1995" t="str">
            <v>Pantalla para la mezcla de colores</v>
          </cell>
          <cell r="F1995" t="str">
            <v/>
          </cell>
          <cell r="G1995" t="str">
            <v>Экран для смешивания цветов</v>
          </cell>
          <cell r="H1995">
            <v>20.9</v>
          </cell>
        </row>
        <row r="1996">
          <cell r="A1996" t="str">
            <v>13761-99</v>
          </cell>
          <cell r="B1996" t="str">
            <v>LED Leuchte für Farbmischung, inkl. Controller</v>
          </cell>
          <cell r="C1996" t="str">
            <v>LED lamp for colour mixing incl. controller</v>
          </cell>
          <cell r="D1996" t="str">
            <v/>
          </cell>
          <cell r="E1996" t="str">
            <v>Lámpara LED para la mezcla de colores incl. controlador</v>
          </cell>
          <cell r="F1996" t="str">
            <v/>
          </cell>
          <cell r="G1996" t="str">
            <v>Светодиодная лампа для смешивания цветов с контроллером</v>
          </cell>
          <cell r="H1996">
            <v>210</v>
          </cell>
        </row>
        <row r="1997">
          <cell r="A1997" t="str">
            <v>13765-00</v>
          </cell>
          <cell r="B1997" t="str">
            <v xml:space="preserve">Lautsprecher 8 Ohm/5 kOhm </v>
          </cell>
          <cell r="C1997" t="str">
            <v>Loudspeaker,8 Ohm/5 kOhm</v>
          </cell>
          <cell r="D1997" t="str">
            <v>Haut-parleur 8 Ohm / 5 kOhm</v>
          </cell>
          <cell r="E1997" t="str">
            <v>ALTO PARLANTE,8 OHMIOS/5KOHMIOS</v>
          </cell>
          <cell r="F1997" t="str">
            <v xml:space="preserve">Głośnik 8 W/5 kW    </v>
          </cell>
          <cell r="G1997" t="str">
            <v xml:space="preserve">Громкоговоритель, 8 Ом/ 5 кОм     </v>
          </cell>
          <cell r="H1997">
            <v>345</v>
          </cell>
        </row>
        <row r="1998">
          <cell r="A1998" t="str">
            <v>13772-97</v>
          </cell>
          <cell r="B1998" t="str">
            <v>Gebläse 230V~/50Hz</v>
          </cell>
          <cell r="C1998" t="str">
            <v>Air Blower, 230V~/50Hz</v>
          </cell>
          <cell r="D1998" t="str">
            <v xml:space="preserve">Soufflerie pour rail à coussin d'air, 230V~/50Hz </v>
          </cell>
          <cell r="E1998" t="str">
            <v xml:space="preserve">Soplador 230V~/50Hz   </v>
          </cell>
          <cell r="F1998" t="str">
            <v xml:space="preserve">Dmuchawa 230V~/50 Hz     </v>
          </cell>
          <cell r="G1998" t="str">
            <v xml:space="preserve">Воздуходувка, 230 В ~ / 50 Гц  </v>
          </cell>
          <cell r="H1998">
            <v>616.70000000000005</v>
          </cell>
        </row>
        <row r="1999">
          <cell r="A1999" t="str">
            <v>13830-00</v>
          </cell>
          <cell r="B1999" t="str">
            <v>PHYWE Demo-Multimeter ADM 3 light: Strom, Spannung</v>
          </cell>
          <cell r="C1999" t="str">
            <v>PHYWE Demo Multimeter ADM 3 light: current, voltage</v>
          </cell>
          <cell r="D1999" t="str">
            <v>Multimètre analogique de démonstration ADM 3 light</v>
          </cell>
          <cell r="E1999" t="str">
            <v>Multímetro analógico para demostración ADM 3 light</v>
          </cell>
          <cell r="F1999" t="str">
            <v xml:space="preserve">Analogowy multimetr demonstracyjny ADM 3 light: natężenie prądu, napięcie  </v>
          </cell>
          <cell r="G1999" t="str">
            <v xml:space="preserve">Демонстрационный универсальный измерительный прибор, ADM 3 light: аналоговый  </v>
          </cell>
          <cell r="H1999">
            <v>1079</v>
          </cell>
        </row>
        <row r="2000">
          <cell r="A2000" t="str">
            <v>13840-00</v>
          </cell>
          <cell r="B2000" t="str">
            <v>PHYWE Demo-Multimeter ADM 3: Strom, Spannung, Widerstand, Temperatur</v>
          </cell>
          <cell r="C2000" t="str">
            <v>PHYWE Demo Multimeter ADM 3: current, voltage, resistance, temperature</v>
          </cell>
          <cell r="D2000" t="str">
            <v>Multimètre analogique de démonstration ADM3</v>
          </cell>
          <cell r="E2000" t="str">
            <v>Multímetro analógico Demo ADM3: corriente, voltaje, resistencia y temperatura</v>
          </cell>
          <cell r="F2000" t="str">
            <v xml:space="preserve">Analogowy multimetr demonstracyjny ADM 3, natężenie prądu, napięcie, oporność i temperatura  </v>
          </cell>
          <cell r="G2000" t="str">
            <v>Демонстрационный универсальный измерительный прибор, ADM3</v>
          </cell>
          <cell r="H2000">
            <v>1449</v>
          </cell>
        </row>
        <row r="2001">
          <cell r="A2001" t="str">
            <v>13905-00</v>
          </cell>
          <cell r="B2001" t="str">
            <v xml:space="preserve">Beugungsobjekte für Ultraschall </v>
          </cell>
          <cell r="C2001" t="str">
            <v>Diffraction objects f.ultrasonic</v>
          </cell>
          <cell r="D2001" t="str">
            <v>Objets de diffraction pour ultrasons</v>
          </cell>
          <cell r="E2001" t="str">
            <v>OBJETOS D.DIFRACC.P.ULTRASON.</v>
          </cell>
          <cell r="F2001" t="str">
            <v xml:space="preserve">Obiekty odchylające do ultradźwięków     </v>
          </cell>
          <cell r="G2001" t="str">
            <v xml:space="preserve">Дифракционные объекты для экспериментов с ультразвуком    </v>
          </cell>
          <cell r="H2001">
            <v>86</v>
          </cell>
        </row>
        <row r="2002">
          <cell r="A2002" t="str">
            <v>13920-01</v>
          </cell>
          <cell r="B2002" t="str">
            <v>Ultraschallsendekopf, 800 kHz, Ersatzkopf für Ultraschallgenenerator</v>
          </cell>
          <cell r="C2002" t="str">
            <v>Ultrasonic transmitter</v>
          </cell>
          <cell r="D2002" t="str">
            <v xml:space="preserve">Émetteur d'ultrasons , 800 kHz </v>
          </cell>
          <cell r="E2002" t="str">
            <v>SONDA DE ULTRASONIDO</v>
          </cell>
          <cell r="F2002" t="str">
            <v xml:space="preserve">Nadajnik ultradźwięków 800kHz     </v>
          </cell>
          <cell r="G2002" t="str">
            <v xml:space="preserve">Ультразвуковой передатчик, 800 кГц    </v>
          </cell>
          <cell r="H2002">
            <v>861</v>
          </cell>
        </row>
        <row r="2003">
          <cell r="A2003" t="str">
            <v>13920-99</v>
          </cell>
          <cell r="B2003" t="str">
            <v>Ultraschallgenerator, 800 kHz</v>
          </cell>
          <cell r="C2003" t="str">
            <v>Ultrasonic generator</v>
          </cell>
          <cell r="D2003" t="str">
            <v xml:space="preserve">Générateur d'ultrasons, 800 kHz </v>
          </cell>
          <cell r="E2003" t="str">
            <v>GENERADOR DE ULTRASONIDO,220V   E</v>
          </cell>
          <cell r="F2003" t="str">
            <v xml:space="preserve">Generator ultradźwięków 800 kHz     </v>
          </cell>
          <cell r="G2003" t="str">
            <v xml:space="preserve">Ультразвуковой генератор, 800 кГц    </v>
          </cell>
          <cell r="H2003">
            <v>2980</v>
          </cell>
        </row>
        <row r="2004">
          <cell r="A2004" t="str">
            <v>13921-01</v>
          </cell>
          <cell r="B2004" t="str">
            <v>Ergänzungssatz: Zerstörungsfreie Prüfung</v>
          </cell>
          <cell r="C2004" t="str">
            <v>Extension set: Non-destructive Testing</v>
          </cell>
          <cell r="D2004" t="str">
            <v xml:space="preserve">Set d'extension : contrôle non destructif (CND) </v>
          </cell>
          <cell r="E2004" t="str">
            <v>Kit de extensiones: pruebas no destructivas</v>
          </cell>
          <cell r="F2004" t="str">
            <v xml:space="preserve">Zestaw uzupełniający: Badania nieniszczące     </v>
          </cell>
          <cell r="G2004" t="str">
            <v xml:space="preserve">Дополн. набор "Неразрушающий контроль"   </v>
          </cell>
          <cell r="H2004">
            <v>1199</v>
          </cell>
        </row>
        <row r="2005">
          <cell r="A2005" t="str">
            <v>13921-04</v>
          </cell>
          <cell r="B2005" t="str">
            <v>Ergänzungssatz: Medizinische Ultraschalldiagnose</v>
          </cell>
          <cell r="C2005" t="str">
            <v>Extension Set: Medical Ultrasonic Diagnostics</v>
          </cell>
          <cell r="D2005" t="str">
            <v xml:space="preserve">Set d'extension: diagnostics médicaux par ultrasons </v>
          </cell>
          <cell r="E2005" t="str">
            <v>Set de extensión: Diagnóstico médico por ultrasonido</v>
          </cell>
          <cell r="F2005" t="str">
            <v xml:space="preserve">Zestaw uzupełniający: Ultradźwiękowa diagnostyka medyczna     </v>
          </cell>
          <cell r="G2005" t="str">
            <v xml:space="preserve">Дополн. набор "Медициннская ультразвуковая диагностика"    </v>
          </cell>
          <cell r="H2005">
            <v>1272</v>
          </cell>
        </row>
        <row r="2006">
          <cell r="A2006" t="str">
            <v>13923-01</v>
          </cell>
          <cell r="B2006" t="str">
            <v>Ergänzungssatz: Strömungsgesetze</v>
          </cell>
          <cell r="C2006" t="str">
            <v>Extension Set: Mechanics of Flow</v>
          </cell>
          <cell r="D2006" t="str">
            <v xml:space="preserve">Ensemble d'extension: écoulements </v>
          </cell>
          <cell r="E2006" t="str">
            <v>Kit de extensión: mecánica de fluídos</v>
          </cell>
          <cell r="F2006" t="str">
            <v xml:space="preserve">Zestaw uzupełniający: Prawa przepływów     </v>
          </cell>
          <cell r="G2006" t="str">
            <v xml:space="preserve">Дополн. набор "Механика потоков"    </v>
          </cell>
          <cell r="H2006">
            <v>1400</v>
          </cell>
        </row>
        <row r="2007">
          <cell r="A2007" t="str">
            <v>13924-01</v>
          </cell>
          <cell r="B2007" t="str">
            <v>Ultraschallsonde 1 MHz für 13924-99, 13926-99</v>
          </cell>
          <cell r="C2007" t="str">
            <v>Ultrasonic probe 1 MHz</v>
          </cell>
          <cell r="D2007" t="str">
            <v>Sonde à ultrasons 1 MHz</v>
          </cell>
          <cell r="E2007" t="str">
            <v>Prueba ultrasonido 1 MHz</v>
          </cell>
          <cell r="F2007" t="str">
            <v xml:space="preserve">Sonda ultradźwiękowa 1 MHz     </v>
          </cell>
          <cell r="G2007" t="str">
            <v xml:space="preserve">Ультразвуковой зонд 1 МГц  для 13924-99  </v>
          </cell>
          <cell r="H2007">
            <v>1075</v>
          </cell>
        </row>
        <row r="2008">
          <cell r="A2008" t="str">
            <v>13924-02</v>
          </cell>
          <cell r="B2008" t="str">
            <v>Ultraschallsonde 2 MHz für 13924-99, 13926-99</v>
          </cell>
          <cell r="C2008" t="str">
            <v>Ultrasonic probe 2 MHz for 13924-99</v>
          </cell>
          <cell r="D2008" t="str">
            <v>Sonde à ultrasons 2 MHz</v>
          </cell>
          <cell r="E2008" t="str">
            <v>Prueba ultrasonido 2 MHz</v>
          </cell>
          <cell r="F2008" t="str">
            <v xml:space="preserve">Sonda ultradźwiękowa 2 MHz     </v>
          </cell>
          <cell r="G2008" t="str">
            <v xml:space="preserve">Ультразвуковой зонд 2 МГц  для 13924-99  </v>
          </cell>
          <cell r="H2008">
            <v>1090</v>
          </cell>
        </row>
        <row r="2009">
          <cell r="A2009" t="str">
            <v>13924-04</v>
          </cell>
          <cell r="B2009" t="str">
            <v>Ultraschallsonde 4 MHz für 13924-99, 13926-99</v>
          </cell>
          <cell r="C2009" t="str">
            <v>Ultrasonic probe 4 MHz</v>
          </cell>
          <cell r="D2009" t="str">
            <v>Sonde à ultrasons 4 MHz</v>
          </cell>
          <cell r="E2009" t="str">
            <v>Prueba ultrasonido 4 MHz</v>
          </cell>
          <cell r="F2009" t="str">
            <v xml:space="preserve">Sonda ultradźwiękowa 4 MHz     </v>
          </cell>
          <cell r="G2009" t="str">
            <v xml:space="preserve">Ультразвуковой зонд 4 МГц  для 13924-99  </v>
          </cell>
          <cell r="H2009">
            <v>1090</v>
          </cell>
        </row>
        <row r="2010">
          <cell r="A2010" t="str">
            <v>13924-10</v>
          </cell>
          <cell r="B2010" t="str">
            <v>Ergänzungssatz: Transversalwellen II, für 13924-99</v>
          </cell>
          <cell r="C2010" t="str">
            <v>Extension set: Shear waves II, for 13924-99</v>
          </cell>
          <cell r="D2010" t="str">
            <v xml:space="preserve">Set d'extension: Ondes de cisaillement </v>
          </cell>
          <cell r="E2010" t="str">
            <v>Set extendión: ondas de corte II para 13924-99</v>
          </cell>
          <cell r="F2010" t="str">
            <v xml:space="preserve">Zestaw uzupełniający: Fale poprzeczne     </v>
          </cell>
          <cell r="G2010" t="str">
            <v xml:space="preserve">Дополн. набор "Поперечные волны II "  для 13924-99  </v>
          </cell>
          <cell r="H2010">
            <v>2300</v>
          </cell>
        </row>
        <row r="2011">
          <cell r="A2011" t="str">
            <v>13924-25</v>
          </cell>
          <cell r="B2011" t="str">
            <v>Ultraschall Gel 250 ml</v>
          </cell>
          <cell r="C2011" t="str">
            <v>Ultrasonic coupling gel 250 ml</v>
          </cell>
          <cell r="D2011" t="str">
            <v>Gel de couplage 250 ml</v>
          </cell>
          <cell r="E2011" t="str">
            <v>Gel para ultrasonido 250 ml</v>
          </cell>
          <cell r="F2011" t="str">
            <v xml:space="preserve">Żel do ultradźwięków 250 ml     </v>
          </cell>
          <cell r="G2011" t="str">
            <v xml:space="preserve">Контактный гель для приставки ультразвука, 250 мл    </v>
          </cell>
          <cell r="H2011">
            <v>13.9</v>
          </cell>
        </row>
        <row r="2012">
          <cell r="A2012" t="str">
            <v>13924-99</v>
          </cell>
          <cell r="B2012" t="str">
            <v>Basis-Set Ultraschall Echographie II</v>
          </cell>
          <cell r="C2012" t="str">
            <v>Basic Set Ultrasonic Echography II</v>
          </cell>
          <cell r="D2012" t="str">
            <v>Set de base: échographie à ultrasons</v>
          </cell>
          <cell r="E2012" t="str">
            <v>Set Básico: Ecografía de Ultrasonidos</v>
          </cell>
          <cell r="F2012" t="str">
            <v xml:space="preserve">Zestaw bazowy: Echografia ultradźwiękowa     </v>
          </cell>
          <cell r="G2012" t="str">
            <v xml:space="preserve">Базовый набор "Ультразвуковая эхография II "    </v>
          </cell>
          <cell r="H2012">
            <v>7290</v>
          </cell>
        </row>
        <row r="2013">
          <cell r="A2013" t="str">
            <v>13925-70</v>
          </cell>
          <cell r="B2013" t="str">
            <v>Doppler-Sonographieflüssigkeit 1 Liter</v>
          </cell>
          <cell r="C2013" t="str">
            <v>Liquid for Doppler Sonography, 1 liter</v>
          </cell>
          <cell r="D2013" t="str">
            <v>Liquide fantôme pour mesure Doppler 1l</v>
          </cell>
          <cell r="E2013" t="str">
            <v>Líquido para sonografía Doppler, 1 l</v>
          </cell>
          <cell r="F2013" t="str">
            <v xml:space="preserve">Ciecz do ultrasonografii dopplerowskiej, 1 litr    </v>
          </cell>
          <cell r="G2013" t="str">
            <v xml:space="preserve">Жидкость для приставки Доплера, 1л    </v>
          </cell>
          <cell r="H2013">
            <v>81</v>
          </cell>
        </row>
        <row r="2014">
          <cell r="A2014" t="str">
            <v>13925-99</v>
          </cell>
          <cell r="B2014" t="str">
            <v>Ergänzungssatz: CT Scanner II, für 13924-99</v>
          </cell>
          <cell r="C2014" t="str">
            <v>Extension Set: CT Scanner II, for 13924-99</v>
          </cell>
          <cell r="D2014" t="str">
            <v xml:space="preserve">Ensemble d'extension : scanner </v>
          </cell>
          <cell r="E2014" t="str">
            <v>Set de Extensión: Escáner CT</v>
          </cell>
          <cell r="F2014" t="str">
            <v xml:space="preserve">Zestaw uzupełniający: Skaner CT     </v>
          </cell>
          <cell r="G2014" t="str">
            <v xml:space="preserve">Дополн. набор "КТ сканер"  для 13924-99  </v>
          </cell>
          <cell r="H2014">
            <v>6500</v>
          </cell>
        </row>
        <row r="2015">
          <cell r="A2015" t="str">
            <v>13926-02</v>
          </cell>
          <cell r="B2015" t="str">
            <v>Ergänzungssatz: Medizinische  Doppler Sonographie II</v>
          </cell>
          <cell r="C2015" t="str">
            <v>Extension Set: Medical Doppler Sonography</v>
          </cell>
          <cell r="D2015" t="str">
            <v xml:space="preserve">Ensemble d'extension: sonographie Doppler médicale </v>
          </cell>
          <cell r="E2015" t="str">
            <v>Set de extensión: Sonografía Doppler Médica</v>
          </cell>
          <cell r="F2015" t="str">
            <v xml:space="preserve">Zestaw uzupełniający: Medyczna sonografia dopplerowska   </v>
          </cell>
          <cell r="G2015" t="str">
            <v xml:space="preserve">Дополн. набор "Медицинская допплерография"    </v>
          </cell>
          <cell r="H2015">
            <v>2080</v>
          </cell>
        </row>
        <row r="2016">
          <cell r="A2016" t="str">
            <v>13926-99</v>
          </cell>
          <cell r="B2016" t="str">
            <v>Basis-Set Doppler Ultraschalltechniken II</v>
          </cell>
          <cell r="C2016" t="str">
            <v>Basic set Ultrasonic Doppler technique II</v>
          </cell>
          <cell r="D2016" t="str">
            <v>Set de base: Sonographie Doppl IIer à ultrasons</v>
          </cell>
          <cell r="E2016" t="str">
            <v>Set Básico: Tecnología Doppler II de Ultrasonido</v>
          </cell>
          <cell r="F2016" t="str">
            <v xml:space="preserve">Zestaw podstawowy: Ultradźwiękowa technika Dopplera II   </v>
          </cell>
          <cell r="G2016" t="str">
            <v>Базовый набор: "Ультразвуковая допплерография" II</v>
          </cell>
          <cell r="H2016">
            <v>9700</v>
          </cell>
        </row>
        <row r="2017">
          <cell r="A2017" t="str">
            <v>14405-61</v>
          </cell>
          <cell r="B2017" t="str">
            <v>Software Temperaturmessgerät 4-2</v>
          </cell>
          <cell r="C2017" t="str">
            <v>Softw. temperature meter 4-2</v>
          </cell>
          <cell r="D2017" t="str">
            <v>Logiciel thermomètre de démonstration digital 4-2</v>
          </cell>
          <cell r="E2017" t="str">
            <v>SOFTWARE MEDIDOR D.TEMPERAT.4-2</v>
          </cell>
          <cell r="F2017" t="str">
            <v xml:space="preserve">Program Miernik temperatury 4-2     </v>
          </cell>
          <cell r="G2017" t="str">
            <v xml:space="preserve">Программное обеспечение для датчика температуры, 4-2    </v>
          </cell>
          <cell r="H2017">
            <v>65</v>
          </cell>
        </row>
        <row r="2018">
          <cell r="A2018" t="str">
            <v>14411-61</v>
          </cell>
          <cell r="B2018" t="str">
            <v>Software Lichtgeschwindigkeitsmessgerät</v>
          </cell>
          <cell r="C2018" t="str">
            <v>Software Speed of Light Meter</v>
          </cell>
          <cell r="D2018" t="str">
            <v>Logiciel  appareil de mesure de la vitesse de la lumière</v>
          </cell>
          <cell r="E2018" t="str">
            <v>SOFTWARE APAR.MEDIDOR VELOCIDAD D.LA LUZ</v>
          </cell>
          <cell r="F2018" t="str">
            <v xml:space="preserve">Program Pomiar prędkości światła     </v>
          </cell>
          <cell r="G2018" t="str">
            <v xml:space="preserve">Программное обеспечение для измерения скорости света  </v>
          </cell>
          <cell r="H2018">
            <v>129</v>
          </cell>
        </row>
        <row r="2019">
          <cell r="A2019" t="str">
            <v>14414-61</v>
          </cell>
          <cell r="B2019" t="str">
            <v>XR 4.0 Software measure X-ray</v>
          </cell>
          <cell r="C2019" t="str">
            <v>XR 4.0 Software measure X-ray</v>
          </cell>
          <cell r="D2019" t="str">
            <v>XR 4.4 Logiciel measure pour unité à rayons-X</v>
          </cell>
          <cell r="E2019" t="str">
            <v xml:space="preserve">XR 4.0 Software measure X-ray  </v>
          </cell>
          <cell r="F2019" t="str">
            <v xml:space="preserve">Program measure XR 4.0 Aparat rentgenowski     </v>
          </cell>
          <cell r="G2019" t="str">
            <v xml:space="preserve">XR 4.0 Программное обеспечение для рентгеновской установки 35 кВ    </v>
          </cell>
          <cell r="H2019">
            <v>529</v>
          </cell>
        </row>
        <row r="2020">
          <cell r="A2020" t="str">
            <v>14421-61</v>
          </cell>
          <cell r="B2020" t="str">
            <v>XR 4.0 Software measure CT</v>
          </cell>
          <cell r="C2020" t="str">
            <v>XR 4.0 Software measure CT</v>
          </cell>
          <cell r="D2020" t="str">
            <v>XR 4.0 Logiciel de mesure CT</v>
          </cell>
          <cell r="E2020" t="str">
            <v xml:space="preserve">XR 4.0 Software measure CT  </v>
          </cell>
          <cell r="F2020" t="str">
            <v xml:space="preserve">Program measure Tomografia komputerowa (CT)     </v>
          </cell>
          <cell r="G2020" t="str">
            <v xml:space="preserve">XR 4.0 Программное обеспечение для установки" Компьютерная томография (КТ)"  </v>
          </cell>
          <cell r="H2020">
            <v>4250</v>
          </cell>
        </row>
        <row r="2021">
          <cell r="A2021" t="str">
            <v>14440-61</v>
          </cell>
          <cell r="B2021" t="str">
            <v>Software "measure Dynamics", Einzellizenz</v>
          </cell>
          <cell r="C2021" t="str">
            <v xml:space="preserve">Software "Measure Dynamics", single user </v>
          </cell>
          <cell r="D2021" t="str">
            <v xml:space="preserve">Logiciel "mesures dynamiques" version monoposte </v>
          </cell>
          <cell r="E2021" t="str">
            <v>SOFTWARE "Measure Dynamics", licencia para 1 computadora</v>
          </cell>
          <cell r="F2021" t="str">
            <v xml:space="preserve">Pogram measure Dynamics, licencja na 1 stanowisko    </v>
          </cell>
          <cell r="G2021" t="str">
            <v xml:space="preserve">Программное обеспечение "Measure Dynamics", лицензия на 1 пользователя   </v>
          </cell>
          <cell r="H2021">
            <v>209</v>
          </cell>
        </row>
        <row r="2022">
          <cell r="A2022" t="str">
            <v>14440-62</v>
          </cell>
          <cell r="B2022" t="str">
            <v>Software "measure Dynamics", Mehrfachlizenz</v>
          </cell>
          <cell r="C2022" t="str">
            <v xml:space="preserve">Software "Measure Dynamics", site licence </v>
          </cell>
          <cell r="D2022" t="str">
            <v xml:space="preserve">Logiciel "mesures dynamiques" licence scolaire </v>
          </cell>
          <cell r="E2022" t="str">
            <v>SOFTWARE "Measure Dynamics", licencia múltiple</v>
          </cell>
          <cell r="F2022" t="str">
            <v xml:space="preserve">Pogram measure Dynamics, licencja szkolna     </v>
          </cell>
          <cell r="G2022" t="str">
            <v xml:space="preserve">Программное обеспечение "Measure Dynamics"    </v>
          </cell>
          <cell r="H2022">
            <v>475</v>
          </cell>
        </row>
        <row r="2023">
          <cell r="A2023" t="str">
            <v>14441-61</v>
          </cell>
          <cell r="B2023" t="str">
            <v>Software "measure Acoustics"</v>
          </cell>
          <cell r="C2023" t="str">
            <v xml:space="preserve">Software "Measure Acoustics", single user license </v>
          </cell>
          <cell r="D2023" t="str">
            <v xml:space="preserve">Logiciel "Mesures Acoustiques", version monoposte </v>
          </cell>
          <cell r="E2023" t="str">
            <v>SOFTWARE "Measure Acoustics", licencia para 1 computadora</v>
          </cell>
          <cell r="F2023" t="str">
            <v xml:space="preserve">Program measure Akustyka, licencja pojedyncza i szkolna     </v>
          </cell>
          <cell r="G2023" t="str">
            <v xml:space="preserve">Программное обеспечение  "Measure Acoustics", лицензия на 1 пользователя   </v>
          </cell>
          <cell r="H2023">
            <v>309</v>
          </cell>
        </row>
        <row r="2024">
          <cell r="A2024" t="str">
            <v>14452-61</v>
          </cell>
          <cell r="B2024" t="str">
            <v>measure Software Vielkanalanalysator</v>
          </cell>
          <cell r="C2024" t="str">
            <v>measure Software multi channel analyser</v>
          </cell>
          <cell r="D2024" t="str">
            <v>Logiciel analyseur multicanaux (MCA)</v>
          </cell>
          <cell r="E2024" t="str">
            <v>SOFTWARE P. ANALIZADOR DE MULTIPLES CANALES</v>
          </cell>
          <cell r="F2024" t="str">
            <v xml:space="preserve">Program "Analizator wielokanałowy"     </v>
          </cell>
          <cell r="G2024" t="str">
            <v xml:space="preserve">Программное обеспечение для многоканального анализатора    </v>
          </cell>
          <cell r="H2024">
            <v>139</v>
          </cell>
        </row>
        <row r="2025">
          <cell r="A2025" t="str">
            <v>14500-00</v>
          </cell>
          <cell r="B2025" t="str">
            <v>measure Mess-Software, Demoversion</v>
          </cell>
          <cell r="C2025" t="str">
            <v>Measurement Software "measure"</v>
          </cell>
          <cell r="D2025" t="str">
            <v>Logiciel measure - version Demo</v>
          </cell>
          <cell r="E2025" t="str">
            <v/>
          </cell>
          <cell r="F2025" t="str">
            <v>Oprogramowanie measure,  wersja demonstracyjna</v>
          </cell>
          <cell r="G2025" t="str">
            <v/>
          </cell>
          <cell r="H2025">
            <v>0</v>
          </cell>
        </row>
        <row r="2026">
          <cell r="A2026" t="str">
            <v>14522-61</v>
          </cell>
          <cell r="B2026" t="str">
            <v xml:space="preserve">Software Franck-Hertz-Experiment </v>
          </cell>
          <cell r="C2026" t="str">
            <v>Software Measure Franck-Hertz experiment</v>
          </cell>
          <cell r="D2026" t="str">
            <v>Logiciel pour expérience de Franck-Hertz</v>
          </cell>
          <cell r="E2026" t="str">
            <v>SOFTWARE EXPERIMENTO FRANCK-HERTZ</v>
          </cell>
          <cell r="F2026" t="str">
            <v xml:space="preserve">Program Doświadczenie Francka-Hertza     </v>
          </cell>
          <cell r="G2026" t="str">
            <v>ПО для эксперимента Франка-Герца</v>
          </cell>
          <cell r="H2026">
            <v>89</v>
          </cell>
        </row>
        <row r="2027">
          <cell r="A2027" t="str">
            <v>14550-61</v>
          </cell>
          <cell r="B2027" t="str">
            <v>Software measure Cobra4, Mehrfachlizenz</v>
          </cell>
          <cell r="C2027" t="str">
            <v>Software Cobra4 - multi-user licence</v>
          </cell>
          <cell r="D2027" t="str">
            <v xml:space="preserve">Logiciel "measure Cobra4", licence scolaire </v>
          </cell>
          <cell r="E2027" t="str">
            <v>Software measure Cobra4 - Licencia institucional</v>
          </cell>
          <cell r="F2027" t="str">
            <v xml:space="preserve">Program measure Cobra4, licencja na 1 stanowisko i szkolna     </v>
          </cell>
          <cell r="G2027" t="str">
            <v xml:space="preserve">Программное обеспечение Cobra4 </v>
          </cell>
          <cell r="H2027">
            <v>529</v>
          </cell>
        </row>
        <row r="2028">
          <cell r="A2028" t="str">
            <v>14577-62</v>
          </cell>
          <cell r="B2028" t="str">
            <v>curricuLAB (online), Schullizenz</v>
          </cell>
          <cell r="C2028" t="str">
            <v>curricuLAB, school licence</v>
          </cell>
          <cell r="D2028" t="str">
            <v>curricuLAB, licence scolaire</v>
          </cell>
          <cell r="E2028" t="str">
            <v>curricuLAB, licencia institucional</v>
          </cell>
          <cell r="F2028" t="str">
            <v>curricuLAB, licencja szkolna</v>
          </cell>
          <cell r="G2028" t="str">
            <v>curricuLAB, Школьная лицензия</v>
          </cell>
          <cell r="H2028">
            <v>2495</v>
          </cell>
        </row>
        <row r="2029">
          <cell r="A2029" t="str">
            <v>14578-62</v>
          </cell>
          <cell r="B2029" t="str">
            <v>curricuLAB (online), Einzellizenz</v>
          </cell>
          <cell r="C2029" t="str">
            <v>curricuLAB, single licence</v>
          </cell>
          <cell r="D2029" t="str">
            <v>curricuLAB, licence unique</v>
          </cell>
          <cell r="E2029" t="str">
            <v>curricuLAB, licencia individual</v>
          </cell>
          <cell r="F2029" t="str">
            <v>curricuLAB, licencja pojedyncza</v>
          </cell>
          <cell r="G2029" t="str">
            <v>curricuLAB, Единая лицензия</v>
          </cell>
          <cell r="H2029">
            <v>399</v>
          </cell>
        </row>
        <row r="2030">
          <cell r="A2030" t="str">
            <v>14580-61</v>
          </cell>
          <cell r="B2030" t="str">
            <v>measureLAB, Schullizenz</v>
          </cell>
          <cell r="C2030" t="str">
            <v>measureLAB, multi-user license</v>
          </cell>
          <cell r="D2030" t="str">
            <v xml:space="preserve">Logiciel measureLAB, licence d'établissement </v>
          </cell>
          <cell r="E2030" t="str">
            <v>measureLAB, Software para mediciones y evaluaciones</v>
          </cell>
          <cell r="F2030" t="str">
            <v xml:space="preserve">Program measureLAB    </v>
          </cell>
          <cell r="G2030" t="str">
            <v xml:space="preserve">Программное обеспечение "measureLAB"   </v>
          </cell>
          <cell r="H2030">
            <v>469</v>
          </cell>
        </row>
        <row r="2031">
          <cell r="A2031" t="str">
            <v>14581-61</v>
          </cell>
          <cell r="B2031" t="str">
            <v>measureAPP - die kostenlose Mess-Software für alle Endgeräte</v>
          </cell>
          <cell r="C2031" t="str">
            <v>measureAPP - the free measurement software for all devices and operating systems</v>
          </cell>
          <cell r="D2031" t="str">
            <v>measureAPP - le logiciel de mesure gratuit pour tous les appareils et systèmes d'exploitation</v>
          </cell>
          <cell r="E2031" t="str">
            <v>measureAPP - el software de medición gratuito para todos los dispositivos y sistemas operativos</v>
          </cell>
          <cell r="F2031" t="str">
            <v xml:space="preserve">measureAPP    </v>
          </cell>
          <cell r="G2031" t="str">
            <v xml:space="preserve">measureAPP - бесплатное  программное обеспечение </v>
          </cell>
          <cell r="H2031">
            <v>0</v>
          </cell>
        </row>
        <row r="2032">
          <cell r="A2032" t="str">
            <v>14582-61</v>
          </cell>
          <cell r="B2032" t="str">
            <v>Cobra DigiCartAPP</v>
          </cell>
          <cell r="C2032" t="str">
            <v>Cobra DigiCartAPP</v>
          </cell>
          <cell r="D2032" t="str">
            <v>Cobra DigiCartAPP</v>
          </cell>
          <cell r="E2032" t="str">
            <v>Cobra DigiCartAPP</v>
          </cell>
          <cell r="F2032" t="str">
            <v/>
          </cell>
          <cell r="G2032" t="str">
            <v>Cobra DigiCartAPP</v>
          </cell>
          <cell r="H2032">
            <v>0</v>
          </cell>
        </row>
        <row r="2033">
          <cell r="A2033" t="str">
            <v>14593-61</v>
          </cell>
          <cell r="B2033" t="str">
            <v>SammlungsManager (online), Basislizenz</v>
          </cell>
          <cell r="C2033" t="str">
            <v>CollectionManager (online), basic license</v>
          </cell>
          <cell r="D2033" t="str">
            <v>SammlungsManager (en ligne), licence de base</v>
          </cell>
          <cell r="E2033" t="str">
            <v>CollectionManager (online), licencia básica</v>
          </cell>
          <cell r="F2033" t="str">
            <v/>
          </cell>
          <cell r="G2033" t="str">
            <v>CollectionManager (онлайн), базовая лицензия</v>
          </cell>
          <cell r="H2033">
            <v>0</v>
          </cell>
        </row>
        <row r="2034">
          <cell r="A2034" t="str">
            <v>14594-61</v>
          </cell>
          <cell r="B2034" t="str">
            <v>SammlungsManager (online), Einzellizenz</v>
          </cell>
          <cell r="C2034" t="str">
            <v>LabManager (online), single license</v>
          </cell>
          <cell r="D2034" t="str">
            <v>LabManager (en ligne), licence individuelle</v>
          </cell>
          <cell r="E2034" t="str">
            <v>LabManager (en línea), licencia única</v>
          </cell>
          <cell r="F2034" t="str">
            <v/>
          </cell>
          <cell r="G2034" t="str">
            <v>LabManager (онлайн), одна лицензия</v>
          </cell>
          <cell r="H2034">
            <v>799</v>
          </cell>
        </row>
        <row r="2035">
          <cell r="A2035" t="str">
            <v>14594-62</v>
          </cell>
          <cell r="B2035" t="str">
            <v>SammlungsManager (online), Schullizenz</v>
          </cell>
          <cell r="C2035" t="str">
            <v>LabManager, School License</v>
          </cell>
          <cell r="D2035" t="str">
            <v>LabManager (en ligne), licence scolaire</v>
          </cell>
          <cell r="E2035" t="str">
            <v>LabManager (en línea), licencia escolar</v>
          </cell>
          <cell r="F2035" t="str">
            <v/>
          </cell>
          <cell r="G2035" t="str">
            <v>LabManager (онлайн), школьная лицензия</v>
          </cell>
          <cell r="H2035">
            <v>2995</v>
          </cell>
        </row>
        <row r="2036">
          <cell r="A2036" t="str">
            <v>14596-61</v>
          </cell>
          <cell r="B2036" t="str">
            <v>RiSU-Manager (online), Einzellizenz</v>
          </cell>
          <cell r="C2036" t="str">
            <v>RiSU Manager (online), single license</v>
          </cell>
          <cell r="D2036" t="str">
            <v>RiSU-Manager (en ligne), licence individuelle</v>
          </cell>
          <cell r="E2036" t="str">
            <v>RiSU Manager (en línea), licencia única</v>
          </cell>
          <cell r="F2036" t="str">
            <v/>
          </cell>
          <cell r="G2036" t="str">
            <v>RiSU Manager (онлайн), единая лицензия</v>
          </cell>
          <cell r="H2036">
            <v>299</v>
          </cell>
        </row>
        <row r="2037">
          <cell r="A2037" t="str">
            <v>14597-61</v>
          </cell>
          <cell r="B2037" t="str">
            <v>LagerManager (online), Einzellizenz</v>
          </cell>
          <cell r="C2037" t="str">
            <v>LagerManager (online), single license</v>
          </cell>
          <cell r="D2037" t="str">
            <v>LagerManager (en ligne), licence individuelle</v>
          </cell>
          <cell r="E2037" t="str">
            <v>LagerManager (online), licencia única</v>
          </cell>
          <cell r="F2037" t="str">
            <v/>
          </cell>
          <cell r="G2037" t="str">
            <v>LagerManager (онлайн), одна лицензия</v>
          </cell>
          <cell r="H2037">
            <v>299</v>
          </cell>
        </row>
        <row r="2038">
          <cell r="A2038" t="str">
            <v>14598-61</v>
          </cell>
          <cell r="B2038" t="str">
            <v>GeräteManager (online), Einzellizenz</v>
          </cell>
          <cell r="C2038" t="str">
            <v>DeviceManager (online), single license</v>
          </cell>
          <cell r="D2038" t="str">
            <v>Gestionnaire de périphériques (en ligne), licence unique</v>
          </cell>
          <cell r="E2038" t="str">
            <v>DeviceManager (en línea), licencia única</v>
          </cell>
          <cell r="F2038" t="str">
            <v/>
          </cell>
          <cell r="G2038" t="str">
            <v>DeviceManager (онлайн), одна лицензия</v>
          </cell>
          <cell r="H2038">
            <v>299</v>
          </cell>
        </row>
        <row r="2039">
          <cell r="A2039" t="str">
            <v>14602-00</v>
          </cell>
          <cell r="B2039" t="str">
            <v xml:space="preserve">Datenkabel, Stecker/Buchse, 9-polig </v>
          </cell>
          <cell r="C2039" t="str">
            <v>Data cable, plug/ socket, 9 pole</v>
          </cell>
          <cell r="D2039" t="str">
            <v>Câble pour transmission de données, 9 pôles</v>
          </cell>
          <cell r="E2039" t="str">
            <v>CABLE DE DATOS, MACHO/HEMBRA, 9P</v>
          </cell>
          <cell r="F2039" t="str">
            <v xml:space="preserve">Kabel przesyłu danych wtyk/gniazdo 9-stykowe     </v>
          </cell>
          <cell r="G2039" t="str">
            <v xml:space="preserve">Кабель передачи данных, штекер/гнездо, 9-контакт.   </v>
          </cell>
          <cell r="H2039">
            <v>13</v>
          </cell>
        </row>
        <row r="2040">
          <cell r="A2040" t="str">
            <v>14602-10</v>
          </cell>
          <cell r="B2040" t="str">
            <v xml:space="preserve">Konverter USB - RS232 </v>
          </cell>
          <cell r="C2040" t="str">
            <v>Converter USB - RS232, active</v>
          </cell>
          <cell r="D2040" t="str">
            <v>Adaptateur USB - RS232</v>
          </cell>
          <cell r="E2040" t="str">
            <v>CONVERTIDOR USB - RS232, ACTIVO</v>
          </cell>
          <cell r="F2040" t="str">
            <v xml:space="preserve">Konwerter złącza USB-RS232     </v>
          </cell>
          <cell r="G2040" t="str">
            <v xml:space="preserve">Преобразователь USB - RS232    </v>
          </cell>
          <cell r="H2040">
            <v>65</v>
          </cell>
        </row>
        <row r="2041">
          <cell r="A2041" t="str">
            <v>14608-00</v>
          </cell>
          <cell r="B2041" t="str">
            <v>Datenkabel USB Steckertyp A/B</v>
          </cell>
          <cell r="C2041" t="str">
            <v>Data cable USB, plug type A/B, 1.8 m</v>
          </cell>
          <cell r="D2041" t="str">
            <v>Câble USB pour liaison PC, type A/B, l = 1,8 m</v>
          </cell>
          <cell r="E2041" t="str">
            <v>Cable de datos USB, hembra tipo A/B, 1,8 m</v>
          </cell>
          <cell r="F2041" t="str">
            <v xml:space="preserve">Przewód przesyłania danych, wtyk USB A/B     </v>
          </cell>
          <cell r="G2041" t="str">
            <v xml:space="preserve">Кабель передачи данных, USB штекер А/В, 1,8 м    </v>
          </cell>
          <cell r="H2041">
            <v>13</v>
          </cell>
        </row>
        <row r="2042">
          <cell r="A2042" t="str">
            <v>15200-00</v>
          </cell>
          <cell r="B2042" t="str">
            <v>TESS-Box, Kunststoff, hohe Form 305 x 425 x 150 mm (BxTxH)</v>
          </cell>
          <cell r="C2042" t="str">
            <v>TESS box, plastics, high, 305 x 425 x 150 mm</v>
          </cell>
          <cell r="D2042" t="str">
            <v>Boite plastique TESS haute  305 × 425 × 75 mm</v>
          </cell>
          <cell r="E2042" t="str">
            <v>Contenedores TESS de plástico,  versión alta, 305x425x150 mm</v>
          </cell>
          <cell r="F2042" t="str">
            <v xml:space="preserve">Pojemnik do przechowywania zestawów TESS, wysoki, z tworzywa sztucznego, 305 x 425 x 150 mm     </v>
          </cell>
          <cell r="G2042" t="str">
            <v xml:space="preserve">TESS-коробка, пластмасса   </v>
          </cell>
          <cell r="H2042">
            <v>22.9</v>
          </cell>
        </row>
        <row r="2043">
          <cell r="A2043" t="str">
            <v>15200-01</v>
          </cell>
          <cell r="B2043" t="str">
            <v>TESS-Box, Kunststoff, hohe Form, konisch, 305 x 425 x 150 mm (BxTxH)</v>
          </cell>
          <cell r="C2043" t="str">
            <v>TESS box, plastics, high, 305 x 425 x 150 mm</v>
          </cell>
          <cell r="D2043" t="str">
            <v>Boite plastique TESS haute  305 × 425 × 75 mm</v>
          </cell>
          <cell r="E2043" t="str">
            <v>Contenedores TESS de plástico,  versión alta, 305x425x150 mm</v>
          </cell>
          <cell r="F2043" t="str">
            <v xml:space="preserve">Pojemnik do przechowywania zestawów TESS, wysoki, z tworzywa sztucznego, 305 x 425 x 150 mm     </v>
          </cell>
          <cell r="G2043" t="str">
            <v xml:space="preserve">TESS-коробка, большая, пластмасса, 305 x 425 x 150 мм (ДхШхВ)    </v>
          </cell>
          <cell r="H2043">
            <v>24</v>
          </cell>
        </row>
        <row r="2044">
          <cell r="A2044" t="str">
            <v>15201-00</v>
          </cell>
          <cell r="B2044" t="str">
            <v>TESS-Box, Kunststoff, niedrig, 305 x 425 x 75 mm (BxTxH)</v>
          </cell>
          <cell r="C2044" t="str">
            <v>TESS box, plastics, low, 305 × 425 × 75 mm</v>
          </cell>
          <cell r="D2044" t="str">
            <v>Boite plastique TESS basse  305 × 425 × 75 mm</v>
          </cell>
          <cell r="E2044" t="str">
            <v>Contenedores TESS de plástico, versión baja, 305x425x75 mm</v>
          </cell>
          <cell r="F2044" t="str">
            <v xml:space="preserve">Pojemnik do przechowywania zestawów TESS, niski z tworzywa sztucznego, 305 x 425 x 75 mm     </v>
          </cell>
          <cell r="G2044" t="str">
            <v xml:space="preserve">TESS-коробка, пластмасса, мален., 305 x 425 x 75 мм  (ДхШхВ)  </v>
          </cell>
          <cell r="H2044">
            <v>18.899999999999999</v>
          </cell>
        </row>
        <row r="2045">
          <cell r="A2045" t="str">
            <v>15205-00</v>
          </cell>
          <cell r="B2045" t="str">
            <v>Deckel für TESS-Box 15200-00, Kunststoff</v>
          </cell>
          <cell r="C2045" t="str">
            <v>Lid for TESS box, plastic</v>
          </cell>
          <cell r="D2045" t="str">
            <v>Couvercle en plastique pour boîte TESS</v>
          </cell>
          <cell r="E2045" t="str">
            <v>Tapa p. contenedor TESS, de plástico</v>
          </cell>
          <cell r="F2045" t="str">
            <v xml:space="preserve">Pokrywa do pojemników do przechowywania zestawu TESS, tworzywo sztuczne    </v>
          </cell>
          <cell r="G2045" t="str">
            <v>Крышка для коробки, пластмасса</v>
          </cell>
          <cell r="H2045">
            <v>10.5</v>
          </cell>
        </row>
        <row r="2046">
          <cell r="A2046" t="str">
            <v>15205-01</v>
          </cell>
          <cell r="B2046" t="str">
            <v>Deckel für TESS-Box 15200-01, Kunststoff</v>
          </cell>
          <cell r="C2046" t="str">
            <v>Lid for TESS box, plastic</v>
          </cell>
          <cell r="D2046" t="str">
            <v>Couvercle en plastique pour boîte TESS</v>
          </cell>
          <cell r="E2046" t="str">
            <v>Tapa p. contenedor TESS, de plástico</v>
          </cell>
          <cell r="F2046" t="str">
            <v xml:space="preserve">Pokrywa do pojemników do przechowywania zestawu TESS, tworzywo sztuczne    </v>
          </cell>
          <cell r="G2046" t="str">
            <v xml:space="preserve">Крышка для  TESS-коробки, пластмасса, 413x120x100 мм    </v>
          </cell>
          <cell r="H2046">
            <v>10.9</v>
          </cell>
        </row>
        <row r="2047">
          <cell r="A2047" t="str">
            <v>15210-00</v>
          </cell>
          <cell r="B2047" t="str">
            <v>Aufbewahrungsschrank für TESS-Sets für 8 Schalen, h = 15 cm</v>
          </cell>
          <cell r="C2047" t="str">
            <v>Storage container with rollers for TESS sets, for 8 trays with 15 cm height</v>
          </cell>
          <cell r="D2047" t="str">
            <v>Conteneur de stockage pour coffrets TESS - 8 plateaux</v>
          </cell>
          <cell r="E2047" t="str">
            <v>Cajonera móvil con ruedas para 8 TESS sets</v>
          </cell>
          <cell r="F2047" t="str">
            <v xml:space="preserve">Szafka do przechowywania. zestawów TESS, do 8 pojemników h = 15 cm     </v>
          </cell>
          <cell r="G2047" t="str">
            <v xml:space="preserve">Контейнер для хранения с роликами для TESS наборов, для 8 лотков с высотой 15 см  </v>
          </cell>
          <cell r="H2047">
            <v>499</v>
          </cell>
        </row>
        <row r="2048">
          <cell r="A2048" t="str">
            <v>15211-00</v>
          </cell>
          <cell r="B2048" t="str">
            <v>Aufbewahrungsschrank für TESS-Sets, für 18 Schalen h = 15 cm</v>
          </cell>
          <cell r="C2048" t="str">
            <v>Storage container with rollers for TESS sets, for 18 trayswith 15 cm height</v>
          </cell>
          <cell r="D2048" t="str">
            <v>Meuble de rangement pour TESS advanced, capacité 18 coffrets</v>
          </cell>
          <cell r="E2048" t="str">
            <v>Cajonera móvil con ruedas para 18 TESS sets de 15 cm de altura</v>
          </cell>
          <cell r="F2048" t="str">
            <v xml:space="preserve">Szafka do przechowywania. zestawów TESS, do 18 pojemników h = 15 cm     </v>
          </cell>
          <cell r="G2048" t="str">
            <v xml:space="preserve">Контейнер для хранения с роликами для TESS наборов, 18 лотков с высотой 15 см  </v>
          </cell>
          <cell r="H2048">
            <v>599</v>
          </cell>
        </row>
        <row r="2049">
          <cell r="A2049" t="str">
            <v>15221-00</v>
          </cell>
          <cell r="B2049" t="str">
            <v>Elektromotor / Generator, EMG</v>
          </cell>
          <cell r="C2049" t="str">
            <v>Electric motor/ Generator, EMG</v>
          </cell>
          <cell r="D2049" t="str">
            <v>Moteur électrique / Générateur, EMG</v>
          </cell>
          <cell r="E2049" t="str">
            <v>Motor eléctrico/generador, EMG</v>
          </cell>
          <cell r="F2049" t="str">
            <v xml:space="preserve">Silnik elektryczny/Prądnica     </v>
          </cell>
          <cell r="G2049" t="str">
            <v xml:space="preserve">Электрический мотор/ Генератор, EMG    </v>
          </cell>
          <cell r="H2049">
            <v>358</v>
          </cell>
        </row>
        <row r="2050">
          <cell r="A2050" t="str">
            <v>15221-88</v>
          </cell>
          <cell r="B2050" t="str">
            <v>Set Schülerversuche Elektromotor/Generator für 10 Versuche, TESS advanced Physik EMG</v>
          </cell>
          <cell r="C2050" t="str">
            <v>Student set Electric motor / Generator, TESS  advanced Physics</v>
          </cell>
          <cell r="D2050" t="str">
            <v>Coffret TESS Moteur électrique / Générateur, EMG</v>
          </cell>
          <cell r="E2050" t="str">
            <v>TESS advanced Física Set Electromotor / Generador, EMG</v>
          </cell>
          <cell r="F2050" t="str">
            <v xml:space="preserve">Zestaw sprzętowy do eksperymentów uczniowskich TESS advanced EMG Silnik elektryczny/Prądnica     </v>
          </cell>
          <cell r="G2050" t="str">
            <v xml:space="preserve">TESS Физика "Электромотор / Генератор", расширенный набор  </v>
          </cell>
          <cell r="H2050">
            <v>495</v>
          </cell>
        </row>
        <row r="2051">
          <cell r="A2051" t="str">
            <v>15221-88D</v>
          </cell>
          <cell r="B2051" t="str">
            <v>Digitalset Schülerversuche Elektromotor/Generator für 10 Versuche, TESS advanced Physik EMG</v>
          </cell>
          <cell r="C2051" t="str">
            <v>Student set Electric motor / Generator digital, TESS  advanced Physics</v>
          </cell>
          <cell r="D2051" t="str">
            <v>Coffret TESS Moteur électrique / Générateur, EMG</v>
          </cell>
          <cell r="E2051" t="str">
            <v>TESS advanced Física Set Electromotor / Generador, EMG</v>
          </cell>
          <cell r="F2051" t="str">
            <v xml:space="preserve">Zestaw TESS EMG Silnik elektryczny/Prądnica   </v>
          </cell>
          <cell r="G2051" t="str">
            <v xml:space="preserve">TESS Физика "Электромотор / Генератор", расширенный набор  </v>
          </cell>
          <cell r="H2051">
            <v>725</v>
          </cell>
        </row>
        <row r="2052">
          <cell r="A2052" t="str">
            <v>15234-88</v>
          </cell>
          <cell r="B2052" t="str">
            <v>Set Schülerversuche Stoffe im Alltag für 15 Versuche, TESS beginner Natur und Technik NT-STO</v>
          </cell>
          <cell r="C2052" t="str">
            <v>Student set Substances in everyday use, TESS beginner Sciences</v>
          </cell>
          <cell r="D2052" t="str">
            <v>Set Substancias cotidianas. Sciences TESS pour débutants</v>
          </cell>
          <cell r="E2052" t="str">
            <v>Set Substancias cotidianas. TESS beginner Sciences</v>
          </cell>
          <cell r="F2052" t="str">
            <v xml:space="preserve">Zestaw sprzętowy do eksperymentów uczniowskich TESS beginner Przyroda: Substancje w życiu codziennym  </v>
          </cell>
          <cell r="G2052" t="str">
            <v xml:space="preserve">TESS beginner "Вещества в быту", учебный набор    </v>
          </cell>
          <cell r="H2052">
            <v>246</v>
          </cell>
        </row>
        <row r="2053">
          <cell r="A2053" t="str">
            <v>15234-88D</v>
          </cell>
          <cell r="B2053" t="str">
            <v>Digitalset Schülerversuche Stoffe im Alltag für 15 Versuche, TESS beginner Natur und Technik NT-STO</v>
          </cell>
          <cell r="C2053" t="str">
            <v>Student set Substances in everyday usedigital, TESS beginner Sciences</v>
          </cell>
          <cell r="D2053" t="str">
            <v>Set Substancias cotidianas. Sciences TESS pour débutants</v>
          </cell>
          <cell r="E2053" t="str">
            <v>Set Substancias cotidianas. TESS beginner Sciences</v>
          </cell>
          <cell r="F2053" t="str">
            <v>Zestaw sprzętowy TESS beginner Przyroda Substancje w życiu codziennym</v>
          </cell>
          <cell r="G2053" t="str">
            <v xml:space="preserve">TESS beginner "Вещества в быту", учебный набор    </v>
          </cell>
          <cell r="H2053">
            <v>332.9</v>
          </cell>
        </row>
        <row r="2054">
          <cell r="A2054" t="str">
            <v>15235-88</v>
          </cell>
          <cell r="B2054" t="str">
            <v>Set Schülerversuche Wärme für 13 Versuche, TESS beginner Natur und Technik NT-WAE</v>
          </cell>
          <cell r="C2054" t="str">
            <v>Student set Heat, TESS  beginner Sciences</v>
          </cell>
          <cell r="D2054" t="str">
            <v>Coffret TESS débutants - Chaleur</v>
          </cell>
          <cell r="E2054" t="str">
            <v>TESS beginner Calor</v>
          </cell>
          <cell r="F2054" t="str">
            <v xml:space="preserve">Zestaw sprzętowy do eksperymentów uczniowskich TESS beginner TB-H Ciepło     </v>
          </cell>
          <cell r="G2054" t="str">
            <v xml:space="preserve">TESS beginner "Тепло", учебный набор    </v>
          </cell>
          <cell r="H2054">
            <v>155</v>
          </cell>
        </row>
        <row r="2055">
          <cell r="A2055" t="str">
            <v>15235-88D</v>
          </cell>
          <cell r="B2055" t="str">
            <v>Digitalset Schülerversuche Wärme für 13 Versuche, TESS beginner Natur und Technik NT-WAE</v>
          </cell>
          <cell r="C2055" t="str">
            <v>Student set Heat digital, TESS  beginner Sciences</v>
          </cell>
          <cell r="D2055" t="str">
            <v>Coffret TESS débutants - Chaleur</v>
          </cell>
          <cell r="E2055" t="str">
            <v>TESS beginner Calor</v>
          </cell>
          <cell r="F2055" t="str">
            <v xml:space="preserve">Zestaw TESS dla początkujących TB-H Ciepło   </v>
          </cell>
          <cell r="G2055" t="str">
            <v xml:space="preserve">TESS beginner "Тепло", учебный набор, цифровой    </v>
          </cell>
          <cell r="H2055">
            <v>241.9</v>
          </cell>
        </row>
        <row r="2056">
          <cell r="A2056" t="str">
            <v>15238-88</v>
          </cell>
          <cell r="B2056" t="str">
            <v>Set Schülerversuche Elektrische/Magnetische Geräte im Alltag für 15 Versuche, TESS beginner Natur und Technik NT-EMG</v>
          </cell>
          <cell r="C2056" t="str">
            <v>Student set Electrical and magnetic devices in everyday use, TESS beginner Sciences</v>
          </cell>
          <cell r="D2056" t="str">
            <v xml:space="preserve">Ensemble d'appareils électriques et magnétiques de tous les jours. Sciences TESS pour débutants </v>
          </cell>
          <cell r="E2056" t="str">
            <v>Set Dispositivos eléctricos y magnéticos cotidianos. TESS beginner Sciences</v>
          </cell>
          <cell r="F2056" t="str">
            <v xml:space="preserve">Zestaw sprzętowy do eksperymentów uczniowskich TESS beginner Przyrządy elektryczne i magnetyczne w życiu codziennym  </v>
          </cell>
          <cell r="G2056" t="str">
            <v>TESS beginner  "Электрические и магнитные устройства в быту"набор для учеников</v>
          </cell>
          <cell r="H2056">
            <v>369</v>
          </cell>
        </row>
        <row r="2057">
          <cell r="A2057" t="str">
            <v>15238-88D</v>
          </cell>
          <cell r="B2057" t="str">
            <v>Digitalset Schülerversuche Elektr./Magn. Geräte im Alltag für 15 Versuche, TESS beginner Natur und Technik NT-EMG</v>
          </cell>
          <cell r="C2057" t="str">
            <v>Student set Electrical and magnetic devices in everyday use digital, TESS beginner Sciences</v>
          </cell>
          <cell r="D2057" t="str">
            <v xml:space="preserve">Ensemble d'appareils électriques et magnétiques de tous les jours. Sciences TESS pour débutants </v>
          </cell>
          <cell r="E2057" t="str">
            <v>Set Dispositivos eléctricos y magnéticos cotidianos. TESS beginner Sciences</v>
          </cell>
          <cell r="F2057" t="str">
            <v>Zestaw sprzętowy TESS beginner Przyrządy elektrycze i magnetyczne w życuy codziennym</v>
          </cell>
          <cell r="G2057" t="str">
            <v xml:space="preserve">TESS beginner Прикладные науки "Электрические и магнитные устройства в быту", учебный набор  </v>
          </cell>
          <cell r="H2057">
            <v>599</v>
          </cell>
        </row>
        <row r="2058">
          <cell r="A2058" t="str">
            <v>15239-88</v>
          </cell>
          <cell r="B2058" t="str">
            <v>Set Schülerversuche Mechanische Geräte im Alltag für 12 Versuche, TESS beginner Natur und Technik NT-MEC</v>
          </cell>
          <cell r="C2058" t="str">
            <v>Student set Mechanical devices in everyday use, TESS beginner Sciences</v>
          </cell>
          <cell r="D2058" t="str">
            <v>Régler les dispositifs mécaniques quotidiens. Sciences TESS pour débutants</v>
          </cell>
          <cell r="E2058" t="str">
            <v>Set Dispositivos mecánicos cotidianos. TESS beginner Sciences</v>
          </cell>
          <cell r="F2058" t="str">
            <v xml:space="preserve">Zestaw sprzętowy do eksperymentów uczniowskich TESS beginner Przyroda: Przyrządy mechaniczne w życiu codziennym  </v>
          </cell>
          <cell r="G2058" t="str">
            <v>TESS beginner "Механические устройства в быту",набор для учеников</v>
          </cell>
          <cell r="H2058">
            <v>339</v>
          </cell>
        </row>
        <row r="2059">
          <cell r="A2059" t="str">
            <v>15239-88D</v>
          </cell>
          <cell r="B2059" t="str">
            <v>Digitalset Schülerversuche Mechanische Geräte im Alltag für 14 Versuche, TESS beginner Natur und Technik NT-MEC</v>
          </cell>
          <cell r="C2059" t="str">
            <v>Student set Mechanical devices in everyday use digital, TESS beginner Sciences</v>
          </cell>
          <cell r="D2059" t="str">
            <v>Régler les dispositifs mécaniques quotidiens. Sciences TESS pour débutants</v>
          </cell>
          <cell r="E2059" t="str">
            <v>Set Dispositivos mecánicos cotidianos. TESS beginner Sciences</v>
          </cell>
          <cell r="F2059" t="str">
            <v>Zestaw sprzętwy TESS beginner Przyroda Przyrządy mechaniczne w życiu codziennym</v>
          </cell>
          <cell r="G2059" t="str">
            <v xml:space="preserve">TESS beginner Прикладные науки "Механические устройства в быту", учебный набор  </v>
          </cell>
          <cell r="H2059">
            <v>503</v>
          </cell>
        </row>
        <row r="2060">
          <cell r="A2060" t="str">
            <v>15240-88</v>
          </cell>
          <cell r="B2060" t="str">
            <v>Set Schülerversuche Elektrostatik für 16 Versuche, TESS advanced Physik EST</v>
          </cell>
          <cell r="C2060" t="str">
            <v>Student set Electrostatics, TESS advanced Physics</v>
          </cell>
          <cell r="D2060" t="str">
            <v>Coffret TESS advanced Physique - Electrostatique, EST</v>
          </cell>
          <cell r="E2060" t="str">
            <v>TESS advanced Física set Electrostática, EST</v>
          </cell>
          <cell r="F2060" t="str">
            <v xml:space="preserve">Zestaw sprzętowy do eksperymentów uczniowskich TESS advanced EST Elektrostatyka     </v>
          </cell>
          <cell r="G2060" t="str">
            <v xml:space="preserve">TESS advanced Физика "Электростатика", базовый  набор  </v>
          </cell>
          <cell r="H2060">
            <v>142</v>
          </cell>
        </row>
        <row r="2061">
          <cell r="A2061" t="str">
            <v>15241-88</v>
          </cell>
          <cell r="B2061" t="str">
            <v>Set Schülerversuche Sinne für 15 Versuche, TESS beginner Natur und Technik NT-SIN</v>
          </cell>
          <cell r="C2061" t="str">
            <v>Student set Senses, TESS  beginner Sciences</v>
          </cell>
          <cell r="D2061" t="str">
            <v>Coffret TESS débutants Les sens</v>
          </cell>
          <cell r="E2061" t="str">
            <v>TESS beginner Sentidos</v>
          </cell>
          <cell r="F2061" t="str">
            <v xml:space="preserve">Zestaw sprzętowy do eksperymentów uczniowskich TESS beginner TB-S Zmysły     </v>
          </cell>
          <cell r="G2061" t="str">
            <v xml:space="preserve">TESS beginner "Чувства", учебный набор  </v>
          </cell>
          <cell r="H2061">
            <v>155</v>
          </cell>
        </row>
        <row r="2062">
          <cell r="A2062" t="str">
            <v>15247-88</v>
          </cell>
          <cell r="B2062" t="str">
            <v>Set Schülerversuche Körper und Gesundheit für 14 Versuche, TESS beginner Natur und Technik NT-KG</v>
          </cell>
          <cell r="C2062" t="str">
            <v>Student set Body and health, TESS beginner Sciences</v>
          </cell>
          <cell r="D2062" t="str">
            <v/>
          </cell>
          <cell r="E2062" t="str">
            <v/>
          </cell>
          <cell r="F2062" t="str">
            <v/>
          </cell>
          <cell r="G2062" t="str">
            <v xml:space="preserve">TESS beginner "Организм и здоровье", учебный набор  </v>
          </cell>
          <cell r="H2062">
            <v>209</v>
          </cell>
        </row>
        <row r="2063">
          <cell r="A2063" t="str">
            <v>15249-88</v>
          </cell>
          <cell r="B2063" t="str">
            <v>Set Schülerversuche Sonne, Erde und Mond für 8 Versuche, TESS beginner Natur und Technik NT-SEM</v>
          </cell>
          <cell r="C2063" t="str">
            <v>Student set Sun, earth and moon, TESS beginner Sciences</v>
          </cell>
          <cell r="D2063" t="str">
            <v>Kit de l'élève Soleil, terre et lune, TESS débutant Sciences</v>
          </cell>
          <cell r="E2063" t="str">
            <v/>
          </cell>
          <cell r="F2063" t="str">
            <v/>
          </cell>
          <cell r="G2063" t="str">
            <v xml:space="preserve">TESS beginner "Солнце, Луна, звезды", учебный набор  </v>
          </cell>
          <cell r="H2063">
            <v>269</v>
          </cell>
        </row>
        <row r="2064">
          <cell r="A2064" t="str">
            <v>15250-88</v>
          </cell>
          <cell r="B2064" t="str">
            <v>Set Schülerversuche Äquipotentiallinien und E-Feld für 5 Versuche, TESS advanced Physik ÄQU</v>
          </cell>
          <cell r="C2064" t="str">
            <v>Student set Equipotential lines and electric fields, TESS advanced Physics</v>
          </cell>
          <cell r="D2064" t="str">
            <v>Coffret TESS Lignes équipotentielles et champs électriques, ÄQU</v>
          </cell>
          <cell r="E2064" t="str">
            <v>TESS advanced Física set Líneas Equipotenciales y Campo Eléctrico, ÄQU</v>
          </cell>
          <cell r="F2064" t="str">
            <v xml:space="preserve">Zestaw sprzętowy do eksperymentów uczniowskich TESS Fizyka ÄQU Powierzchnie ekwipotencjalne i pole elektryczne     </v>
          </cell>
          <cell r="G2064" t="str">
            <v xml:space="preserve">TESS advanced Физика "Эквипотенциальные линии", расширенный набор  </v>
          </cell>
          <cell r="H2064">
            <v>270</v>
          </cell>
        </row>
        <row r="2065">
          <cell r="A2065" t="str">
            <v>15250-88D</v>
          </cell>
          <cell r="B2065" t="str">
            <v>Digitalset Schülerversuche Äquipotentiallinien und E-Feld für 5 Versuche, TESS advanced Physik ÄQU</v>
          </cell>
          <cell r="C2065" t="str">
            <v>Student set Equipotential lines and electric fields, digital, TESS advanced Physics</v>
          </cell>
          <cell r="D2065" t="str">
            <v>Coffret TESS Lignes équipotentielles et champs électriques, ÄQU</v>
          </cell>
          <cell r="E2065" t="str">
            <v>TESS advanced Física set Líneas Equipotenciales y Campo Eléctrico, ÄQU</v>
          </cell>
          <cell r="F2065" t="str">
            <v xml:space="preserve">Zestaw TESS Fizyka ÄQU Powierzchnie ekwipotencjalne i pole elektryczne   </v>
          </cell>
          <cell r="G2065" t="str">
            <v xml:space="preserve">TESS advanced Физика "Эквипотенциальные линии", расширенный набор  </v>
          </cell>
          <cell r="H2065">
            <v>385</v>
          </cell>
        </row>
        <row r="2066">
          <cell r="A2066" t="str">
            <v>15272-88</v>
          </cell>
          <cell r="B2066" t="str">
            <v>Set Schülerversuche Mechanik 2 für 19 Versuche, TESS advanced Physik ME-2</v>
          </cell>
          <cell r="C2066" t="str">
            <v>Student set Mechanics 2, TESS advanced Physics</v>
          </cell>
          <cell r="D2066" t="str">
            <v>Coffret TESS advanced Physique - Mécanique 2, ME-2</v>
          </cell>
          <cell r="E2066" t="str">
            <v>TESS advanced Física set complementario Mecánica 2, ME-2</v>
          </cell>
          <cell r="F2066" t="str">
            <v xml:space="preserve">Zestaw sprzętowy do eksperymentów uczniowskich TESS advanced Fizyka: Zestaw uzupełniający ME-2 Mechanika 2     </v>
          </cell>
          <cell r="G2066" t="str">
            <v xml:space="preserve">TESS Физика "Механика 2", расширение     </v>
          </cell>
          <cell r="H2066">
            <v>305</v>
          </cell>
        </row>
        <row r="2067">
          <cell r="A2067" t="str">
            <v>15275-88</v>
          </cell>
          <cell r="B2067" t="str">
            <v>Set Schülerversuche Wärme 2 für 13 Versuche, TESS advanced Physik WE-2</v>
          </cell>
          <cell r="C2067" t="str">
            <v>Student set Heat 2, TESS advanced Physics</v>
          </cell>
          <cell r="D2067" t="str">
            <v>Coffret TESS advanced Physique - Chaleur 2, WE-2</v>
          </cell>
          <cell r="E2067" t="str">
            <v>TESS advanced Física set complementario Calor 2, WE-2</v>
          </cell>
          <cell r="F2067" t="str">
            <v xml:space="preserve">Zestaw sprzętowy do eksperymentów uczniowskich TESS advanced Fizyka Zestaw uzupełniający WE-2 Nauka o cieple 2     </v>
          </cell>
          <cell r="G2067" t="str">
            <v>TESS advanced "Термодинамика 2",  расширение</v>
          </cell>
          <cell r="H2067">
            <v>295</v>
          </cell>
        </row>
        <row r="2068">
          <cell r="A2068" t="str">
            <v>15278-88</v>
          </cell>
          <cell r="B2068" t="str">
            <v>Set Schülerversuche Optik 1 mit Laser-/LED-Leuchte für 32 Versuche, TESS advanced Physik OE-1 Pro</v>
          </cell>
          <cell r="C2068" t="str">
            <v>Student set optics 1 including LED- / Laserlightsource</v>
          </cell>
          <cell r="D2068" t="str">
            <v/>
          </cell>
          <cell r="E2068" t="str">
            <v/>
          </cell>
          <cell r="F2068" t="str">
            <v/>
          </cell>
          <cell r="G2068" t="str">
            <v xml:space="preserve"> TESS advancе Физика, Оптика  со светодиодным / лазерным  осветителем</v>
          </cell>
          <cell r="H2068">
            <v>359</v>
          </cell>
        </row>
        <row r="2069">
          <cell r="A2069" t="str">
            <v>15280-88</v>
          </cell>
          <cell r="B2069" t="str">
            <v>Set Schülerversuche Optik 3 für 28 Versuche, TESS advanced Physik OE-3</v>
          </cell>
          <cell r="C2069" t="str">
            <v>Student set Optics 3, Wave optics, TESS advanced Physics</v>
          </cell>
          <cell r="D2069" t="str">
            <v>Coffret TESS advanced Physique - Optique 3, OE-3</v>
          </cell>
          <cell r="E2069" t="str">
            <v>TESS advanced Física set complementario Óptica 3, OE-3</v>
          </cell>
          <cell r="F2069" t="str">
            <v xml:space="preserve">Zestaw sprzętowy do eksperymentów uczniowskich TESS advanced Fizyka: Zestaw uzupełniający OE-3 Optyka 3     </v>
          </cell>
          <cell r="G2069" t="str">
            <v xml:space="preserve">TESS advanced "Оптика OE3", расширение баз. набора    </v>
          </cell>
          <cell r="H2069">
            <v>412</v>
          </cell>
        </row>
        <row r="2070">
          <cell r="A2070" t="str">
            <v>15281-88</v>
          </cell>
          <cell r="B2070" t="str">
            <v>Set Schülerversuche Elektrik auf Steckplatte 1 für 35 Versuche, TESS advanced Physik EEP-1</v>
          </cell>
          <cell r="C2070" t="str">
            <v>Student set Electricity / Electronics 1, TESS advanced Physics</v>
          </cell>
          <cell r="D2070" t="str">
            <v>Coffret TESS advanced Physique - Electricité/Electronique 1, EEP-1</v>
          </cell>
          <cell r="E2070" t="str">
            <v>TESS advanced Física Set Electricidad/Electrónica EEP1</v>
          </cell>
          <cell r="F2070" t="str">
            <v xml:space="preserve">Zestaw sprzętowy do eksperymentów uczniowskich TESS advanced Fizyka: EEP1 Elektryczność/Elektronika 1     </v>
          </cell>
          <cell r="G2070" t="str">
            <v xml:space="preserve">TESS advanced "Электричество / Электроника EEP1"    </v>
          </cell>
          <cell r="H2070">
            <v>579</v>
          </cell>
        </row>
        <row r="2071">
          <cell r="A2071" t="str">
            <v>15283-88</v>
          </cell>
          <cell r="B2071" t="str">
            <v>Set Schülerversuche Lineare Bewegung für 10 Versuche mit Timer 2-1, TESS advanced Physik ME-DYN</v>
          </cell>
          <cell r="C2071" t="str">
            <v>Student set Linear Motion with Timer 2-1, Dynamics, TESS adv. Physics</v>
          </cell>
          <cell r="D2071" t="str">
            <v>Coffret TESS advanced Physique - Mouvement linéaire avec chronomètre 2-1, ME-DYN</v>
          </cell>
          <cell r="E2071" t="str">
            <v>TESS advanced Física set Movimiento Lineal con Timer 2-1, ME-DYN</v>
          </cell>
          <cell r="F2071" t="str">
            <v xml:space="preserve">Zestaw sprzętowy do eksperymentów uczniowskich TESS advanced Fizyka: ME-DYN ruch prostoliniowy z licznikiem 2-1     </v>
          </cell>
          <cell r="G2071" t="str">
            <v>TESS advanced Физика "Линейное движение с таймером 2-1"</v>
          </cell>
          <cell r="H2071">
            <v>719</v>
          </cell>
        </row>
        <row r="2072">
          <cell r="A2072" t="str">
            <v>15283-88D</v>
          </cell>
          <cell r="B2072" t="str">
            <v>Digitalset Schülerversuche Lineare Bewegung für 11 Versuche, TESS advanced Physik ME-DYN</v>
          </cell>
          <cell r="C2072" t="str">
            <v>Student set Linear motion Dynamics digital, TESS advanced Physics</v>
          </cell>
          <cell r="D2072" t="str">
            <v>Coffret TESS advanced Physique - Mouvement linéaire digital, ME-DYN</v>
          </cell>
          <cell r="E2072" t="str">
            <v>TESS advanced Física set Movimiento Lineal digital, ME-DYN</v>
          </cell>
          <cell r="F2072" t="str">
            <v>Zestaw TESS Fizyka ME-DYN ruch prostoliniowy z licznikiem</v>
          </cell>
          <cell r="G2072" t="str">
            <v xml:space="preserve">TESS advanced Физика "Линейное движение с таймером",  (Включая measure Dynamics)  </v>
          </cell>
          <cell r="H2072">
            <v>1052</v>
          </cell>
        </row>
        <row r="2073">
          <cell r="A2073" t="str">
            <v>15289-10</v>
          </cell>
          <cell r="B2073" t="str">
            <v>Stereolautsprecher zum Anschluss an PCs</v>
          </cell>
          <cell r="C2073" t="str">
            <v>Stereo loudspeakers to connect to a PC</v>
          </cell>
          <cell r="D2073" t="str">
            <v>Paire de haut-parleurs stéréo, pour PC</v>
          </cell>
          <cell r="E2073" t="str">
            <v>Set de audífonos Stereo para conectar a la computadora</v>
          </cell>
          <cell r="F2073" t="str">
            <v xml:space="preserve">Głośniki stereo do podłączenia do komputera PC  </v>
          </cell>
          <cell r="G2073" t="str">
            <v xml:space="preserve"> Динамики с прямым подключением к компьютеру</v>
          </cell>
          <cell r="H2073">
            <v>25.9</v>
          </cell>
        </row>
        <row r="2074">
          <cell r="A2074" t="str">
            <v>15289-20</v>
          </cell>
          <cell r="B2074" t="str">
            <v>Stereokopfhörer, on-ear, mit Mikrofon</v>
          </cell>
          <cell r="C2074" t="str">
            <v>Stereo headset, on-ear, with microphone</v>
          </cell>
          <cell r="D2074" t="str">
            <v>Casque stéréo, avec microphone</v>
          </cell>
          <cell r="E2074" t="str">
            <v>Aufífonos Stereo con micrófono</v>
          </cell>
          <cell r="F2074" t="str">
            <v xml:space="preserve">Nauszne słuchawki stereo, z mikrofonem   </v>
          </cell>
          <cell r="G2074" t="str">
            <v>Наушники с  встроеным микрофоном</v>
          </cell>
          <cell r="H2074">
            <v>59</v>
          </cell>
        </row>
        <row r="2075">
          <cell r="A2075" t="str">
            <v>15289-77</v>
          </cell>
          <cell r="B2075" t="str">
            <v>TESS Akustik AE-1 notwendiges Zubehör für 1 Gruppe</v>
          </cell>
          <cell r="C2075" t="str">
            <v>Student set Acoustics 1, necessary accessories for 1 group, TESS advanced Physics</v>
          </cell>
          <cell r="D2075" t="str">
            <v>Accessoires nécessaires pour coffret TESS Acoustique 1</v>
          </cell>
          <cell r="E2075" t="str">
            <v>TESS Acústica 1, accesorios necesarios para 1 grupo</v>
          </cell>
          <cell r="F2075" t="str">
            <v xml:space="preserve">Niezbędne dodatki do eksperymentów uczniowskich z zestawem TESS Akustyka AE-1, dla 1 grupy    </v>
          </cell>
          <cell r="G2075" t="str">
            <v xml:space="preserve">TESS advanced Физика Акустика 1, необходимые принадлежности  </v>
          </cell>
          <cell r="H2075">
            <v>84.9</v>
          </cell>
        </row>
        <row r="2076">
          <cell r="A2076" t="str">
            <v>15290-88</v>
          </cell>
          <cell r="B2076" t="str">
            <v>Set Schülerversuche Mikroskopie für 50 Versuche, TESS advanced Biologie MIC</v>
          </cell>
          <cell r="C2076" t="str">
            <v>Student set Microscopy, TESS advanced Biology</v>
          </cell>
          <cell r="D2076" t="str">
            <v>Coffret TESS Biologie MIC - Microscopie</v>
          </cell>
          <cell r="E2076" t="str">
            <v>TESS advanced Biología set Microscopía, MIC</v>
          </cell>
          <cell r="F2076" t="str">
            <v xml:space="preserve">Zestaw sprzętowy do eksperymentów uczniowskich TESS advanced Biologia MIC Mikroskopia     </v>
          </cell>
          <cell r="G2076" t="str">
            <v xml:space="preserve">TESS advanced Биология "Микроскопия", базовый набор   </v>
          </cell>
          <cell r="H2076">
            <v>259</v>
          </cell>
        </row>
        <row r="2077">
          <cell r="A2077" t="str">
            <v>15291-88</v>
          </cell>
          <cell r="B2077" t="str">
            <v>Set Schülerversuche Elektrik auf Steckplatte 2 für 33 Versuche, TESS advanced Physik EEP-2</v>
          </cell>
          <cell r="C2077" t="str">
            <v>Student set Electricity / Electronics 2, TESS advanced Physics</v>
          </cell>
          <cell r="D2077" t="str">
            <v>Coffret TESS advanced Physique - Electricité/Electronique 2,  EEP-2</v>
          </cell>
          <cell r="E2077" t="str">
            <v>TESS advanced Física set Electricidad / Electrónica 2, EEP-2</v>
          </cell>
          <cell r="F2077" t="str">
            <v xml:space="preserve">Zestaw sprzętowy do eksperymentów uczniowskich TESS advanced Fizyka EEP2 Elektryczność / Elektronika 2     </v>
          </cell>
          <cell r="G2077" t="str">
            <v xml:space="preserve">TESS  Физика набор  "Электричество/ Электроника на панели 2"  </v>
          </cell>
          <cell r="H2077">
            <v>739</v>
          </cell>
        </row>
        <row r="2078">
          <cell r="A2078" t="str">
            <v>15304-88</v>
          </cell>
          <cell r="B2078" t="str">
            <v>Set Schülerversuche Organische Chemie für 36 Versuche, TESS advanced Chemie CH-4</v>
          </cell>
          <cell r="C2078" t="str">
            <v>Student set Organic chemistry, TESS advanced Chemistry</v>
          </cell>
          <cell r="D2078" t="str">
            <v>Coffret TESS Chimie organique, CH-4</v>
          </cell>
          <cell r="E2078" t="str">
            <v>TESS advanced Química Set Química Orgánica, CH-4</v>
          </cell>
          <cell r="F2078" t="str">
            <v>Zestaw sprzętowy do eksperymentów uczniowskich TESS advanced Chemia CH4; Chemia organiczna</v>
          </cell>
          <cell r="G2078" t="str">
            <v xml:space="preserve">TESS advanced Химия "Органическая химия", базовый набор     </v>
          </cell>
          <cell r="H2078">
            <v>679</v>
          </cell>
        </row>
        <row r="2079">
          <cell r="A2079" t="str">
            <v>15304-88D</v>
          </cell>
          <cell r="B2079" t="str">
            <v>Digitalset Schülerversuche Organische Chemie für 36 Versuche, TESS advanced Chemie CH-4</v>
          </cell>
          <cell r="C2079" t="str">
            <v>Student set Organic chemistry digital, TESS advanced Chemistry</v>
          </cell>
          <cell r="D2079" t="str">
            <v>Coffret TESS Chimie Organique, CH-4</v>
          </cell>
          <cell r="E2079" t="str">
            <v>TESS advanced Química Set Química Orgánica, CH-4</v>
          </cell>
          <cell r="F2079" t="str">
            <v xml:space="preserve">Zestaw TESS do zaawansowanej chemii CH4; Chemia organiczna; Doświadczenia uczniowskie   </v>
          </cell>
          <cell r="G2079" t="str">
            <v xml:space="preserve">TESS advanced Химия "Органическая химия", базовый набор     </v>
          </cell>
          <cell r="H2079">
            <v>765.9</v>
          </cell>
        </row>
        <row r="2080">
          <cell r="A2080" t="str">
            <v>15305-88D</v>
          </cell>
          <cell r="B2080" t="str">
            <v>Digitalset Schülerversuche Polymerchemie für 18 Versuche, TESS advanced Chemie PCH</v>
          </cell>
          <cell r="C2080" t="str">
            <v>Student set Chemistry of polymers digital, TESS advanced Chemistry</v>
          </cell>
          <cell r="D2080" t="str">
            <v>Coffret TESS Chimie des polymères, PCH</v>
          </cell>
          <cell r="E2080" t="str">
            <v>TESS advanced Química Set Química de Polímeros, PCH</v>
          </cell>
          <cell r="F2080" t="str">
            <v xml:space="preserve">Zestaw TESS do zaawansowanej chemii PCH; Chemia polimerów; Doświadczenia uczniowskie  </v>
          </cell>
          <cell r="G2080" t="str">
            <v xml:space="preserve">TESS advanced Химия "Химия полимеров", базовый набор   </v>
          </cell>
          <cell r="H2080">
            <v>605.9</v>
          </cell>
        </row>
        <row r="2081">
          <cell r="A2081" t="str">
            <v>15306-88D</v>
          </cell>
          <cell r="B2081" t="str">
            <v>Digitalset Schülerversuche Lebensmittelchemie für 39 Versuche, TESS advanced Chemie FCH</v>
          </cell>
          <cell r="C2081" t="str">
            <v>Student set Food chemistry digital, TESS advanced Chemistry</v>
          </cell>
          <cell r="D2081" t="str">
            <v xml:space="preserve">Coffret TESS Chimie alimentaire, FCH  </v>
          </cell>
          <cell r="E2081" t="str">
            <v>TESS advanced Química Set Química de Alimentos, FCH</v>
          </cell>
          <cell r="F2081" t="str">
            <v xml:space="preserve">Zestaw TESS do zaawansowanej chemii FCH; Chemia żywności; Doświadczenia uczniowskie  </v>
          </cell>
          <cell r="G2081" t="str">
            <v xml:space="preserve">TESS advanced Химия " Пищевая химия", базовый набор   </v>
          </cell>
          <cell r="H2081">
            <v>465.9</v>
          </cell>
        </row>
        <row r="2082">
          <cell r="A2082" t="str">
            <v>15311-88</v>
          </cell>
          <cell r="B2082" t="str">
            <v>Set Schülerversuche Genetik für 4 Versuche, TESS advanced Biologie</v>
          </cell>
          <cell r="C2082" t="str">
            <v>Student set Genetics, TESS advanced Biology</v>
          </cell>
          <cell r="D2082" t="str">
            <v xml:space="preserve">Coffret TESS biologie génétique   </v>
          </cell>
          <cell r="E2082" t="str">
            <v>Set de Genética, TESS avanzado Biología</v>
          </cell>
          <cell r="F2082" t="str">
            <v>Zestaw sprzętowy do eksperymentów uczniowskich TESS advanced Biologia; Genetyka</v>
          </cell>
          <cell r="G2082" t="str">
            <v>TESS advanced Биология "Генетика", базовый набор</v>
          </cell>
          <cell r="H2082">
            <v>925</v>
          </cell>
        </row>
        <row r="2083">
          <cell r="A2083" t="str">
            <v>15321-88</v>
          </cell>
          <cell r="B2083" t="str">
            <v>Set Schülerversuche Akustik 2 für 8 Versuche, TESS advanced Physik AE-2</v>
          </cell>
          <cell r="C2083" t="str">
            <v>Student set Acoustics 2, TESS advanced Physics</v>
          </cell>
          <cell r="D2083" t="str">
            <v>Coffret TESS advanced Physique - Acoustique 2, AE-2</v>
          </cell>
          <cell r="E2083" t="str">
            <v>TESS advanced Ciencias Aplicadas, Set Acústica 2, AE-2</v>
          </cell>
          <cell r="F2083" t="str">
            <v>Zestaw sprzętowy do eksperymentów uczniowskich TESS advanced Fizyka AE-2 - Akustyka 2</v>
          </cell>
          <cell r="G2083" t="str">
            <v xml:space="preserve">TESS advanced Физика "Акустика 2", базовый набор   </v>
          </cell>
          <cell r="H2083">
            <v>319</v>
          </cell>
        </row>
        <row r="2084">
          <cell r="A2084" t="str">
            <v>15350-88</v>
          </cell>
          <cell r="B2084" t="str">
            <v>Set Schülerversuche Optik/Atomphysik für 16 Versuche, TESS advanced Physik OA</v>
          </cell>
          <cell r="C2084" t="str">
            <v>Student set Optics / Atomic physics, TESS advanced Physics</v>
          </cell>
          <cell r="D2084" t="str">
            <v>Coffret TESS optique / physique atomique, OA</v>
          </cell>
          <cell r="E2084" t="str">
            <v>TESS advanced Física Set Óptica y Física Atomica</v>
          </cell>
          <cell r="F2084" t="str">
            <v>Zestaw sprzętowy do eksperymentów uczniowskich TESS advanced Fizyka AO Optyka/Fizyka atomowa</v>
          </cell>
          <cell r="G2084" t="str">
            <v xml:space="preserve">TESS advanced Физика "Оптика и атомная физика", базовый набор   </v>
          </cell>
          <cell r="H2084">
            <v>865</v>
          </cell>
        </row>
        <row r="2085">
          <cell r="A2085" t="str">
            <v>15350-88D</v>
          </cell>
          <cell r="B2085" t="str">
            <v>Set Schülerversuche Optik/Atomphysik digital für 16 Versuche, TESS advanced Physik OA</v>
          </cell>
          <cell r="C2085" t="str">
            <v>Student set Optics / Atomic physics digital, TESS advanced Physics</v>
          </cell>
          <cell r="D2085" t="str">
            <v>Coffret TESS optique / physique atomique, OA</v>
          </cell>
          <cell r="E2085" t="str">
            <v>TESS advanced Física Set Óptica y Física Atomica</v>
          </cell>
          <cell r="F2085" t="str">
            <v>Zestaw TESS do zaawansowanej fizyki; AO Optyka/Fizyka atomowa; Doświadczenia uczniowskie AO Optyka/F</v>
          </cell>
          <cell r="G2085" t="str">
            <v xml:space="preserve">TESS advanced Физика "Оптика и атомная физика", базовый набор   </v>
          </cell>
          <cell r="H2085">
            <v>1095</v>
          </cell>
        </row>
        <row r="2086">
          <cell r="A2086" t="str">
            <v>15351-00</v>
          </cell>
          <cell r="B2086" t="str">
            <v>Ergänzungsset Wellenoptik Für Optik/Atomphysik</v>
          </cell>
          <cell r="C2086" t="str">
            <v>upgrade set wave optics</v>
          </cell>
          <cell r="D2086" t="str">
            <v/>
          </cell>
          <cell r="E2086" t="str">
            <v/>
          </cell>
          <cell r="F2086" t="str">
            <v/>
          </cell>
          <cell r="G2086" t="str">
            <v/>
          </cell>
          <cell r="H2086">
            <v>470.4</v>
          </cell>
        </row>
        <row r="2087">
          <cell r="A2087" t="str">
            <v>15500-00</v>
          </cell>
          <cell r="B2087" t="str">
            <v>Rolltisch inkl. Regal mit 3 Aufbewahrungsschubladen für Demo Sets, Tischplatte 90 x 75 x 3 cm, mit PP-Kante, 3-fach Elektroanschluss</v>
          </cell>
          <cell r="C2087" t="str">
            <v>Moveable experimental table 90 x 75 cm, 30 mm table top withPP edge, with shelf for 3 boxes and socket board</v>
          </cell>
          <cell r="D2087" t="str">
            <v xml:space="preserve">Table mobile d'expérimentation 90 x 75 cm, avec 3 étagères coulissantes et multiprise </v>
          </cell>
          <cell r="E2087" t="str">
            <v>Mesa de rodillos con 3 conexiones eléctricas 90 x 75 x 3 cm</v>
          </cell>
          <cell r="F2087" t="str">
            <v>Mobilne stanowisko robocze 90 x 75 cm, 30 mm, blat z potrójnym przyłączem elektrycznym i 3 szufladami do przechowywania zestawów</v>
          </cell>
          <cell r="G2087" t="str">
            <v>Передвижной стол для  демонстрационной  доски на колесах 90 x 75 см, 30 мм и с возможностью хранения</v>
          </cell>
          <cell r="H2087">
            <v>569</v>
          </cell>
        </row>
        <row r="2088">
          <cell r="A2088" t="str">
            <v>15510-01</v>
          </cell>
          <cell r="B2088" t="str">
            <v>Lehrerversuche Mechanik, notwendiges Zubehör für Gerätesatz MT-1</v>
          </cell>
          <cell r="C2088" t="str">
            <v>DEMO advanced Mechanics 1 necessary acessories</v>
          </cell>
          <cell r="D2088" t="str">
            <v>Coffret DEMO mécanique, accessoires</v>
          </cell>
          <cell r="E2088" t="str">
            <v>DEMO advanced Mecánica 1 accesorios necesarios</v>
          </cell>
          <cell r="F2088" t="str">
            <v>Niezbędne akcesoria do zestawu sprzętowego do doświadczeń demonstracyjnych DEMO advanced Mechanika MT-1</v>
          </cell>
          <cell r="G2088" t="str">
            <v xml:space="preserve">DEMO advanced "Механика 1", необходимые принадлежности   </v>
          </cell>
          <cell r="H2088">
            <v>84.2</v>
          </cell>
        </row>
        <row r="2089">
          <cell r="A2089" t="str">
            <v>15510-88</v>
          </cell>
          <cell r="B2089" t="str">
            <v>Set Lehrerversuche Mechanik 1 für 24 Versuche, Demo advanced Physik MT-1</v>
          </cell>
          <cell r="C2089" t="str">
            <v>DEMO advanced Physics Set Mechanics 1</v>
          </cell>
          <cell r="D2089" t="str">
            <v>Coffret DEMO Mécanique sur tableau magnétique, MT-1</v>
          </cell>
          <cell r="E2089" t="str">
            <v>DEMO advanced Física set Mecánica 1</v>
          </cell>
          <cell r="F2089" t="str">
            <v xml:space="preserve">Zestaw sprzętowy do doświadczeń demonstracyjnych DEMO advanced Mechanika MT-1   </v>
          </cell>
          <cell r="G2089" t="str">
            <v xml:space="preserve">DEMO advanced Физика "Механика 1", базовый набор  </v>
          </cell>
          <cell r="H2089">
            <v>959</v>
          </cell>
        </row>
        <row r="2090">
          <cell r="A2090" t="str">
            <v>15511-01</v>
          </cell>
          <cell r="B2090" t="str">
            <v>Lehrerversuche Mechanik, notwendiges Zubehör für Gerätesatz MT-2</v>
          </cell>
          <cell r="C2090" t="str">
            <v>DEMO advanced Mechanics 2 necessary acessories</v>
          </cell>
          <cell r="D2090" t="str">
            <v>Coffret DEMO mécanique 2 , accessoires nécessaires</v>
          </cell>
          <cell r="E2090" t="str">
            <v>DEMO advanced Mecánica 2 en tablero, accesorios necesarios</v>
          </cell>
          <cell r="F2090" t="str">
            <v>Niezbędne akcesoria do zestawu sprzętowego do doświadczeń demonstracyjnych DEMO advanced Mechanika MT-2</v>
          </cell>
          <cell r="G2090" t="str">
            <v xml:space="preserve">DEMO advanced "Механика 2", необходимые принадлежности    </v>
          </cell>
          <cell r="H2090">
            <v>38.799999999999997</v>
          </cell>
        </row>
        <row r="2091">
          <cell r="A2091" t="str">
            <v>15511-88</v>
          </cell>
          <cell r="B2091" t="str">
            <v>Set Lehrerversuche Mechanik 2 für 19 Versuche, Demo advanced Physik MT-2</v>
          </cell>
          <cell r="C2091" t="str">
            <v>DEMO advanced Physics Supplementary Set Mechanics 2</v>
          </cell>
          <cell r="D2091" t="str">
            <v>Coffret DEMO advanced Mecanique 2, MT-2</v>
          </cell>
          <cell r="E2091" t="str">
            <v>DEMO advanced Física set complementario Mecánica 2 en el tablero</v>
          </cell>
          <cell r="F2091" t="str">
            <v>Zestaw rozszerzający do doświadczeń demonstracyjnych Demo advanced Fizyka MT2 Mechanika 2</v>
          </cell>
          <cell r="G2091" t="str">
            <v xml:space="preserve">DEMO advanced  Физика "Механика 2" ,  расширение    </v>
          </cell>
          <cell r="H2091">
            <v>949</v>
          </cell>
        </row>
        <row r="2092">
          <cell r="A2092" t="str">
            <v>15514-88</v>
          </cell>
          <cell r="B2092" t="str">
            <v>Set Lehrerversuche Lineare Bewegung für 13 Versuche, Demo advanced Physik MT-DYN</v>
          </cell>
          <cell r="C2092" t="str">
            <v>DEMO advanced Physics Set Linear Motion (Dynamics)</v>
          </cell>
          <cell r="D2092" t="str">
            <v xml:space="preserve">Coffret DEMO mouvement  linéaire, MT-DYN  </v>
          </cell>
          <cell r="E2092" t="str">
            <v>DEMO caja movimiento lineal, MT-DYN</v>
          </cell>
          <cell r="F2092" t="str">
            <v xml:space="preserve">Zestaw sprzętowy do doświadczeń demonstracyjnych Demo advanced Fizyka MT-DYN  Ruch liniowy  </v>
          </cell>
          <cell r="G2092" t="str">
            <v xml:space="preserve">DEMO advanced  Физика  "Прямолинейное движение (Динамика)"  </v>
          </cell>
          <cell r="H2092">
            <v>2599</v>
          </cell>
        </row>
        <row r="2093">
          <cell r="A2093" t="str">
            <v>15515-88</v>
          </cell>
          <cell r="B2093" t="str">
            <v>DEMO advanced Mechanik optionales Zubehör MT-DYN</v>
          </cell>
          <cell r="C2093" t="str">
            <v xml:space="preserve">DEMO advanced Mechanics optional accessories for set MT-DYN </v>
          </cell>
          <cell r="D2093" t="str">
            <v/>
          </cell>
          <cell r="E2093" t="str">
            <v>DEMo avanzado Mecánica accesorios opcionales para MT-DYN</v>
          </cell>
          <cell r="F2093" t="str">
            <v xml:space="preserve">Opcjonalne dodatki do zestawu do doświadczeń demonstracyjnych DEMO advanced Mechanika  MT-DYN  </v>
          </cell>
          <cell r="G2093" t="str">
            <v xml:space="preserve">DEMO advanced  "Механика", необходимые принадлежности для набора MT-DYN  </v>
          </cell>
          <cell r="H2093">
            <v>344.5</v>
          </cell>
        </row>
        <row r="2094">
          <cell r="A2094" t="str">
            <v>15530-01</v>
          </cell>
          <cell r="B2094" t="str">
            <v>Set Lehrerversuche Wärme, notwendiges Zubehör</v>
          </cell>
          <cell r="C2094" t="str">
            <v>DEMO advanced Heat necessay acessories</v>
          </cell>
          <cell r="D2094" t="str">
            <v>Coffret DEMO chaleur, accessoires nécessaires</v>
          </cell>
          <cell r="E2094" t="str">
            <v>DEMO advanced, Calor, accesorios necesarios</v>
          </cell>
          <cell r="F2094" t="str">
            <v>Niezbędne akcesoria do zestawu do doświadczeń demonstracyjnych Demo advaced Fizyka WT Ciepło</v>
          </cell>
          <cell r="G2094" t="str">
            <v xml:space="preserve">DEMO advanced "Термодинимика", необходимые принадлежности    </v>
          </cell>
          <cell r="H2094">
            <v>3321.8</v>
          </cell>
        </row>
        <row r="2095">
          <cell r="A2095" t="str">
            <v>15530-88</v>
          </cell>
          <cell r="B2095" t="str">
            <v>Set Lehrerversuche Wärme für 15 Versuche, Demo advanced Physik WT</v>
          </cell>
          <cell r="C2095" t="str">
            <v>DEMO advanced Physics Set Heat</v>
          </cell>
          <cell r="D2095" t="str">
            <v>Coffret DEMO Thermodynamique sur tableau magnétique, WT</v>
          </cell>
          <cell r="E2095" t="str">
            <v>Demo advanced Física set Calor</v>
          </cell>
          <cell r="F2095" t="str">
            <v xml:space="preserve">Zestaw sprzętowy do doświadczeń demonstracyjnych Demo advanced Fizyka WT Ciepło </v>
          </cell>
          <cell r="G2095" t="str">
            <v xml:space="preserve">DEMO advanced  Физика "Термодинамика", базовый набор   </v>
          </cell>
          <cell r="H2095">
            <v>1349</v>
          </cell>
        </row>
        <row r="2096">
          <cell r="A2096" t="str">
            <v>15550-01</v>
          </cell>
          <cell r="B2096" t="str">
            <v>Lehrerversuche Optik, notwendiges Zubehör für Gerätesatz OT</v>
          </cell>
          <cell r="C2096" t="str">
            <v>DEMO advanced Optics necessary accessories</v>
          </cell>
          <cell r="D2096" t="str">
            <v>Coffret DEMO optique, accessoires nécessaires</v>
          </cell>
          <cell r="E2096" t="str">
            <v>DEMO advanced Óptica, accesorios necesarios</v>
          </cell>
          <cell r="F2096" t="str">
            <v>Niezbędne akcesoria do zestawu do doświadczeń demonstracyjnych Demo advanced Fizyka OT Optyka</v>
          </cell>
          <cell r="G2096" t="str">
            <v xml:space="preserve">DEMO advanced  "Оптика", необходимые принадлежности    </v>
          </cell>
          <cell r="H2096">
            <v>865</v>
          </cell>
        </row>
        <row r="2097">
          <cell r="A2097" t="str">
            <v>15550-88</v>
          </cell>
          <cell r="B2097" t="str">
            <v>Set Lehrerversuche Optik auf der Hafttafel für 60 Versuche, Demo advanced Physik OT</v>
          </cell>
          <cell r="C2097" t="str">
            <v>DEMO advanced Physics Set Optics, incl. halogen lamp with magnetic base</v>
          </cell>
          <cell r="D2097" t="str">
            <v>Coffret DEMO Optique sur tableau magnétique, OT</v>
          </cell>
          <cell r="E2097" t="str">
            <v>DEMO advanced Física, set Óptica, incluye lámparahalógena con base magnética</v>
          </cell>
          <cell r="F2097" t="str">
            <v>Zestaw sprzętowy do doświadczeń demonstracyjnych Demo advanced Fizyka OT Optyka, z lampą halogenową na podstawie magnetycznej</v>
          </cell>
          <cell r="G2097" t="str">
            <v xml:space="preserve">DEMO advanced  Физика "Оптика", базовый набор  </v>
          </cell>
          <cell r="H2097">
            <v>1359</v>
          </cell>
        </row>
        <row r="2098">
          <cell r="A2098" t="str">
            <v>15560-88</v>
          </cell>
          <cell r="B2098" t="str">
            <v>Set Lehrerversuche Optik 1 auf der Profilbank  für 5 Versuche, Demo advanced Physik OT-P1</v>
          </cell>
          <cell r="C2098" t="str">
            <v>DEMO advanced physics set: Geometrical Optics on the  optical bench</v>
          </cell>
          <cell r="D2098" t="str">
            <v>Coffret DEMO: Optique 1 sur le banc profilé</v>
          </cell>
          <cell r="E2098" t="str">
            <v>DEMO advanced Física - Óptica geométrica</v>
          </cell>
          <cell r="F2098" t="str">
            <v/>
          </cell>
          <cell r="G2098" t="str">
            <v>DEMO advanced  Физика  "Геометрическая оптика на оптической скамье"</v>
          </cell>
          <cell r="H2098">
            <v>1089</v>
          </cell>
        </row>
        <row r="2099">
          <cell r="A2099" t="str">
            <v>15565-88</v>
          </cell>
          <cell r="B2099" t="str">
            <v>Set Lehrerversuche Optik 2 auf der Profilbank für 7 Versuche, Demo advanced Physik OT-P2</v>
          </cell>
          <cell r="C2099" t="str">
            <v>DEMO advanced physics set: Diffraction and interference on tthe profile bench</v>
          </cell>
          <cell r="D2099" t="str">
            <v>Coffret DEMO: Optique ondulatoire</v>
          </cell>
          <cell r="E2099" t="str">
            <v>DEMO advanced física - Difracción e interferencia</v>
          </cell>
          <cell r="F2099" t="str">
            <v/>
          </cell>
          <cell r="G2099" t="str">
            <v xml:space="preserve">DEMO advanced  Физика  " Дифракция  и Интерфренция на оптической скамье" </v>
          </cell>
          <cell r="H2099">
            <v>2800</v>
          </cell>
        </row>
        <row r="2100">
          <cell r="A2100" t="str">
            <v>15569-88</v>
          </cell>
          <cell r="B2100" t="str">
            <v>Set Lehrerversuche Elektrik Baustein-System 1 für 30 Versuche, Demo advanced Physik ET-BS</v>
          </cell>
          <cell r="C2100" t="str">
            <v>DEMO advanced Physics Electricity/Electronics Building Block System, basic set Electricity</v>
          </cell>
          <cell r="D2100" t="str">
            <v>Coffret DEMO advanced Electricité, ET-BS</v>
          </cell>
          <cell r="E2100" t="str">
            <v>Demo advanced Física set básico Electricidad/ Electrónica sistema de modulos</v>
          </cell>
          <cell r="F2100" t="str">
            <v>Zestaw sprzętowy do doświadczeń demonstracyjnych DEMO advanced Fizyka ET-BS; Elektryczność/Elektronika 1 - system panelowy na tablicy magnetycznej</v>
          </cell>
          <cell r="G2100" t="str">
            <v xml:space="preserve">Набор оборудования, электричество/электроника, Базовый  </v>
          </cell>
          <cell r="H2100">
            <v>1799</v>
          </cell>
        </row>
        <row r="2101">
          <cell r="A2101" t="str">
            <v>15570-01</v>
          </cell>
          <cell r="B2101" t="str">
            <v>Lehrerversuche Elektrik, notwendiges Zubehör  für Gerätesatz ET-BS</v>
          </cell>
          <cell r="C2101" t="str">
            <v>DEMO advanced Electricity necessary accessories</v>
          </cell>
          <cell r="D2101" t="str">
            <v>Coffret DEMO advanced électricité, ET-BS, accessoires nécessaires</v>
          </cell>
          <cell r="E2101" t="str">
            <v>Demo advanced Física Electricidad/ Electrónica  accesorios necesarios</v>
          </cell>
          <cell r="F2101" t="str">
            <v xml:space="preserve">Niezbędne akcesoria do zestawu do doświadczeń demonstracyjnych Demo advanced ET-BS; Elektryczność </v>
          </cell>
          <cell r="G2101" t="str">
            <v xml:space="preserve">DEMO advanced  "Электричество / Электроника", необходимые принадлежности    </v>
          </cell>
          <cell r="H2101">
            <v>4257.3999999999996</v>
          </cell>
        </row>
        <row r="2102">
          <cell r="A2102" t="str">
            <v>15571-01</v>
          </cell>
          <cell r="B2102" t="str">
            <v>Lehrerversuche Elektromagnetismus und Induktion, notwendiges Zubehör für Gerätesatz ET-IND</v>
          </cell>
          <cell r="C2102" t="str">
            <v>DEMO advanced Electromagnetism and induction, necessary accessories</v>
          </cell>
          <cell r="D2102" t="str">
            <v>Coffret DEMO advanced électromagnétisme, ET-IND, accessoires nécessaires</v>
          </cell>
          <cell r="E2102" t="str">
            <v>Demo advanced Electromagnetismo e Inducción accesorios necesarios</v>
          </cell>
          <cell r="F2102" t="str">
            <v xml:space="preserve">Niezbędne dodatki do zestawu do doświadczeń demonstracyjnych Demo advanced  Fizyka ET-IND Indukcja i elektromagnetyzm  </v>
          </cell>
          <cell r="G2102" t="str">
            <v xml:space="preserve">DEMO advanced "Электромагнетизм", необходимые принадлежности    </v>
          </cell>
          <cell r="H2102">
            <v>1978</v>
          </cell>
        </row>
        <row r="2103">
          <cell r="A2103" t="str">
            <v>15571-88</v>
          </cell>
          <cell r="B2103" t="str">
            <v xml:space="preserve">Set Lehrerversuche Elektrik Baustein-System 2 für 24 Versuche, Demo advanced Physik ET-IND </v>
          </cell>
          <cell r="C2103" t="str">
            <v>DEMO advanced Physics Electricity/Electronics Building Block System, Electromagnetism and Induction</v>
          </cell>
          <cell r="D2103" t="str">
            <v>Coffret DEMO advanced électromagnétisme et induction, ET-IND</v>
          </cell>
          <cell r="E2103" t="str">
            <v>Demo advanced Física, set complementario Electricidad/Electrónica, Electromagnetismo e Inducción, sistema de modulos</v>
          </cell>
          <cell r="F2103" t="str">
            <v>Zestaw rozszerzający do doświadczeń demonstracyjnych DEMO advanced ET-IND Elektromagnetyzm i indukcja - system panelowy</v>
          </cell>
          <cell r="G2103" t="str">
            <v xml:space="preserve">DEMO advanced  Физика "Электричество/электроника", расширение "Электромагнетизм  и индукция"  </v>
          </cell>
          <cell r="H2103">
            <v>1949</v>
          </cell>
        </row>
        <row r="2104">
          <cell r="A2104" t="str">
            <v>15572-01</v>
          </cell>
          <cell r="B2104" t="str">
            <v>Lehrerversuche Elektronik, notwendiges Zubehör  für Gerätesatz ET-TRO</v>
          </cell>
          <cell r="C2104" t="str">
            <v>DEMO advanced Electronics necessary accessories</v>
          </cell>
          <cell r="D2104" t="str">
            <v>Coffret DEMO advanced électronique ET-TRO, accessoires nécessaires</v>
          </cell>
          <cell r="E2104" t="str">
            <v>Demo advanced Electricidad/Electrónica accesorios necesarios</v>
          </cell>
          <cell r="F2104" t="str">
            <v>Niezbędne dodatki do zestawu sprzętowego Demo advanced ET-TRO  Elektronika</v>
          </cell>
          <cell r="G2104" t="str">
            <v xml:space="preserve">DEMO advanced "Электроника", необходимые принадлежности    </v>
          </cell>
          <cell r="H2104">
            <v>1689.3</v>
          </cell>
        </row>
        <row r="2105">
          <cell r="A2105" t="str">
            <v>15572-88</v>
          </cell>
          <cell r="B2105" t="str">
            <v>Set Lehrerversuche Elektrik Baustein-System 3 für 27 Versuche, Demo advanced Physik ET-TRO</v>
          </cell>
          <cell r="C2105" t="str">
            <v>DEMO advanced Physics Electricity/Electronics Building Block System, Electronics</v>
          </cell>
          <cell r="D2105" t="str">
            <v>Coffret DEMO advanced électronique, ET-TRO</v>
          </cell>
          <cell r="E2105" t="str">
            <v>Demo advanced Física set complementario Electrónica,  con sistema de módulos</v>
          </cell>
          <cell r="F2105" t="str">
            <v>Zestaw sprzętowy do doświadczeń demonstracyjnych DEMO advanced ET-TRO; Elektryczność/Elektronika - system panelowy</v>
          </cell>
          <cell r="G2105" t="str">
            <v xml:space="preserve">DEMO advanced Физика "Электричество/электроника",  расширение к "Электроника"    </v>
          </cell>
          <cell r="H2105">
            <v>1739</v>
          </cell>
        </row>
        <row r="2106">
          <cell r="A2106" t="str">
            <v>15580-01</v>
          </cell>
          <cell r="B2106" t="str">
            <v>Lehrerversuche Erneuerbare Energie, notwendiges Zubehör für Basis-Gerätesatz ENT-BS</v>
          </cell>
          <cell r="C2106" t="str">
            <v>DEMO advanced Renewable Energy Basic Set , necessary accessories</v>
          </cell>
          <cell r="D2106" t="str">
            <v>Accessoires et consommables pour coffret DEMO énergies  renouvelables</v>
          </cell>
          <cell r="E2106" t="str">
            <v>Demo advanced Energías Renovables Set Básico accesorios necesarios</v>
          </cell>
          <cell r="F2106" t="str">
            <v xml:space="preserve">Niezbędne dodatki do zestawu podstawowego do doświadczeń demonstracyjnych Demo advanced ENT-BS Energia odnawialna </v>
          </cell>
          <cell r="G2106" t="str">
            <v xml:space="preserve">DEMO advanced  "Возобновляемые источники энергии 1", необходимые принадлежности    </v>
          </cell>
          <cell r="H2106">
            <v>3940.4</v>
          </cell>
        </row>
        <row r="2107">
          <cell r="A2107" t="str">
            <v>15580-88</v>
          </cell>
          <cell r="B2107" t="str">
            <v>Set Lehrerversuche Erneuerbare Energie 1 für 10 Versuche, Demo advanced Physik ENT-BS</v>
          </cell>
          <cell r="C2107" t="str">
            <v>DEMO advanced Applied Sciences Basic Set Renewable Energy, basics and thermal energy</v>
          </cell>
          <cell r="D2107" t="str">
            <v>Coffret DEMO Energies renouvelables,  set de base énergie et énergie thermique</v>
          </cell>
          <cell r="E2107" t="str">
            <v>DEMO advanced Ciencias Aplicadas Set Básico Energías Renovables, Fundamentos y Energía Térmica</v>
          </cell>
          <cell r="F2107" t="str">
            <v>Zestaw podstawowy do doświadczeń demonstracyjnych Demo advanced ENT-BS Energia odnawialna 1 Podstawy i energia cieplna</v>
          </cell>
          <cell r="G2107" t="str">
            <v>DEMO advanced Прикладные науки "Возобновляемые источники энергии 1", базовый набор "Основы и теплова</v>
          </cell>
          <cell r="H2107">
            <v>1509</v>
          </cell>
        </row>
        <row r="2108">
          <cell r="A2108" t="str">
            <v>15581-88</v>
          </cell>
          <cell r="B2108" t="str">
            <v>Set Lehrerversuche Erneuerbare Energie 2 für 17 Versuche, Demo advanced Physik ENT-SW</v>
          </cell>
          <cell r="C2108" t="str">
            <v>DEMO advanced Applied Sciences Renewable Energy supplementary set Solar cells, Wind energy, Hydropower</v>
          </cell>
          <cell r="D2108" t="str">
            <v>Coffret DEMO Energies renouvelables, set complémentairepour énergie solaire, éolienne et hydraulique</v>
          </cell>
          <cell r="E2108" t="str">
            <v>DEMO advanced Ciencias Aplicadas set complementario Energías Renovables, Energía Solar / Hidroenergía / Energía Eólica</v>
          </cell>
          <cell r="F2108" t="str">
            <v>Zestaw rozszerzający do doświadczeń demonstracyjnych Demo advanced Energia odnawialna 2 ENT-SW Ogniwa słoneczne, energia wiatru i wody</v>
          </cell>
          <cell r="G2108" t="str">
            <v xml:space="preserve">DEMO advanced Прикладные науки "Возобновляемые источники энергии 2", расширение    "Солнце, Ветер и </v>
          </cell>
          <cell r="H2108">
            <v>1629</v>
          </cell>
        </row>
        <row r="2109">
          <cell r="A2109" t="str">
            <v>15582-01</v>
          </cell>
          <cell r="B2109" t="str">
            <v>Lehrerversuche Brennstoffzellentechnologie, notwendiges Zubehör für Ergänzungssatz Brennstoffzellentechnologie ENT-FC</v>
          </cell>
          <cell r="C2109" t="str">
            <v>DEMO advanced Set Fuel Cells, necessary accessories</v>
          </cell>
          <cell r="D2109" t="str">
            <v xml:space="preserve">Accessoires pour coffret DEMO pile à combustible </v>
          </cell>
          <cell r="E2109" t="str">
            <v>Accessorios para caja DEMO complementaria celdas de combustible</v>
          </cell>
          <cell r="F2109" t="str">
            <v>Niezbędne dodatki do zestawu rozszerzającego do doświadczeń demonstracyjnych Demo advanced ENT-FC Technologia ogniw paliwowych</v>
          </cell>
          <cell r="G2109" t="str">
            <v xml:space="preserve">DEMO advanced  "Топливные элементы", необходимые принадлежности    </v>
          </cell>
          <cell r="H2109">
            <v>8.1</v>
          </cell>
        </row>
        <row r="2110">
          <cell r="A2110" t="str">
            <v>15582-88</v>
          </cell>
          <cell r="B2110" t="str">
            <v>Set Lehrerversuche Erneuerbare Energie 3 für 7 Versuche, Demo advanced Physik ENT-FC</v>
          </cell>
          <cell r="C2110" t="str">
            <v>DEMO advanced Applied Sciences Renewable Energy supplementary set Fuel Cells</v>
          </cell>
          <cell r="D2110" t="str">
            <v>Coffret DEMO Energies renouvelables, set complémentaire piles à combustible</v>
          </cell>
          <cell r="E2110" t="str">
            <v>DEMO advanced Ciencias Aplicadas set complementario Celdas de Combustible</v>
          </cell>
          <cell r="F2110" t="str">
            <v>Zestaw rozszerzający do doświadczeń demonstracyjnych Demo advanced 3 ENT-FC Technologia ogniw paliwowych</v>
          </cell>
          <cell r="G2110" t="str">
            <v xml:space="preserve">DEMO advanced  Прикладные науки "Возобновляемые источники энергии", расширение Топливные элементы"  </v>
          </cell>
          <cell r="H2110">
            <v>1369</v>
          </cell>
        </row>
        <row r="2111">
          <cell r="A2111" t="str">
            <v>15590-01</v>
          </cell>
          <cell r="B2111" t="str">
            <v>Lehrerversuche Radioaktivität, notwendiges Zubehör für Gerätesatz RT</v>
          </cell>
          <cell r="C2111" t="str">
            <v>DEMO advanced Radioactivity necessary accessories</v>
          </cell>
          <cell r="D2111" t="str">
            <v>Accessoires et consommables pour coffret DEMO radioactivité</v>
          </cell>
          <cell r="E2111" t="str">
            <v>Demo advanced Física set Radioactividad accesorios necesarios</v>
          </cell>
          <cell r="F2111" t="str">
            <v>Niezbędne dodatki do zestawu do doświadczeń demonstracyjnych Demo advanced RT Promieniotwórczość</v>
          </cell>
          <cell r="G2111" t="str">
            <v xml:space="preserve">DEMO advanced  "Радиоактивность", необходимые принадлежности    </v>
          </cell>
          <cell r="H2111">
            <v>4722.1000000000004</v>
          </cell>
        </row>
        <row r="2112">
          <cell r="A2112" t="str">
            <v>15590-88</v>
          </cell>
          <cell r="B2112" t="str">
            <v>Set Lehrerversuche Radioaktivität für 15 Versuche, Demo advanced Physik RT</v>
          </cell>
          <cell r="C2112" t="str">
            <v>DEMO advanced Physics set  Radioactivity</v>
          </cell>
          <cell r="D2112" t="str">
            <v>Coffret DEMO Radioactivité</v>
          </cell>
          <cell r="E2112" t="str">
            <v>Demo advanced Física set Radioactividad</v>
          </cell>
          <cell r="F2112" t="str">
            <v>Zestaw sprzętowy do doświadczeń demonstracyjnych DEMO advanced Fizyka RT Promieniotwórczość</v>
          </cell>
          <cell r="G2112" t="str">
            <v xml:space="preserve">DEMO  advanced Физика "Радиоактивность", базовый набор   </v>
          </cell>
          <cell r="H2112">
            <v>1440</v>
          </cell>
        </row>
        <row r="2113">
          <cell r="A2113" t="str">
            <v>15620-88D</v>
          </cell>
          <cell r="B2113" t="str">
            <v>Digitalset Schülerversuche Biochemie und Pflanzenphysiologie  für 13 Versuche, TESS advanced Biologie BPS</v>
          </cell>
          <cell r="C2113" t="str">
            <v>Student set Biochemistry and Plant Physiology, TESS advanced Biology</v>
          </cell>
          <cell r="D2113" t="str">
            <v>Ensemble d'étudiants en biochimie et physiologie végétale BPS</v>
          </cell>
          <cell r="E2113" t="str">
            <v>Conjunto de estudiantes de Bioquímica y Fisiología Vegetal BPS</v>
          </cell>
          <cell r="F2113" t="str">
            <v/>
          </cell>
          <cell r="G2113" t="str">
            <v xml:space="preserve">Набор по биохимии и физиологии растений </v>
          </cell>
          <cell r="H2113">
            <v>1439</v>
          </cell>
        </row>
        <row r="2114">
          <cell r="A2114" t="str">
            <v>15676-88D</v>
          </cell>
          <cell r="B2114" t="str">
            <v>Digitalset Schülerversuche Human- und Elektrophysiologie für 10 Versuche, TESS advanced Biologie HEP</v>
          </cell>
          <cell r="C2114" t="str">
            <v>Student set Human and electrophysiology digital for 10 experiments, TESS advanced Biology</v>
          </cell>
          <cell r="D2114" t="str">
            <v>Coffret TESS Biologie électrophysiologie pour tablette tactile</v>
          </cell>
          <cell r="E2114" t="str">
            <v>TESS advanced Ciencias Aplicadas, set Electrofisiología</v>
          </cell>
          <cell r="F2114" t="str">
            <v>Zestaw TESSadvanced Biologia - Elektrofizjologia do tabletów i PC</v>
          </cell>
          <cell r="G2114" t="str">
            <v>TESS advanced    "Электрофизиология и физиология человека " набор с датчиками</v>
          </cell>
          <cell r="H2114">
            <v>949</v>
          </cell>
        </row>
        <row r="2115">
          <cell r="A2115" t="str">
            <v>16001-02</v>
          </cell>
          <cell r="B2115" t="str">
            <v>Demo advanced Physics Manual Linear Motion (LMT), (in Englisch)</v>
          </cell>
          <cell r="C2115" t="str">
            <v xml:space="preserve">Demo advanced Physics Manual Linear Motion (LMT)  </v>
          </cell>
          <cell r="D2115" t="str">
            <v>Demo advanced Physics Manual Linear Motion (LMT), (en anglais)</v>
          </cell>
          <cell r="E2115" t="str">
            <v>Demo advanced Physics Manual Linear Motion (LMT), (en inglés)</v>
          </cell>
          <cell r="F2115" t="str">
            <v>Demo advanced Physics Manual Linear Motion (LMT), (po angielsku)</v>
          </cell>
          <cell r="G2115" t="str">
            <v>Demo advanced Physics Manual Linear Motion (LMT), (по-английски)</v>
          </cell>
          <cell r="H2115">
            <v>99</v>
          </cell>
        </row>
        <row r="2116">
          <cell r="A2116" t="str">
            <v>16040-01</v>
          </cell>
          <cell r="B2116" t="str">
            <v xml:space="preserve">Handbuch Lehrerversuche PHYWE Wasserwellengerät, DEMO advanced Physik  </v>
          </cell>
          <cell r="C2116" t="str">
            <v xml:space="preserve">Handbuch Lehrerversuche PHYWE Wasserwellengerät, DEMO advanced Physik, (in german) </v>
          </cell>
          <cell r="D2116" t="str">
            <v xml:space="preserve">Handbuch Lehrerversuche PHYWE Wasserwellengerät, DEMO advanced Physik, (en allemand) </v>
          </cell>
          <cell r="E2116" t="str">
            <v xml:space="preserve">Handbuch Lehrerversuche PHYWE Wasserwellengerät, DEMO advanced Physik, (en allemán) </v>
          </cell>
          <cell r="F2116" t="str">
            <v xml:space="preserve">Handbuch Lehrerversuche PHYWE Wasserwellengerät, DEMO advanced Physik, (po niemiecku) </v>
          </cell>
          <cell r="G2116" t="str">
            <v xml:space="preserve">Handbuch Lehrerversuche PHYWE Wasserwellengerät, DEMO advanced Physik, (на немецком) </v>
          </cell>
          <cell r="H2116">
            <v>99</v>
          </cell>
        </row>
        <row r="2117">
          <cell r="A2117" t="str">
            <v>16040-02</v>
          </cell>
          <cell r="B2117" t="str">
            <v>Demo advanced Physics Manual PHYWE Ripple Tank, (in Englisch)</v>
          </cell>
          <cell r="C2117" t="str">
            <v xml:space="preserve">Demo advanced Physics Manual PHYWE Ripple Tank  </v>
          </cell>
          <cell r="D2117" t="str">
            <v>Demo advanced Physics Manual PHYWE Ripple Tank, (en anglais)</v>
          </cell>
          <cell r="E2117" t="str">
            <v>Demo advanced Physics Manual PHYWE Ripple Tank, (en inglés)</v>
          </cell>
          <cell r="F2117" t="str">
            <v>Demo advanced Physics Manual PHYWE Ripple Tank, (po angielsku)</v>
          </cell>
          <cell r="G2117" t="str">
            <v>Demo advanced Physics Manual PHYWE Ripple Tank, (по-английски)</v>
          </cell>
          <cell r="H2117">
            <v>99</v>
          </cell>
        </row>
        <row r="2118">
          <cell r="A2118" t="str">
            <v>16050-51</v>
          </cell>
          <cell r="B2118" t="str">
            <v xml:space="preserve">Handbuch Lehrerversuche Transversalwellen mit Wellenmaschine DEMO advanced Physik  TWT  </v>
          </cell>
          <cell r="C2118" t="str">
            <v>Handbuch Lehrerversuche Transversalwellen mit Wellenmaschine DEMO advanced Physik  TWT, (in german)</v>
          </cell>
          <cell r="D2118" t="str">
            <v>Handbuch Lehrerversuche Transversalwellen mit Wellenmaschine DEMO advanced Physik  TWT, (en allemand)</v>
          </cell>
          <cell r="E2118" t="str">
            <v>Handbuch Lehrerversuche Transversalwellen mit Wellenmaschine DEMO advanced Physik  TWT, (en allemán)</v>
          </cell>
          <cell r="F2118" t="str">
            <v>Handbuch Lehrerversuche Transversalwellen mit Wellenmaschine DEMO advanced Physik  TWT, (po niemiecku)</v>
          </cell>
          <cell r="G2118" t="str">
            <v>Handbuch Lehrerversuche Transversalwellen mit Wellenmaschine DEMO advanced Physik  TWT, (на немецком)</v>
          </cell>
          <cell r="H2118">
            <v>99</v>
          </cell>
        </row>
        <row r="2119">
          <cell r="A2119" t="str">
            <v>17049-00</v>
          </cell>
          <cell r="B2119" t="str">
            <v>Lampenfassung E 10, Gehäuse G1</v>
          </cell>
          <cell r="C2119" t="str">
            <v>Lampholder E10, case G1</v>
          </cell>
          <cell r="D2119" t="str">
            <v>Support de lampe E10, boîtier G1</v>
          </cell>
          <cell r="E2119" t="str">
            <v>PORTALAMPARAS E10, G1</v>
          </cell>
          <cell r="F2119" t="str">
            <v xml:space="preserve">Oprawa żarówki E10, obudowa G1     </v>
          </cell>
          <cell r="G2119" t="str">
            <v xml:space="preserve">Ламповый патрон , E10, корпус G1    </v>
          </cell>
          <cell r="H2119">
            <v>24</v>
          </cell>
        </row>
        <row r="2120">
          <cell r="A2120" t="str">
            <v>17547-00</v>
          </cell>
          <cell r="B2120" t="str">
            <v xml:space="preserve">Messring für Oberflächenspannung </v>
          </cell>
          <cell r="C2120" t="str">
            <v>Surface tension measuring ring</v>
          </cell>
          <cell r="D2120" t="str">
            <v>Bague pour la mesure de la tension superficielle</v>
          </cell>
          <cell r="E2120" t="str">
            <v>ANILLO P.MED.TENSION SUP.,D19,5</v>
          </cell>
          <cell r="F2120" t="str">
            <v xml:space="preserve">Pierścień do pomiarów napięcia powierzchniowego    </v>
          </cell>
          <cell r="G2120" t="str">
            <v xml:space="preserve">Кольцо для определения поверхностного натяжения   </v>
          </cell>
          <cell r="H2120">
            <v>69</v>
          </cell>
        </row>
        <row r="2121">
          <cell r="A2121" t="str">
            <v>17553-93</v>
          </cell>
          <cell r="B2121" t="str">
            <v>Steckdosenleiste, 6-fach</v>
          </cell>
          <cell r="C2121" t="str">
            <v>Multisocket outlet, 5 places</v>
          </cell>
          <cell r="D2121" t="str">
            <v>Multiprise à 5 prises</v>
          </cell>
          <cell r="E2121" t="str">
            <v>ENCHUFE QUINTUPLE</v>
          </cell>
          <cell r="F2121" t="str">
            <v>Listwa gniazd wtyczkowych, 6 gniazd</v>
          </cell>
          <cell r="G2121" t="str">
            <v xml:space="preserve"> Удлинитель, 6 - поз.    </v>
          </cell>
          <cell r="H2121">
            <v>13.9</v>
          </cell>
        </row>
        <row r="2122">
          <cell r="A2122" t="str">
            <v>17570-00</v>
          </cell>
          <cell r="B2122" t="str">
            <v xml:space="preserve">Flachstäbe, Satz </v>
          </cell>
          <cell r="C2122" t="str">
            <v>Flat bars, set</v>
          </cell>
          <cell r="D2122" t="str">
            <v>Set de 7 tiges plates</v>
          </cell>
          <cell r="E2122" t="str">
            <v>VARILLAS PLANAS, JUEGO</v>
          </cell>
          <cell r="F2122" t="str">
            <v xml:space="preserve">Zestaw prętów płaskich     </v>
          </cell>
          <cell r="G2122" t="str">
            <v xml:space="preserve">Плоские стержни, набор    </v>
          </cell>
          <cell r="H2122">
            <v>237</v>
          </cell>
        </row>
        <row r="2123">
          <cell r="A2123" t="str">
            <v>18151-02</v>
          </cell>
          <cell r="B2123" t="str">
            <v>Leitfähigkeitsmesszelle, 2 x 4-mm-Stecker, l = 120 mm</v>
          </cell>
          <cell r="C2123" t="str">
            <v>Conductivity probe K1</v>
          </cell>
          <cell r="D2123" t="str">
            <v>Sonde de conductivité k1</v>
          </cell>
          <cell r="E2123" t="str">
            <v>CELULA DE MED.D.CONDUCTIBILID. K1</v>
          </cell>
          <cell r="F2123" t="str">
            <v xml:space="preserve">Sonda konduktometru, l = 120 mm     </v>
          </cell>
          <cell r="G2123" t="str">
            <v xml:space="preserve">Датчик электропроводности, l=120 мм    </v>
          </cell>
          <cell r="H2123">
            <v>209</v>
          </cell>
        </row>
        <row r="2124">
          <cell r="A2124" t="str">
            <v>18220-00</v>
          </cell>
          <cell r="B2124" t="str">
            <v xml:space="preserve">Kugelfallviskosimeter </v>
          </cell>
          <cell r="C2124" t="str">
            <v>Falling ball viscometer</v>
          </cell>
          <cell r="D2124" t="str">
            <v>Viscosimètre à chute de bille</v>
          </cell>
          <cell r="E2124" t="str">
            <v>VISCOSIMETRO D.BOLA,CAIDA LIBRE</v>
          </cell>
          <cell r="F2124" t="str">
            <v xml:space="preserve">Wiskozymetr kulkowy     </v>
          </cell>
          <cell r="G2124" t="str">
            <v xml:space="preserve">Вискозиметр с падающим шариком    </v>
          </cell>
          <cell r="H2124">
            <v>3299</v>
          </cell>
        </row>
        <row r="2125">
          <cell r="A2125" t="str">
            <v>18220-02</v>
          </cell>
          <cell r="B2125" t="str">
            <v>Thermometer +24...+51°C, für Kugelfallviskosimeter</v>
          </cell>
          <cell r="C2125" t="str">
            <v>Thermometer, 24...+ 51 ºC, for Falling ball viscometer</v>
          </cell>
          <cell r="D2125" t="str">
            <v>Thermomètre 24...+51 C, pour 18220-00</v>
          </cell>
          <cell r="E2125" t="str">
            <v>TERMOMETRO,+51GRA.C.PARA VISCOSIMETRO D.BOLA,CAIDA LIBRE</v>
          </cell>
          <cell r="F2125" t="str">
            <v xml:space="preserve">Termometr +24...+51°C do 18220-00     </v>
          </cell>
          <cell r="G2125" t="str">
            <v xml:space="preserve">Термометр, 24..+51°C, для вискозиметра с падающим шариком     </v>
          </cell>
          <cell r="H2125">
            <v>145</v>
          </cell>
        </row>
        <row r="2126">
          <cell r="A2126" t="str">
            <v>18224-99</v>
          </cell>
          <cell r="B2126" t="str">
            <v>Rotationsviskosimeter</v>
          </cell>
          <cell r="C2126" t="str">
            <v>Rotational viscometer</v>
          </cell>
          <cell r="D2126" t="str">
            <v>Viscosimètre rotatif</v>
          </cell>
          <cell r="E2126" t="str">
            <v>Viscosímetro rotacional</v>
          </cell>
          <cell r="F2126" t="str">
            <v/>
          </cell>
          <cell r="G2126" t="str">
            <v>вращательный вискозиметр</v>
          </cell>
          <cell r="H2126">
            <v>3195</v>
          </cell>
        </row>
        <row r="2127">
          <cell r="A2127" t="str">
            <v>18450-00</v>
          </cell>
          <cell r="B2127" t="str">
            <v>pH-Elektrode, Kunststoff, gelgefüllt, DIN-Stecker</v>
          </cell>
          <cell r="C2127" t="str">
            <v>pH-electrode, polythene sheathed</v>
          </cell>
          <cell r="D2127" t="str">
            <v>Electrode pH combinée</v>
          </cell>
          <cell r="E2127" t="str">
            <v>ELECTRODO PH, ARMADO</v>
          </cell>
          <cell r="F2127" t="str">
            <v xml:space="preserve">Elektroda pH, tworzywo sztuczne, napełniana żelem     </v>
          </cell>
          <cell r="G2127" t="str">
            <v xml:space="preserve">pH-электрод, с синтетическим покрытием, заполненный гелем, DIN разъем    </v>
          </cell>
          <cell r="H2127">
            <v>83</v>
          </cell>
        </row>
        <row r="2128">
          <cell r="A2128" t="str">
            <v>18461-88</v>
          </cell>
          <cell r="B2128" t="str">
            <v xml:space="preserve">Elektrodenhalter, schwenkbar </v>
          </cell>
          <cell r="C2128" t="str">
            <v>Electrode holder, slewable</v>
          </cell>
          <cell r="D2128" t="str">
            <v>Support pour électrode, pivotant</v>
          </cell>
          <cell r="E2128" t="str">
            <v>SOPORTE PARA ELECTRODOS INCL.</v>
          </cell>
          <cell r="F2128" t="str">
            <v xml:space="preserve">Uchwyt elektrod, wychylny     </v>
          </cell>
          <cell r="G2128" t="str">
            <v xml:space="preserve">Держатель для электрода, поворотный    </v>
          </cell>
          <cell r="H2128">
            <v>11.9</v>
          </cell>
        </row>
        <row r="2129">
          <cell r="A2129" t="str">
            <v>18475-00</v>
          </cell>
          <cell r="B2129" t="str">
            <v>Silberchlorid-Bezugselektrode, nachfüllbar, 4-mm-Stecker</v>
          </cell>
          <cell r="C2129" t="str">
            <v>Reference electrode, AgCl</v>
          </cell>
          <cell r="D2129" t="str">
            <v>Electrode de référence Ag/AgCl</v>
          </cell>
          <cell r="E2129" t="str">
            <v>Electrodo de referencia, cloruro de plata, AgCl</v>
          </cell>
          <cell r="F2129" t="str">
            <v xml:space="preserve">Elektroda odniesienia chloro-srebrowa, wtyk 4 mm     </v>
          </cell>
          <cell r="G2129" t="str">
            <v xml:space="preserve">Электрод сравнения, AgCl, многоразового использования, 4 мм-штекера    </v>
          </cell>
          <cell r="H2129">
            <v>104</v>
          </cell>
        </row>
        <row r="2130">
          <cell r="A2130" t="str">
            <v>18481-20</v>
          </cell>
          <cell r="B2130" t="str">
            <v>Aufbewahrungsflasche für pH-Elektroden, 250 ml, gefüllt mit 3,0 M KCl-Lösung</v>
          </cell>
          <cell r="C2130" t="str">
            <v>Storage flask for pH electrodes,filled with 250 ml 3.0 M KCl solution</v>
          </cell>
          <cell r="D2130" t="str">
            <v xml:space="preserve">Flacon de stockage d'électrodes pH, 250 ml </v>
          </cell>
          <cell r="E2130" t="str">
            <v>DEPOSITO PARA ELECTRODO PH</v>
          </cell>
          <cell r="F2130" t="str">
            <v xml:space="preserve">Butelka do przechowywania. elektrod pH, 250 ml, 3M roztwór KCl    </v>
          </cell>
          <cell r="G2130" t="str">
            <v xml:space="preserve">Контейнер для pH-электродов, 250 мл, заполненный 3,0 М раствором KCl    </v>
          </cell>
          <cell r="H2130">
            <v>82</v>
          </cell>
        </row>
        <row r="2131">
          <cell r="A2131" t="str">
            <v>21810-93</v>
          </cell>
          <cell r="B2131" t="str">
            <v>Stroboskop mit Digitalanzeige</v>
          </cell>
          <cell r="C2131" t="str">
            <v>Digital stroboscope</v>
          </cell>
          <cell r="D2131" t="str">
            <v>Stroboscope digital</v>
          </cell>
          <cell r="E2131" t="str">
            <v>ESTROBOSCOPIO CON INDIC. DIGIT</v>
          </cell>
          <cell r="F2131" t="str">
            <v xml:space="preserve">Stroboskop z wyświetlaczem cyfrowym </v>
          </cell>
          <cell r="G2131" t="str">
            <v xml:space="preserve">Стробоскоп с цифровым дисплеем  </v>
          </cell>
          <cell r="H2131">
            <v>562</v>
          </cell>
        </row>
        <row r="2132">
          <cell r="A2132" t="str">
            <v>24025-00</v>
          </cell>
          <cell r="B2132" t="str">
            <v>Digitale Stoppuhr, 24 h, 1/100 s und 1 s</v>
          </cell>
          <cell r="C2132" t="str">
            <v>Digital stopwatch, 24 h, 1/100 s and 1 s</v>
          </cell>
          <cell r="D2132" t="str">
            <v>Chronomètre numérique, 24 h / 0,01 s / 1 s</v>
          </cell>
          <cell r="E2132" t="str">
            <v>CRONOMETRO DIGITAL, 24 h, 1/100 s y 1 s</v>
          </cell>
          <cell r="F2132" t="str">
            <v xml:space="preserve">Stoper cyfrowy 24 h, 1/100 s, 1 s     </v>
          </cell>
          <cell r="G2132" t="str">
            <v xml:space="preserve">Секундомер, цифровой, 24 часа, 1/ 100 с &amp; 1 с     </v>
          </cell>
          <cell r="H2132">
            <v>5.7</v>
          </cell>
        </row>
        <row r="2133">
          <cell r="A2133" t="str">
            <v>25200-00</v>
          </cell>
          <cell r="B2133" t="str">
            <v xml:space="preserve">PHYWE Transportsystem für Schülerversuchssets </v>
          </cell>
          <cell r="C2133" t="str">
            <v>Carrying system for student experiment boxes</v>
          </cell>
          <cell r="D2133" t="str">
            <v/>
          </cell>
          <cell r="E2133" t="str">
            <v/>
          </cell>
          <cell r="F2133" t="str">
            <v/>
          </cell>
          <cell r="G2133" t="str">
            <v>Система переноски для коробок с экспериментами для студентов</v>
          </cell>
          <cell r="H2133">
            <v>41.9</v>
          </cell>
        </row>
        <row r="2134">
          <cell r="A2134" t="str">
            <v>25230-88</v>
          </cell>
          <cell r="B2134" t="str">
            <v>Set Schülerversuche Magnetismus für 11 Versuche, TESS advanced Physik MAG</v>
          </cell>
          <cell r="C2134" t="str">
            <v>Student set Magnetism, TESS advanced Physics</v>
          </cell>
          <cell r="D2134" t="str">
            <v>Coffret TESS advanced Physique - Magnétisme, MAG</v>
          </cell>
          <cell r="E2134" t="str">
            <v>TESS advanced Física, Set Magnetismo, MAG</v>
          </cell>
          <cell r="F2134" t="str">
            <v xml:space="preserve">Zestaw TESS MAG Magnetyzm   </v>
          </cell>
          <cell r="G2134" t="str">
            <v xml:space="preserve">TESS Физика "Магнетизм",базовый набор  </v>
          </cell>
          <cell r="H2134">
            <v>134</v>
          </cell>
        </row>
        <row r="2135">
          <cell r="A2135" t="str">
            <v>25261-88</v>
          </cell>
          <cell r="B2135" t="str">
            <v>Digitalset Schülerversuche Radioaktivität für 11 Versuche, TESS advanced Physik RE</v>
          </cell>
          <cell r="C2135" t="str">
            <v>Student set Radioactivity, digital, TESS advanced physics</v>
          </cell>
          <cell r="D2135" t="str">
            <v>Coffret TESS advanced Physique - Radioactivité, RE</v>
          </cell>
          <cell r="E2135" t="str">
            <v>TESS advanced Física Set Radioactividad, RE</v>
          </cell>
          <cell r="F2135" t="str">
            <v xml:space="preserve">Zestaw urządzeń; Fizyka zaawansowana; Promieniotwórczość z Cobra4 Mobile-Link,  </v>
          </cell>
          <cell r="G2135" t="str">
            <v xml:space="preserve">TESS advanced Физика "Радиоактивность",  базовый  набор    </v>
          </cell>
          <cell r="H2135">
            <v>999</v>
          </cell>
        </row>
        <row r="2136">
          <cell r="A2136" t="str">
            <v>25264-88</v>
          </cell>
          <cell r="B2136" t="str">
            <v>Set Schülerversuche Elektrik Baustein-System 1 für 28 Versuche, TESS advanced Physik EB-BS</v>
          </cell>
          <cell r="C2136" t="str">
            <v>Student set Electricity / Electronics 1 with Building Blocks, TESS advanced Physics</v>
          </cell>
          <cell r="D2136" t="str">
            <v>Coffret TESS advanced Physique - Electricité/Electronique, système de blocs, set de base, EB-BS</v>
          </cell>
          <cell r="E2136" t="str">
            <v>TESS advanced Física Eléctrica/Electrónica con sistema de módulos, básico Eléctrica, EB-1</v>
          </cell>
          <cell r="F2136" t="str">
            <v xml:space="preserve">Zestaw TESS Fizyka EB-BS Podstawy elektryczności   </v>
          </cell>
          <cell r="G2136" t="str">
            <v xml:space="preserve">TESS  Физика набор "Электричество/ Электроника 1",базовый набор  </v>
          </cell>
          <cell r="H2136">
            <v>629</v>
          </cell>
        </row>
        <row r="2137">
          <cell r="A2137" t="str">
            <v>25264-88AR</v>
          </cell>
          <cell r="B2137" t="str">
            <v>Set Schülerversuche Elektrik Baustein-System 1 für 26 Versuche mit Augmented Reality Inhalten für 8 Versuche</v>
          </cell>
          <cell r="C2137" t="str">
            <v>Student set Electricity / Electronics 1 with Building Blocksand augmented reality content, TESS advanced Physics</v>
          </cell>
          <cell r="D2137" t="str">
            <v/>
          </cell>
          <cell r="E2137" t="str">
            <v/>
          </cell>
          <cell r="F2137" t="str">
            <v/>
          </cell>
          <cell r="G2137" t="str">
            <v/>
          </cell>
          <cell r="H2137">
            <v>679</v>
          </cell>
        </row>
        <row r="2138">
          <cell r="A2138" t="str">
            <v>25264-88D</v>
          </cell>
          <cell r="B2138" t="str">
            <v>Digitalset Schülerversuche Elektrik Baustein-System 1 für 28 Versuche, TESS advanced Physik EB-BS</v>
          </cell>
          <cell r="C2138" t="str">
            <v>Student set Electricity / Electronics 1 with Building Blocksdigital, TESS advanced Physics</v>
          </cell>
          <cell r="D2138" t="str">
            <v>Coffret TESS advanced Physique - Electricité/Electronique, système de blocs, set de base, EB-BS</v>
          </cell>
          <cell r="E2138" t="str">
            <v>TESS advanced Física Eléctrica/Electrónica con sistema de módulos, básico Eléctrica, EB-1</v>
          </cell>
          <cell r="F2138" t="str">
            <v xml:space="preserve">Zestaw TESS Fizyka EB-BS Podstawy elektryczności   </v>
          </cell>
          <cell r="G2138" t="str">
            <v xml:space="preserve">TESS  Физика набор "Электричество/ Электроника 1",базовый набор  </v>
          </cell>
          <cell r="H2138">
            <v>859</v>
          </cell>
        </row>
        <row r="2139">
          <cell r="A2139" t="str">
            <v>25264-88DAR</v>
          </cell>
          <cell r="B2139" t="str">
            <v>Digitalset Schülerversuche AR Elektrik Baustein-System 1 für 28 Versuche mit Augmented Reality Inhalten für 8 Versuche</v>
          </cell>
          <cell r="C2139" t="str">
            <v>Student set Electricity / Electronics 1 with Building Blocksdigital, TESS advanced Physics</v>
          </cell>
          <cell r="D2139" t="str">
            <v>Coffret TESS advanced Physique - Electricité/Electronique, système de blocs, set de base, EB-BS</v>
          </cell>
          <cell r="E2139" t="str">
            <v>TESS advanced Física Eléctrica/Electrónica con sistema de módulos, básico Eléctrica, EB-1</v>
          </cell>
          <cell r="F2139" t="str">
            <v xml:space="preserve">Zestaw TESS Fizyka EB-BS Podstawy elektryczności   </v>
          </cell>
          <cell r="G2139" t="str">
            <v xml:space="preserve">TESS  Физика набор "Электричество/ Электроника 1",базовый набор  </v>
          </cell>
          <cell r="H2139">
            <v>899</v>
          </cell>
        </row>
        <row r="2140">
          <cell r="A2140" t="str">
            <v>25266-88</v>
          </cell>
          <cell r="B2140" t="str">
            <v>Set Schülerversuche Elektrik Baustein-System 2 für 18 Versuche,  TESS advanced Physik EB-IND</v>
          </cell>
          <cell r="C2140" t="str">
            <v>Student set Electricity / Electronics 2 with Building Blocks, Electromagnetism and Induction, TESS advanced Physics</v>
          </cell>
          <cell r="D2140" t="str">
            <v>Coffret TESS advanced Physique - Electricité/Electronique, système de blocs, set électromagnétisme et induction, EB-IND</v>
          </cell>
          <cell r="E2140" t="str">
            <v>TESS advanced Física Electricidad/Electrónica con Sistemade Módulos, set complementario Electromagn</v>
          </cell>
          <cell r="F2140" t="str">
            <v xml:space="preserve">Zestaw TESS Fizyka EB-IND Zestaw uzupełniający Elektromagnetyzm i indukcja   </v>
          </cell>
          <cell r="G2140" t="str">
            <v xml:space="preserve">TESS advanced "Электричество/электроника", расширение  "Электромагнетизм и индукция"   </v>
          </cell>
          <cell r="H2140">
            <v>629</v>
          </cell>
        </row>
        <row r="2141">
          <cell r="A2141" t="str">
            <v>25267-88</v>
          </cell>
          <cell r="B2141" t="str">
            <v>Set Schülerversuche Elektrik Baustein-System 3 für 23 Versuche, TESS advanced Physik EB-TRO</v>
          </cell>
          <cell r="C2141" t="str">
            <v>Student set Electricity/Electronics 3 with Building Blocks, Electronics, TESS advanced Physics</v>
          </cell>
          <cell r="D2141" t="str">
            <v>Coffret TESS advanced Physique - Electricité/Electronique,  set électronique, EB-TRO</v>
          </cell>
          <cell r="E2141" t="str">
            <v>TESS advanced Física Electricidad/Electrónica con Sistema de Módulos, set complementario Electrónica</v>
          </cell>
          <cell r="F2141" t="str">
            <v xml:space="preserve">Zestaw TESS Fizyka EB-TRO Zestaw uzupełniający Elektronika   </v>
          </cell>
          <cell r="G2141" t="str">
            <v xml:space="preserve">TESS advanced "Электричество/электроника", расширение  "Электроника"    </v>
          </cell>
          <cell r="H2141">
            <v>540</v>
          </cell>
        </row>
        <row r="2142">
          <cell r="A2142" t="str">
            <v>25269-01</v>
          </cell>
          <cell r="B2142" t="str">
            <v>Set Schülerversuche Elektromagnetismus, notwendiges Zubehör</v>
          </cell>
          <cell r="C2142" t="str">
            <v>TESS advanced Physics Electromagnetism, necessary acessories</v>
          </cell>
          <cell r="D2142" t="str">
            <v>TESS physique avancée Electromagnétisme, accessoires nécessaires</v>
          </cell>
          <cell r="E2142" t="str">
            <v>TESS Física avanzada Electromagnetismo, accesorios necesarios</v>
          </cell>
          <cell r="F2142" t="str">
            <v/>
          </cell>
          <cell r="G2142" t="str">
            <v xml:space="preserve"> Необходимые принадлежности для набора  Электромагнетизм</v>
          </cell>
          <cell r="H2142">
            <v>417.8</v>
          </cell>
        </row>
        <row r="2143">
          <cell r="A2143" t="str">
            <v>25269-88</v>
          </cell>
          <cell r="B2143" t="str">
            <v>Digitalset Schülerversuche Elektromagnetismus für 9 Versuche, TESS advanced Physik ELM</v>
          </cell>
          <cell r="C2143" t="str">
            <v>Student set Electromagnetism, digital, TESS advanced Physics</v>
          </cell>
          <cell r="D2143" t="str">
            <v xml:space="preserve"> Étudiant réglé Electromagnétisme, numérique, Physique avancée TESS</v>
          </cell>
          <cell r="E2143" t="str">
            <v>Set de Electromagnetismo para estudiantes, digital, TESS física avanzada</v>
          </cell>
          <cell r="F2143" t="str">
            <v/>
          </cell>
          <cell r="G2143" t="str">
            <v>TESS  Физика набор  Электромагнитизм, базовый c датчиком</v>
          </cell>
          <cell r="H2143">
            <v>589</v>
          </cell>
        </row>
        <row r="2144">
          <cell r="A2144" t="str">
            <v>25270-88</v>
          </cell>
          <cell r="B2144" t="str">
            <v>Set Schülerversuche Das Auge</v>
          </cell>
          <cell r="C2144" t="str">
            <v>Student Set The Eye</v>
          </cell>
          <cell r="D2144" t="str">
            <v>Set d'expériences pour élèves L'œil</v>
          </cell>
          <cell r="E2144" t="str">
            <v>Set de experimentos para estudiantes Óptica - El Ojo</v>
          </cell>
          <cell r="F2144" t="str">
            <v/>
          </cell>
          <cell r="G2144" t="str">
            <v/>
          </cell>
          <cell r="H2144">
            <v>320</v>
          </cell>
        </row>
        <row r="2145">
          <cell r="A2145" t="str">
            <v>25271-88</v>
          </cell>
          <cell r="B2145" t="str">
            <v>Set Schülerversuche Mechanik 1 für 32 Versuche, TESS advanced Physik ME-1</v>
          </cell>
          <cell r="C2145" t="str">
            <v>Student set Mechanics 1, TESS advanced Physics</v>
          </cell>
          <cell r="D2145" t="str">
            <v>Coffret TESS advanced Physique - Mécanique 1, ME-1</v>
          </cell>
          <cell r="E2145" t="str">
            <v>TESS advanced Física, Set básico Mecánica 1, ME-1</v>
          </cell>
          <cell r="F2145" t="str">
            <v xml:space="preserve">Zestaw TESS Fizyka Zestaw bazowy ME-1 Mechanika 1   </v>
          </cell>
          <cell r="G2145" t="str">
            <v xml:space="preserve">TESS advanced Физика "Механика 1" , базовый набор   </v>
          </cell>
          <cell r="H2145">
            <v>430</v>
          </cell>
        </row>
        <row r="2146">
          <cell r="A2146" t="str">
            <v>25271-88D</v>
          </cell>
          <cell r="B2146" t="str">
            <v>Digitalset Schülerversuche Mechanik 1 für 32 Versuche, TESS advanced Physik ME-1</v>
          </cell>
          <cell r="C2146" t="str">
            <v>Student set Mechanics 1 digital, TESS advanced Physics</v>
          </cell>
          <cell r="D2146" t="str">
            <v>Coffret TESS advanced Physique - Mécanique 1, ME-1</v>
          </cell>
          <cell r="E2146" t="str">
            <v>TESS advanced Física, Set básico Mecánica 1, ME-1</v>
          </cell>
          <cell r="F2146" t="str">
            <v xml:space="preserve">Zestaw TESS Fizyka Zestaw bazowy ME-1 Mechanika 1   </v>
          </cell>
          <cell r="G2146" t="str">
            <v xml:space="preserve">TESS advanced Физика "Механика 1" , базовый набор   </v>
          </cell>
          <cell r="H2146">
            <v>594</v>
          </cell>
        </row>
        <row r="2147">
          <cell r="A2147" t="str">
            <v>25274-88</v>
          </cell>
          <cell r="B2147" t="str">
            <v>Set Schülerversuche Wärme 1 für 21 Versuche, TESS advanced Physik WE-1</v>
          </cell>
          <cell r="C2147" t="str">
            <v>Student set Heat 1, TESS advanced Physics</v>
          </cell>
          <cell r="D2147" t="str">
            <v>Coffret TESS advanced Physique - Chaleur 1, WE-1</v>
          </cell>
          <cell r="E2147" t="str">
            <v>TESS advanced Física, set básico Calor 1, WE-1</v>
          </cell>
          <cell r="F2147" t="str">
            <v xml:space="preserve">Zestaw TESS Fizyka Zestaw bazowy WE-1 Nauka o cieple 1   </v>
          </cell>
          <cell r="G2147" t="str">
            <v xml:space="preserve">TESS advanced "Термодинамика 1 ", базовый набор    </v>
          </cell>
          <cell r="H2147">
            <v>360</v>
          </cell>
        </row>
        <row r="2148">
          <cell r="A2148" t="str">
            <v>25274-88D</v>
          </cell>
          <cell r="B2148" t="str">
            <v>Digitalset Schülerversuche Wärme 1 für 21 Versuche, TESS advanced Physik WE-1</v>
          </cell>
          <cell r="C2148" t="str">
            <v>Student set Heat 1 digital, TESS advanced Physics</v>
          </cell>
          <cell r="D2148" t="str">
            <v>Coffret TESS advanced Physique - Chaleur 1, WE-1</v>
          </cell>
          <cell r="E2148" t="str">
            <v>TESS advanced Física, set básico Calor 1, WE-1</v>
          </cell>
          <cell r="F2148" t="str">
            <v xml:space="preserve">Zestaw TESS Fizyka Zestaw bazowy WE-1 Nauka o cieple 1   </v>
          </cell>
          <cell r="G2148" t="str">
            <v xml:space="preserve">TESS advanced "Термодинамика 1 ", базовый набор    </v>
          </cell>
          <cell r="H2148">
            <v>446.9</v>
          </cell>
        </row>
        <row r="2149">
          <cell r="A2149" t="str">
            <v>25276-88</v>
          </cell>
          <cell r="B2149" t="str">
            <v>Set Schülerversuche Optik 1 mit Leuchtbox für 36 Versuche, TESS advanced Physik OE-1</v>
          </cell>
          <cell r="C2149" t="str">
            <v>Student set Optics 1 including light box, TESS beginner Sciences</v>
          </cell>
          <cell r="D2149" t="str">
            <v>Coffret TESS advanced Physique - Optique 1, OE-1 boîte lumineuse, halogène 12 V incluse</v>
          </cell>
          <cell r="E2149" t="str">
            <v>TESS advanced Física set básico Óptica 1, OE-1, incluye caja de luces</v>
          </cell>
          <cell r="F2149" t="str">
            <v xml:space="preserve">Zestaw TESS Fizyka Zestaw bazowy OE-1 Optyka 1   </v>
          </cell>
          <cell r="G2149" t="str">
            <v xml:space="preserve">TESS advanced Физика "Оптика 1", базовый набор    </v>
          </cell>
          <cell r="H2149">
            <v>206</v>
          </cell>
        </row>
        <row r="2150">
          <cell r="A2150" t="str">
            <v>25277-88</v>
          </cell>
          <cell r="B2150" t="str">
            <v>Set Schülerversuche Optik 2 für 30 Versuche, TESS advanced Physik OE-2</v>
          </cell>
          <cell r="C2150" t="str">
            <v>Student set Optics 2, TESS advanced Physics</v>
          </cell>
          <cell r="D2150" t="str">
            <v>Coffret TESS advanced Physique - Optique 2, OE-2</v>
          </cell>
          <cell r="E2150" t="str">
            <v>TESS advanced Física set complementario Óptica 2, OE-2</v>
          </cell>
          <cell r="F2150" t="str">
            <v xml:space="preserve">Zestaw TESS Fizyka Zestaw uzupełniający OE-2 Optyka 2   </v>
          </cell>
          <cell r="G2150" t="str">
            <v xml:space="preserve">TESS advanced "Оптика OE2", расширение баз. набора  </v>
          </cell>
          <cell r="H2150">
            <v>402</v>
          </cell>
        </row>
        <row r="2151">
          <cell r="A2151" t="str">
            <v>25277-88D</v>
          </cell>
          <cell r="B2151" t="str">
            <v>Digitalset Schülerversuche Optik 2 für 30 Versuche, TESS advanced Physik OE-2</v>
          </cell>
          <cell r="C2151" t="str">
            <v>Student set Optics 2 digital, TESS advanced Physics</v>
          </cell>
          <cell r="D2151" t="str">
            <v>Coffret TESS advanced Physique - Optique 2 digital, OE-2</v>
          </cell>
          <cell r="E2151" t="str">
            <v>TESS advanced Física set complementario Óptica 2 digital, OE-2</v>
          </cell>
          <cell r="F2151" t="str">
            <v xml:space="preserve">Zestaw TESS Fizyka Zestaw uzupełniający Optyka 2 digital, Optyka 2   </v>
          </cell>
          <cell r="G2151" t="str">
            <v xml:space="preserve">TESS advanced "Оптика OE2" digital, расширение баз. набора  </v>
          </cell>
          <cell r="H2151">
            <v>520</v>
          </cell>
        </row>
        <row r="2152">
          <cell r="A2152" t="str">
            <v>25286-88</v>
          </cell>
          <cell r="B2152" t="str">
            <v>Set Schülerversuche Erneuerbare Energie 3 für 10 Versuche, TESS advanced Physik EN-FC</v>
          </cell>
          <cell r="C2152" t="str">
            <v>Student set Renewable energy 3, Fuel cells, TESS advanced Applied Sciences</v>
          </cell>
          <cell r="D2152" t="str">
            <v>Coffret TESS advanced Energies renouvelables - Pile à combustible, EN-FC</v>
          </cell>
          <cell r="E2152" t="str">
            <v>TESS advanced Ciencias Aplicadas set complementario,  Energías Renovables, Celdas de Combustible, EN-FC</v>
          </cell>
          <cell r="F2152" t="str">
            <v xml:space="preserve">Zestaw uzupełniający TESS EN-FC Energia odnawialna Technologia ogniw paliwowych   </v>
          </cell>
          <cell r="G2152" t="str">
            <v>TESS advanced Прикладные науки "Возобновляемые источники энергии 3", расширение  "Топливные Элементы</v>
          </cell>
          <cell r="H2152">
            <v>406</v>
          </cell>
        </row>
        <row r="2153">
          <cell r="A2153" t="str">
            <v>25287-88</v>
          </cell>
          <cell r="B2153" t="str">
            <v>Set Schülerversuche Erneuerbare Energie 1  für 17 Versuche, TESS advanced Physik EN-BS</v>
          </cell>
          <cell r="C2153" t="str">
            <v>Student set Renewable energy 1, Basics and thermal energy, TESS advanced Applied Sciences</v>
          </cell>
          <cell r="D2153" t="str">
            <v>Coffret TESS advanced Energies renouvelables -Set de base, EN-BS</v>
          </cell>
          <cell r="E2153" t="str">
            <v>TESS advanced Ciencias Aplicadas, Set básico Energías Renovables Fundamentos y Energía Térmica, EN-BS</v>
          </cell>
          <cell r="F2153" t="str">
            <v xml:space="preserve">Zestaw bazowy TESS EN-BS Energia odnawialna Podstawy i energia wewnętrzna  </v>
          </cell>
          <cell r="G2153" t="str">
            <v>TESS advanced Прикладные науки "Возобновляемые источники энергии 1" , базовый набор  "Основы и тепло</v>
          </cell>
          <cell r="H2153">
            <v>649</v>
          </cell>
        </row>
        <row r="2154">
          <cell r="A2154" t="str">
            <v>25287-88D</v>
          </cell>
          <cell r="B2154" t="str">
            <v>Digitalset Schülerversuche Erneuerbare Energie 1 für 17 Versuche, TESS advanced Physik EN-BS</v>
          </cell>
          <cell r="C2154" t="str">
            <v>Student set Renewable energy 1, Basics and thermal energy , digital, TESS advanced Applied Sciences</v>
          </cell>
          <cell r="D2154" t="str">
            <v>Coffret TESS advanced Energies renouvelables -Set de base, EN-BS</v>
          </cell>
          <cell r="E2154" t="str">
            <v>TESS advanced Ciencias Aplicadas, Set básico Energías Renovables Fundamentos y Energía Térmica, EN-BS</v>
          </cell>
          <cell r="F2154" t="str">
            <v xml:space="preserve">Zestaw bazowy TESS EN-BS Energia odnawialna Podstawy i energia wewnętrzna  </v>
          </cell>
          <cell r="G2154" t="str">
            <v>TESS advanced Прикладные науки "Возобновляемые источники энергии 1" , базовый набор  "Основы и тепло</v>
          </cell>
          <cell r="H2154">
            <v>965.9</v>
          </cell>
        </row>
        <row r="2155">
          <cell r="A2155" t="str">
            <v>25288-88</v>
          </cell>
          <cell r="B2155" t="str">
            <v>Set Schülerversuche Erneuerbare Energie 2 für 26 Versuche, TESS advanced Physik EN-SW</v>
          </cell>
          <cell r="C2155" t="str">
            <v>Student set  Renewable energy 2, Solar / Water / Wind, TESS advanced Applied Sciences</v>
          </cell>
          <cell r="D2155" t="str">
            <v>Coffret TESS advanced Energies renouvelables -Energie solaire/hydraulique/éolienne, EN-SW</v>
          </cell>
          <cell r="E2155" t="str">
            <v>TESS advanced Ciencias Aplicadas Set complementario Energías Renovables Energía Solar/Hidraúlica/Eólica, EN-SW</v>
          </cell>
          <cell r="F2155" t="str">
            <v xml:space="preserve">Zestaw uzup. TESS EN-SW Energia odnawialna: słoneczna, wiatrowa, wodna   </v>
          </cell>
          <cell r="G2155" t="str">
            <v>TESS advanced Прикладные науки "Возобновляемые источники энергии 2", расширение  "Солнце, Вода, Вете</v>
          </cell>
          <cell r="H2155">
            <v>629</v>
          </cell>
        </row>
        <row r="2156">
          <cell r="A2156" t="str">
            <v>25289-88</v>
          </cell>
          <cell r="B2156" t="str">
            <v>Set Schülerversuche Akustik 1 für 14 Versuche, TESS advanced Physik AE-1</v>
          </cell>
          <cell r="C2156" t="str">
            <v>Student set Acoustics 1, TESS advanced Physics</v>
          </cell>
          <cell r="D2156" t="str">
            <v>Coffret TESS advanced Physique - Acoustique 1, AE-1</v>
          </cell>
          <cell r="E2156" t="str">
            <v>TESS advanced Ciencias Aplicadas, set Acústica 1, AE-1</v>
          </cell>
          <cell r="F2156" t="str">
            <v>Zestaw sprzętowy do eksperymentów uczniowskich TESS advanced Fizyka AE-1; Akustyka 1</v>
          </cell>
          <cell r="G2156" t="str">
            <v xml:space="preserve">TESS advanced Физика "Акустика 1"  </v>
          </cell>
          <cell r="H2156">
            <v>370</v>
          </cell>
        </row>
        <row r="2157">
          <cell r="A2157" t="str">
            <v>25296-88</v>
          </cell>
          <cell r="B2157" t="str">
            <v>Set Schülerversuche Allgemeine Biologie für 41 Versuche, TESS advanced Biologie BIO</v>
          </cell>
          <cell r="C2157" t="str">
            <v>Student set General biology, TESS advanced Biology</v>
          </cell>
          <cell r="D2157" t="str">
            <v>Coffret TESS Biologie générale, BIO</v>
          </cell>
          <cell r="E2157" t="str">
            <v>TESS advanced Biología set básico, Biología General, BIO</v>
          </cell>
          <cell r="F2157" t="str">
            <v xml:space="preserve">Zestaw bazowy TESS Biologia BIO Biologia ogólna   </v>
          </cell>
          <cell r="G2157" t="str">
            <v xml:space="preserve">TESS advanced Биология "Общая биология", базовый набор     </v>
          </cell>
          <cell r="H2157">
            <v>460</v>
          </cell>
        </row>
        <row r="2158">
          <cell r="A2158" t="str">
            <v>25296-88D</v>
          </cell>
          <cell r="B2158" t="str">
            <v>Digitalset Schülerversuche Allgemeine Biologie für 41 Versuche, TESS advanced Biologie BIO</v>
          </cell>
          <cell r="C2158" t="str">
            <v>Student set General biology digital, TESS advanced Biology</v>
          </cell>
          <cell r="D2158" t="str">
            <v>Coffret TESS Biologie générale, BIO</v>
          </cell>
          <cell r="E2158" t="str">
            <v>TESS advanced Biología set básico, Biología General, BIO</v>
          </cell>
          <cell r="F2158" t="str">
            <v xml:space="preserve">Zestaw bazowy TESS Biologia BIO Biologia ogólna   </v>
          </cell>
          <cell r="G2158" t="str">
            <v xml:space="preserve">TESS advanced Биология "Общая биология", базовый набор     </v>
          </cell>
          <cell r="H2158">
            <v>546.9</v>
          </cell>
        </row>
        <row r="2159">
          <cell r="A2159" t="str">
            <v>25300-88</v>
          </cell>
          <cell r="B2159" t="str">
            <v>Set Schülerversuche Allgemeine Chemie für 25 Versuche, TESS advanced Chemie CH-1</v>
          </cell>
          <cell r="C2159" t="str">
            <v>Student set General Chemistry, TESS advanced Chemistry</v>
          </cell>
          <cell r="D2159" t="str">
            <v>Coffret TESS Chimie générale, CH-1</v>
          </cell>
          <cell r="E2159" t="str">
            <v>TESS Química avanzada, Set de química general</v>
          </cell>
          <cell r="F2159" t="str">
            <v xml:space="preserve">Zestaw TESS Chemia CH-1 Chemia ogólna   </v>
          </cell>
          <cell r="G2159" t="str">
            <v xml:space="preserve">TESS advanced Химия "Общая химия", базовый набор   </v>
          </cell>
          <cell r="H2159">
            <v>487</v>
          </cell>
        </row>
        <row r="2160">
          <cell r="A2160" t="str">
            <v>25300-88D</v>
          </cell>
          <cell r="B2160" t="str">
            <v>Digitalset Schülerversuche Allgemeine Chemie für 25 Versuche, TESS advanced Chemie CH-1</v>
          </cell>
          <cell r="C2160" t="str">
            <v>Student set General Chemistry digital, TESS advanced Chemistry</v>
          </cell>
          <cell r="D2160" t="str">
            <v>Coffret TESS Chimie générale, CH-1</v>
          </cell>
          <cell r="E2160" t="str">
            <v>TESS Química avanzada, Set de química general</v>
          </cell>
          <cell r="F2160" t="str">
            <v xml:space="preserve">Zestaw TESS Chemia CH-1 Chemia ogólna   </v>
          </cell>
          <cell r="G2160" t="str">
            <v xml:space="preserve">TESS advanced Химия "Общая химия", базовый набор   </v>
          </cell>
          <cell r="H2160">
            <v>573.9</v>
          </cell>
        </row>
        <row r="2161">
          <cell r="A2161" t="str">
            <v>25301-88</v>
          </cell>
          <cell r="B2161" t="str">
            <v>Set Schülerversuche Anorganische Chemie für 35 Versuche, TESS advanced Chemie CH-2</v>
          </cell>
          <cell r="C2161" t="str">
            <v>Student set Inorganic chemistry, TESS advanced Chemistry</v>
          </cell>
          <cell r="D2161" t="str">
            <v>Coffret TESS Chimie minérale, CH-2</v>
          </cell>
          <cell r="E2161" t="str">
            <v>TESS advanced Química set Química Inorgánica, CH-2</v>
          </cell>
          <cell r="F2161" t="str">
            <v xml:space="preserve">Zestaw TESS Chemia CH-2 Chemia nieorganiczna   </v>
          </cell>
          <cell r="G2161" t="str">
            <v xml:space="preserve">TESS advanced Химия "Неорганическая химия", базовый набор   </v>
          </cell>
          <cell r="H2161">
            <v>575</v>
          </cell>
        </row>
        <row r="2162">
          <cell r="A2162" t="str">
            <v>25301-88D</v>
          </cell>
          <cell r="B2162" t="str">
            <v>Digitalset Schülerversuche Anorganische Chemie für 35 Versuche, TESS advanced Chemie CH-2</v>
          </cell>
          <cell r="C2162" t="str">
            <v>Student set Inorganic chemistry digital, TESS advanced Chemistry</v>
          </cell>
          <cell r="D2162" t="str">
            <v>Coffret TESS Chimie minérale, CH-2</v>
          </cell>
          <cell r="E2162" t="str">
            <v>TESS advanced Química set Química Inorgánica, CH-2</v>
          </cell>
          <cell r="F2162" t="str">
            <v xml:space="preserve">Zestaw TESS Chemia CH-2 Chemia nieorganiczna   </v>
          </cell>
          <cell r="G2162" t="str">
            <v xml:space="preserve">TESS advanced Химия "Неорганическая химия", базовый набор   </v>
          </cell>
          <cell r="H2162">
            <v>661.9</v>
          </cell>
        </row>
        <row r="2163">
          <cell r="A2163" t="str">
            <v>25302-88</v>
          </cell>
          <cell r="B2163" t="str">
            <v>Set Schülerversuche Säuren, Basen, Salze für 31 Versuche, TESS advanced Chemie CH-3</v>
          </cell>
          <cell r="C2163" t="str">
            <v>Student set Acids, Bases, Salts, TESS advanced Chemistry</v>
          </cell>
          <cell r="D2163" t="str">
            <v>Coffret TESS Chimie - Acides, Bases, Sels, CH-3</v>
          </cell>
          <cell r="E2163" t="str">
            <v>TESS advanced Química Set Ácidos, Bases, Sales, CH-3</v>
          </cell>
          <cell r="F2163" t="str">
            <v xml:space="preserve">Zestaw TESS Chemia 1 Chemia organiczna-/nieorganiczna  </v>
          </cell>
          <cell r="G2163" t="str">
            <v xml:space="preserve">TESS advanced Химия "Кислоты, соли, основания", базовый набор   </v>
          </cell>
          <cell r="H2163">
            <v>607</v>
          </cell>
        </row>
        <row r="2164">
          <cell r="A2164" t="str">
            <v>25302-88D</v>
          </cell>
          <cell r="B2164" t="str">
            <v>Digitalset Schülerversuche Säuren, Basen, Salze für 31 Versuche, TESS advanced Chemie CH-3</v>
          </cell>
          <cell r="C2164" t="str">
            <v>Student set Acids, Bases, Salts digital, TESS advanced Chemistry</v>
          </cell>
          <cell r="D2164" t="str">
            <v>Coffret TESS Chimie - Acides, Bases, Sels, CH-3</v>
          </cell>
          <cell r="E2164" t="str">
            <v>TESS advanced Química Set Ácidos, Bases, Sales, CH-3</v>
          </cell>
          <cell r="F2164" t="str">
            <v xml:space="preserve">Zestaw TESS Chemia 1 Chemia organiczna-/nieorganiczna  </v>
          </cell>
          <cell r="G2164" t="str">
            <v xml:space="preserve">TESS advanced Химия "Кислоты, соли, основания", базовый набор   </v>
          </cell>
          <cell r="H2164">
            <v>807.9</v>
          </cell>
        </row>
        <row r="2165">
          <cell r="A2165" t="str">
            <v>25303-88</v>
          </cell>
          <cell r="B2165" t="str">
            <v>Set Schülerversuche Analytische Chemie für 14 Versuche, TESS advanced Chemie ACH-1</v>
          </cell>
          <cell r="C2165" t="str">
            <v>Student set Titration and analytical chemistry, TESS advanced Chemistry</v>
          </cell>
          <cell r="D2165" t="str">
            <v>Coffret TESS Chimie Analytique, set de base, ACH-1</v>
          </cell>
          <cell r="E2165" t="str">
            <v>TESS advanced Química, Titulación y Química Analítica</v>
          </cell>
          <cell r="F2165" t="str">
            <v xml:space="preserve">Zestaw Chemii zaawansowanej TESS ACH 1; Chemia analityczna; Eksperymenty uczniowskie  </v>
          </cell>
          <cell r="G2165" t="str">
            <v xml:space="preserve">TESS advanced Химия "Титрование и Аналитическая химия", базовый набор   </v>
          </cell>
          <cell r="H2165">
            <v>256</v>
          </cell>
        </row>
        <row r="2166">
          <cell r="A2166" t="str">
            <v>25303-88D</v>
          </cell>
          <cell r="B2166" t="str">
            <v>Digitalset Schülerversuche Analytische Chemie für 14 Versuche, TESS advanced Chemie ACH-1</v>
          </cell>
          <cell r="C2166" t="str">
            <v>Student set Titration and analytical chemistrydigital, TESS advanced Chemistry</v>
          </cell>
          <cell r="D2166" t="str">
            <v>Coffret TESS Chimie Analytique, set de base, ACH-1</v>
          </cell>
          <cell r="E2166" t="str">
            <v>TESS advanced Química, Titulación y Química Analítica</v>
          </cell>
          <cell r="F2166" t="str">
            <v xml:space="preserve">Zestaw Chemii zaawansowanej TESS ACH 1; Chemia analityczna; Eksperymenty uczniowskie  </v>
          </cell>
          <cell r="G2166" t="str">
            <v xml:space="preserve">TESS advanced Химия "Титрование и Аналитическая химия", базовый набор   </v>
          </cell>
          <cell r="H2166">
            <v>374.9</v>
          </cell>
        </row>
        <row r="2167">
          <cell r="A2167" t="str">
            <v>25304-88</v>
          </cell>
          <cell r="B2167" t="str">
            <v>Set Schülerversuche Organische Chemie für 36 Versuche, TESS advanced Chemie CH-4</v>
          </cell>
          <cell r="C2167" t="str">
            <v>Student set Organic chemistry, TESS advanced Chemistry</v>
          </cell>
          <cell r="D2167" t="str">
            <v>Coffret TESS Chimie organique, CH-4</v>
          </cell>
          <cell r="E2167" t="str">
            <v>TESS advanced Química Set Química Orgánica, CH-4</v>
          </cell>
          <cell r="F2167" t="str">
            <v>Zestaw sprzętowy do eksperymentów uczniowskich TESS advanced Chemia CH4; Chemia organiczna</v>
          </cell>
          <cell r="G2167" t="str">
            <v xml:space="preserve">TESS advanced Химия "Органическая химия", базовый набор     </v>
          </cell>
          <cell r="H2167">
            <v>689</v>
          </cell>
        </row>
        <row r="2168">
          <cell r="A2168" t="str">
            <v>25304-88D</v>
          </cell>
          <cell r="B2168" t="str">
            <v>Digitalset Schülerversuche Organische Chemie für 36 Versuche, TESS advanced Chemie CH-4</v>
          </cell>
          <cell r="C2168" t="str">
            <v>Student set Organic chemistry digital, TESS advanced Chemistry</v>
          </cell>
          <cell r="D2168" t="str">
            <v>Coffret TESS Chimie Organique, CH-4</v>
          </cell>
          <cell r="E2168" t="str">
            <v>TESS advanced Química Set Química Orgánica, CH-4</v>
          </cell>
          <cell r="F2168" t="str">
            <v xml:space="preserve">Zestaw TESS do zaawansowanej chemii CH4; Chemia organiczna; Doświadczenia uczniowskie   </v>
          </cell>
          <cell r="G2168" t="str">
            <v xml:space="preserve">TESS advanced Химия "Органическая химия", базовый набор     </v>
          </cell>
          <cell r="H2168">
            <v>775.9</v>
          </cell>
        </row>
        <row r="2169">
          <cell r="A2169" t="str">
            <v>25305-88</v>
          </cell>
          <cell r="B2169" t="str">
            <v>Schülerversuche Polymerchemie für 18 Versuche, TESS advanced Chemie PCH</v>
          </cell>
          <cell r="C2169" t="str">
            <v>Student experiments in polymer chemistry for 18 experiments, TESS advanced Chemie PCH</v>
          </cell>
          <cell r="D2169" t="str">
            <v>Expériences d'étudiants en chimie des polymères pour 18 expériences, TESS advanced Chemie PCH</v>
          </cell>
          <cell r="E2169" t="str">
            <v/>
          </cell>
          <cell r="F2169" t="str">
            <v/>
          </cell>
          <cell r="G2169" t="str">
            <v xml:space="preserve">TESS advanced Химия "Химия полимеров", базовый набор   </v>
          </cell>
          <cell r="H2169">
            <v>514</v>
          </cell>
        </row>
        <row r="2170">
          <cell r="A2170" t="str">
            <v>25305-88D</v>
          </cell>
          <cell r="B2170" t="str">
            <v>Digitalset Schülerversuche Polymerchemie für 18 Versuche, TESS advanced Chemie PCH für 18 Versuche, TESS advanced Chemie PCH</v>
          </cell>
          <cell r="C2170" t="str">
            <v>Student set Chemistry of polymers digital, TESS advanced Chemistry</v>
          </cell>
          <cell r="D2170" t="str">
            <v>Coffret TESS Chimie des polymères, PCH</v>
          </cell>
          <cell r="E2170" t="str">
            <v>TESS advanced Química Set Química de Polímeros, PCH</v>
          </cell>
          <cell r="F2170" t="str">
            <v xml:space="preserve">Zestaw TESS do zaawansowanej chemii PCH; Chemia polimerów; Doświadczenia uczniowskie  </v>
          </cell>
          <cell r="G2170" t="str">
            <v xml:space="preserve">TESS advanced Химия "Химия полимеров", базовый набор   </v>
          </cell>
          <cell r="H2170">
            <v>600.9</v>
          </cell>
        </row>
        <row r="2171">
          <cell r="A2171" t="str">
            <v>25306-88</v>
          </cell>
          <cell r="B2171" t="str">
            <v>Set Schülerversuche Lebensmittelchemie für 39 Versuche, TESS advanced Chemie FCH</v>
          </cell>
          <cell r="C2171" t="str">
            <v>Student set Food chemistry, TESS advanced Chemistry</v>
          </cell>
          <cell r="D2171" t="str">
            <v xml:space="preserve">Coffret TESS Chimie alimentaire, FCH  </v>
          </cell>
          <cell r="E2171" t="str">
            <v>TESS advanced Química Set Química de Alimentos, FCH</v>
          </cell>
          <cell r="F2171" t="str">
            <v>Zestaw sprzętowy do eksperymentów uczniowskich TESS advanced FCH; Chemia żywności</v>
          </cell>
          <cell r="G2171" t="str">
            <v xml:space="preserve">TESS advanced Химия " Пищевая химия", базовый набор   </v>
          </cell>
          <cell r="H2171">
            <v>400</v>
          </cell>
        </row>
        <row r="2172">
          <cell r="A2172" t="str">
            <v>25306-88D</v>
          </cell>
          <cell r="B2172" t="str">
            <v>Digitalset Schülerversuche Lebensmittelchemie für 39 Versuche, TESS advanced Chemie FCH</v>
          </cell>
          <cell r="C2172" t="str">
            <v>Student set Food chemistry digital, TESS advanced Chemistry</v>
          </cell>
          <cell r="D2172" t="str">
            <v xml:space="preserve">Coffret TESS Chimie alimentaire, FCH  </v>
          </cell>
          <cell r="E2172" t="str">
            <v>TESS advanced Química Set Química de Alimentos, FCH</v>
          </cell>
          <cell r="F2172" t="str">
            <v xml:space="preserve">Zestaw TESS do zaawansowanej chemii FCH; Chemia żywności; Doświadczenia uczniowskie  </v>
          </cell>
          <cell r="G2172" t="str">
            <v xml:space="preserve">TESS advanced Химия " Пищевая химия", базовый набор   </v>
          </cell>
          <cell r="H2172">
            <v>486.9</v>
          </cell>
        </row>
        <row r="2173">
          <cell r="A2173" t="str">
            <v>25307-88</v>
          </cell>
          <cell r="B2173" t="str">
            <v>Set Schülerversuche Elektrochemie für 29 Versuche, TESS advanced Chemie ECH</v>
          </cell>
          <cell r="C2173" t="str">
            <v>Student Set Electrochemistry, TESS advanced Chemistry</v>
          </cell>
          <cell r="D2173" t="str">
            <v xml:space="preserve">Kit d´étudiant Electrochimie, TESS Chimie Avancée </v>
          </cell>
          <cell r="E2173" t="str">
            <v>Conjunto de experimentos de estudiantes en electroquímica para 29 experimentos, TESS avanzó Chemie ECH</v>
          </cell>
          <cell r="F2173" t="str">
            <v/>
          </cell>
          <cell r="G2173" t="str">
            <v>Электрохимия, набор для лабораторных работ</v>
          </cell>
          <cell r="H2173">
            <v>399</v>
          </cell>
        </row>
        <row r="2174">
          <cell r="A2174" t="str">
            <v>25307-88D</v>
          </cell>
          <cell r="B2174" t="str">
            <v>Digitalset Schülerversuche Elektrochemie für 29 Versuche, TESS advanced Chemie EC</v>
          </cell>
          <cell r="C2174" t="str">
            <v>Student set Electrochemistry, digital, TESS advanced Chemistry</v>
          </cell>
          <cell r="D2174" t="str">
            <v xml:space="preserve">Kit d´étudiant Electrochimie, digital, TESS Chimie Avancée </v>
          </cell>
          <cell r="E2174" t="str">
            <v>EQUIPO P.MEDICION ELECTROQUIMICA</v>
          </cell>
          <cell r="F2174" t="str">
            <v xml:space="preserve">Zestaw TESS Chemia EC Elektrochemia   </v>
          </cell>
          <cell r="G2174" t="str">
            <v xml:space="preserve">TESS Набор оборудования для лабораторных работ Электрохимия </v>
          </cell>
          <cell r="H2174">
            <v>629</v>
          </cell>
        </row>
        <row r="2175">
          <cell r="A2175" t="str">
            <v>25308-77</v>
          </cell>
          <cell r="B2175" t="str">
            <v xml:space="preserve">Einstiegsset Lumineszenz und Phosphoreszenz Licht- und Farbphänomene im Alltag (5 Versuche) </v>
          </cell>
          <cell r="C2175" t="str">
            <v>Set Light and color phenomena in everyday life -  5 Experiments</v>
          </cell>
          <cell r="D2175" t="str">
            <v/>
          </cell>
          <cell r="E2175" t="str">
            <v/>
          </cell>
          <cell r="F2175" t="str">
            <v/>
          </cell>
          <cell r="G2175" t="str">
            <v/>
          </cell>
          <cell r="H2175">
            <v>178</v>
          </cell>
        </row>
        <row r="2176">
          <cell r="A2176" t="str">
            <v>25308-88</v>
          </cell>
          <cell r="B2176" t="str">
            <v>Schüler und Lehrerversuche - Lumineszenz und Phosphoreszenz Licht- und Farbphänomene im Alltag (7 Versuche)</v>
          </cell>
          <cell r="C2176" t="str">
            <v>Advanced Set Light and color phenomena in everyday life - 7 Experiments</v>
          </cell>
          <cell r="D2176" t="str">
            <v/>
          </cell>
          <cell r="E2176" t="str">
            <v/>
          </cell>
          <cell r="F2176" t="str">
            <v/>
          </cell>
          <cell r="G2176" t="str">
            <v/>
          </cell>
          <cell r="H2176">
            <v>878</v>
          </cell>
        </row>
        <row r="2177">
          <cell r="A2177" t="str">
            <v>25573-01</v>
          </cell>
          <cell r="B2177" t="str">
            <v>Set Lehrerversuche Elektromagnetismus 1, notwendiges Zubehör</v>
          </cell>
          <cell r="C2177" t="str">
            <v>DEMO advanced Physics Electromagnetism 1, necessary acessories</v>
          </cell>
          <cell r="D2177" t="str">
            <v>DEMO avancée Physique Electromagnétisme 1, accessoires nécessaires</v>
          </cell>
          <cell r="E2177" t="str">
            <v>DEMO Física avanzada Electromagnetismo 1, accesorios necesarios</v>
          </cell>
          <cell r="F2177" t="str">
            <v/>
          </cell>
          <cell r="G2177" t="str">
            <v>DEMO advanced Physics Электромагнетизм 1, необходимые принадлежности</v>
          </cell>
          <cell r="H2177">
            <v>3763</v>
          </cell>
        </row>
        <row r="2178">
          <cell r="A2178" t="str">
            <v>25573-88</v>
          </cell>
          <cell r="B2178" t="str">
            <v>Set Lehrerversuche Elektromagnetismus 1 für 7 Versuche, Demo advanced Physik ET-EM1</v>
          </cell>
          <cell r="C2178" t="str">
            <v>DEMO advanced Physics Electromagnetism 1</v>
          </cell>
          <cell r="D2178" t="str">
            <v xml:space="preserve"> DEMO physique avancée électromagnétisme 1</v>
          </cell>
          <cell r="E2178" t="str">
            <v xml:space="preserve"> DEMO avanzada Física Electromagnetismo 1</v>
          </cell>
          <cell r="F2178" t="str">
            <v/>
          </cell>
          <cell r="G2178" t="str">
            <v>DEMO advanced  Физика Электромагнетизм 1</v>
          </cell>
          <cell r="H2178">
            <v>1854</v>
          </cell>
        </row>
        <row r="2179">
          <cell r="A2179" t="str">
            <v>25573-88D</v>
          </cell>
          <cell r="B2179" t="str">
            <v>Set Lehrerversuche Elektromagnetismus 1, digital für 7 Versuche, Demo advanced Physik ET-EM1</v>
          </cell>
          <cell r="C2179" t="str">
            <v>DEMO advanced Physics Electromagnetism 1, digital</v>
          </cell>
          <cell r="D2179" t="str">
            <v>DEMO physique avancée Electromagnétisme 1, numérique</v>
          </cell>
          <cell r="E2179" t="str">
            <v>DEMO física avanzada Electromagnetismo 1, digital</v>
          </cell>
          <cell r="F2179" t="str">
            <v/>
          </cell>
          <cell r="G2179" t="str">
            <v>DEMO продвинутая физика Электромагнетизм 1, цифровой</v>
          </cell>
          <cell r="H2179">
            <v>2318</v>
          </cell>
        </row>
        <row r="2180">
          <cell r="A2180" t="str">
            <v>25574-01</v>
          </cell>
          <cell r="B2180" t="str">
            <v>Set Lehrerversuche Elektromagnetismus 2, notwendiges Zubehör</v>
          </cell>
          <cell r="C2180" t="str">
            <v>DEMO advanced Physics Electromagnetism 2, necessary acessories</v>
          </cell>
          <cell r="D2180" t="str">
            <v>DEMO physique avancée Electromagnétisme 2, accessoires nécessaires</v>
          </cell>
          <cell r="E2180" t="str">
            <v>DEMO Física avanzada Electromagnetismo 2, accesorios necesarios</v>
          </cell>
          <cell r="F2180" t="str">
            <v/>
          </cell>
          <cell r="G2180" t="str">
            <v>DEMO advanced Physics Электромагнетизм 2, необходимые принадлежности</v>
          </cell>
          <cell r="H2180">
            <v>5068.3</v>
          </cell>
        </row>
        <row r="2181">
          <cell r="A2181" t="str">
            <v>25574-88</v>
          </cell>
          <cell r="B2181" t="str">
            <v>Set Lehrerversuche Elektromagnetismus 2 für 9 Versuche, Demo advanced Physik ET-EM2</v>
          </cell>
          <cell r="C2181" t="str">
            <v>DEMO advanced Physics Electromagnetism 2</v>
          </cell>
          <cell r="D2181" t="str">
            <v xml:space="preserve"> DEMO physique avancée électromagnétisme 2</v>
          </cell>
          <cell r="E2181" t="str">
            <v xml:space="preserve"> DEMO avanzado Física Electromagnetismo 2</v>
          </cell>
          <cell r="F2181" t="str">
            <v/>
          </cell>
          <cell r="G2181" t="str">
            <v>DEMO advanced Физика Электромагнетизм 2</v>
          </cell>
          <cell r="H2181">
            <v>2307</v>
          </cell>
        </row>
        <row r="2182">
          <cell r="A2182" t="str">
            <v>29413-21</v>
          </cell>
          <cell r="B2182" t="str">
            <v xml:space="preserve">Stecker mit Querloch, rot, 4 Stück </v>
          </cell>
          <cell r="C2182" t="str">
            <v>Plug,4mm,w.cross hole,red, 4 pcs</v>
          </cell>
          <cell r="D2182" t="str">
            <v>Fiches banane avec trou, rouge, 4 pièces</v>
          </cell>
          <cell r="E2182" t="str">
            <v>CONECT.C.PERFOR.TRANSV.,ROJO,4PZS</v>
          </cell>
          <cell r="F2182" t="str">
            <v xml:space="preserve">Wtyk z otworem poprzecznym, czerwony, 4 sztuki     </v>
          </cell>
          <cell r="G2182" t="str">
            <v xml:space="preserve">Штекер, 4 мм, с попереч. отверстием, красный, 4 шт.    </v>
          </cell>
          <cell r="H2182">
            <v>9.9</v>
          </cell>
        </row>
        <row r="2183">
          <cell r="A2183" t="str">
            <v>29413-24</v>
          </cell>
          <cell r="B2183" t="str">
            <v xml:space="preserve">Stecker mit Querloch, blau, 4 Stück </v>
          </cell>
          <cell r="C2183" t="str">
            <v>Plug,4mm,w.cross hole,blue,4 pcs</v>
          </cell>
          <cell r="D2183" t="str">
            <v>Fiches banane avec trou, bleu, 4 pièces</v>
          </cell>
          <cell r="E2183" t="str">
            <v>CONECT.C.PERFOR.TRANSV.AZUL, 4PZS</v>
          </cell>
          <cell r="F2183" t="str">
            <v xml:space="preserve">Wtyk z otworem poprzecznym, niebieski, 4 sztuki     </v>
          </cell>
          <cell r="G2183" t="str">
            <v xml:space="preserve">Штекер, 4 мм, с попереч. отверстием, синий, 4 шт.    </v>
          </cell>
          <cell r="H2183">
            <v>9.9</v>
          </cell>
        </row>
        <row r="2184">
          <cell r="A2184" t="str">
            <v>29413-25</v>
          </cell>
          <cell r="B2184" t="str">
            <v xml:space="preserve">Stecker mit Querloch, schwarz, 4 Stück </v>
          </cell>
          <cell r="C2184" t="str">
            <v>Plug,4mm,w.cross hole,black,4 pcs</v>
          </cell>
          <cell r="D2184" t="str">
            <v>Fiches banane avec trou, noir, 4 pièces</v>
          </cell>
          <cell r="E2184" t="str">
            <v>CONECT.C.PERFOR.TRANSV.NEGRO,4PZS</v>
          </cell>
          <cell r="F2184" t="str">
            <v xml:space="preserve">Wtyk z otworem poprzecznym, czarny, 4 sztuki     </v>
          </cell>
          <cell r="G2184" t="str">
            <v xml:space="preserve">Штекер, 4 мм, с попереч. отверстием, черный, 4 шт.    </v>
          </cell>
          <cell r="H2184">
            <v>9.9</v>
          </cell>
        </row>
        <row r="2185">
          <cell r="A2185" t="str">
            <v>29426-03</v>
          </cell>
          <cell r="B2185" t="str">
            <v xml:space="preserve">Krokodilklemme, isoliert, schwarz, 10 Stück </v>
          </cell>
          <cell r="C2185" t="str">
            <v>Alligator clip, insul., strong, 10 pcs</v>
          </cell>
          <cell r="D2185" t="str">
            <v>Pinces crocodile isolées, 5 paires</v>
          </cell>
          <cell r="E2185" t="str">
            <v>Pinzas de cocodrilo con aislamiento, 10 uds</v>
          </cell>
          <cell r="F2185" t="str">
            <v xml:space="preserve">Krokodylek, izolowany, 10 sztuk     </v>
          </cell>
          <cell r="G2185" t="str">
            <v xml:space="preserve">Пружинные зажимы "Крокодил", с изоляцией, 10 шт.    </v>
          </cell>
          <cell r="H2185">
            <v>19.899999999999999</v>
          </cell>
        </row>
        <row r="2186">
          <cell r="A2186" t="str">
            <v>30000-70</v>
          </cell>
          <cell r="B2186" t="str">
            <v>Acetonitril, 1000 ml</v>
          </cell>
          <cell r="C2186" t="str">
            <v>Acetonitrile              1000 ml</v>
          </cell>
          <cell r="D2186" t="str">
            <v>Acétonitrile, 1000 ml</v>
          </cell>
          <cell r="E2186" t="str">
            <v>ACETONITRILE              1000 ml</v>
          </cell>
          <cell r="F2186" t="str">
            <v xml:space="preserve">Cyjanometan (Acetonitryl) 1000 ml     </v>
          </cell>
          <cell r="G2186" t="str">
            <v xml:space="preserve">Ацетонитрил, 1000 мл    </v>
          </cell>
          <cell r="H2186">
            <v>64.400000000000006</v>
          </cell>
        </row>
        <row r="2187">
          <cell r="A2187" t="str">
            <v>30001-E</v>
          </cell>
          <cell r="B2187" t="str">
            <v>Acetaldehyd, 98-100%, 100 ml</v>
          </cell>
          <cell r="C2187" t="str">
            <v>Acetaldehyde, 98-100%      100 ml</v>
          </cell>
          <cell r="D2187" t="str">
            <v>Acétaldéhyde, 98-100% 100 ml</v>
          </cell>
          <cell r="E2187" t="str">
            <v>ACETALDEHIDO 98...100%, 100ML</v>
          </cell>
          <cell r="F2187" t="str">
            <v xml:space="preserve">Aldehyd octowy 98-100 %, 100 ml   </v>
          </cell>
          <cell r="G2187" t="str">
            <v xml:space="preserve">Ацетальдегид, 98-100% 100 мл    </v>
          </cell>
          <cell r="H2187">
            <v>78</v>
          </cell>
        </row>
        <row r="2188">
          <cell r="A2188" t="str">
            <v>30004-25</v>
          </cell>
          <cell r="B2188" t="str">
            <v>Aceton, 250 ml</v>
          </cell>
          <cell r="C2188" t="str">
            <v>Acetone, chemical pure, 250 ml</v>
          </cell>
          <cell r="D2188" t="str">
            <v>Acétone chimiquement pur 250 ml</v>
          </cell>
          <cell r="E2188" t="str">
            <v>Acetona, pura, 250ml</v>
          </cell>
          <cell r="F2188" t="str">
            <v xml:space="preserve">Aceton, czysty, 250 ml     </v>
          </cell>
          <cell r="G2188" t="str">
            <v xml:space="preserve">Ацетон, химически чистый, 250 мл    </v>
          </cell>
          <cell r="H2188">
            <v>13.6</v>
          </cell>
        </row>
        <row r="2189">
          <cell r="A2189" t="str">
            <v>30004-70</v>
          </cell>
          <cell r="B2189" t="str">
            <v>Aceton, 1000 ml</v>
          </cell>
          <cell r="C2189" t="str">
            <v xml:space="preserve">Acetone, extra pure, 1000 ml           </v>
          </cell>
          <cell r="D2189" t="str">
            <v>Acétone extra pur 1000ml</v>
          </cell>
          <cell r="E2189" t="str">
            <v xml:space="preserve">ACETONA P.A., 1000 ml           </v>
          </cell>
          <cell r="F2189" t="str">
            <v xml:space="preserve">Aceton, czysty, 1000 ml     </v>
          </cell>
          <cell r="G2189" t="str">
            <v xml:space="preserve">Ацетон, химически чистый, 1000 мл    </v>
          </cell>
          <cell r="H2189">
            <v>29.6</v>
          </cell>
        </row>
        <row r="2190">
          <cell r="A2190" t="str">
            <v>30004-E</v>
          </cell>
          <cell r="B2190" t="str">
            <v>Aceton, 1000 ml</v>
          </cell>
          <cell r="C2190" t="str">
            <v xml:space="preserve">Acetone, extra pure, 1 litre   </v>
          </cell>
          <cell r="D2190" t="str">
            <v>Acétone extra pur 1000ml</v>
          </cell>
          <cell r="E2190" t="str">
            <v xml:space="preserve">ACETONA P.A., 1000 ml           </v>
          </cell>
          <cell r="F2190" t="str">
            <v xml:space="preserve">Aceton, czysty, 1000 ml   </v>
          </cell>
          <cell r="G2190" t="str">
            <v xml:space="preserve">Ацетон, химически чистый, 1000 мл    </v>
          </cell>
          <cell r="H2190">
            <v>19.8</v>
          </cell>
        </row>
        <row r="2191">
          <cell r="A2191" t="str">
            <v>30005-04</v>
          </cell>
          <cell r="B2191" t="str">
            <v>Adipinsäuredichlorid, 25 ml</v>
          </cell>
          <cell r="C2191" t="str">
            <v>Adipic acid dichloride, 25 ml</v>
          </cell>
          <cell r="D2191" t="str">
            <v/>
          </cell>
          <cell r="E2191" t="str">
            <v>Cloruro de ácido adípico, 25 ml</v>
          </cell>
          <cell r="F2191" t="str">
            <v>#N/A</v>
          </cell>
          <cell r="G2191" t="str">
            <v xml:space="preserve">Дихлорид адипиновой кислоты, 25 мл  </v>
          </cell>
          <cell r="H2191">
            <v>92.4</v>
          </cell>
        </row>
        <row r="2192">
          <cell r="A2192" t="str">
            <v>30007-25</v>
          </cell>
          <cell r="B2192" t="str">
            <v>Diethylether, 250 ml</v>
          </cell>
          <cell r="C2192" t="str">
            <v>Diethyl ether              250 ml</v>
          </cell>
          <cell r="D2192" t="str">
            <v>Ether éthylique 250 ml</v>
          </cell>
          <cell r="E2192" t="str">
            <v>ETER DIETILICO             250 ML</v>
          </cell>
          <cell r="F2192" t="str">
            <v xml:space="preserve">Eter dietylowy 250 ml     </v>
          </cell>
          <cell r="G2192" t="str">
            <v xml:space="preserve">Диэтиловый эфир, 250 мл    </v>
          </cell>
          <cell r="H2192">
            <v>19.8</v>
          </cell>
        </row>
        <row r="2193">
          <cell r="A2193" t="str">
            <v>30007-70</v>
          </cell>
          <cell r="B2193" t="str">
            <v>Diethylether, 1000 ml</v>
          </cell>
          <cell r="C2193" t="str">
            <v>DIETHYL ETHER XTR PURE        1 L</v>
          </cell>
          <cell r="D2193" t="str">
            <v>Ether di-éthylique très pur 1 l</v>
          </cell>
          <cell r="E2193" t="str">
            <v>ETER DIETILICO EXTRA PURO     1 L</v>
          </cell>
          <cell r="F2193" t="str">
            <v xml:space="preserve">Eter dietylowy 1 l     </v>
          </cell>
          <cell r="G2193" t="str">
            <v xml:space="preserve">Диэтиловый эфир, 1000 мл    </v>
          </cell>
          <cell r="H2193">
            <v>46.8</v>
          </cell>
        </row>
        <row r="2194">
          <cell r="A2194" t="str">
            <v>30007-E</v>
          </cell>
          <cell r="B2194" t="str">
            <v>Diethylether, 1000 ml</v>
          </cell>
          <cell r="C2194" t="str">
            <v>Diethyl ether 1000  ml</v>
          </cell>
          <cell r="D2194" t="str">
            <v>Ether éthylique 1000 ml</v>
          </cell>
          <cell r="E2194" t="str">
            <v xml:space="preserve">ETER DIETILICO 1000 ML </v>
          </cell>
          <cell r="F2194" t="str">
            <v xml:space="preserve">Eter dietylowy 1000 ml   </v>
          </cell>
          <cell r="G2194" t="str">
            <v xml:space="preserve">Диэтиловый эфир, 1000 мл    </v>
          </cell>
          <cell r="H2194">
            <v>29.4</v>
          </cell>
        </row>
        <row r="2195">
          <cell r="A2195" t="str">
            <v>30008-25</v>
          </cell>
          <cell r="B2195" t="str">
            <v>Ethanol, absolut, 250 ml</v>
          </cell>
          <cell r="C2195" t="str">
            <v>Ethyl alcohol, absolute    250 ml</v>
          </cell>
          <cell r="D2195" t="str">
            <v>Alcool éthylique, absolu 250 ml</v>
          </cell>
          <cell r="E2195" t="str">
            <v>Alcohol etílico, absoluto, 250ml</v>
          </cell>
          <cell r="F2195" t="str">
            <v xml:space="preserve">Etanol absolutnie czysty 250 ml     </v>
          </cell>
          <cell r="G2195" t="str">
            <v xml:space="preserve">Этиловый спирт, абсолютный, 250 мл    </v>
          </cell>
          <cell r="H2195">
            <v>38.200000000000003</v>
          </cell>
        </row>
        <row r="2196">
          <cell r="A2196" t="str">
            <v>30008-50</v>
          </cell>
          <cell r="B2196" t="str">
            <v>Ethanol, absolut, 500 ml</v>
          </cell>
          <cell r="C2196" t="str">
            <v>Ethyl alcohol, absolute    500 ml</v>
          </cell>
          <cell r="D2196" t="str">
            <v>Alcool éthylique, 500 ml</v>
          </cell>
          <cell r="E2196" t="str">
            <v>Alcohol etílico, absoluto, 500 ml</v>
          </cell>
          <cell r="F2196" t="str">
            <v xml:space="preserve">Etanol absolutnie czysty 500 ml     </v>
          </cell>
          <cell r="G2196" t="str">
            <v xml:space="preserve">Этиловый спирт, абсолютный, 500 мл    </v>
          </cell>
          <cell r="H2196">
            <v>69.2</v>
          </cell>
        </row>
        <row r="2197">
          <cell r="A2197" t="str">
            <v>30008-70</v>
          </cell>
          <cell r="B2197" t="str">
            <v>Ethanol, absolut, 1000 ml</v>
          </cell>
          <cell r="C2197" t="str">
            <v>Ethanol extra pure ab.95% 1000 ml</v>
          </cell>
          <cell r="D2197" t="str">
            <v>Ethanol très pur environ 95% 1000 Ml</v>
          </cell>
          <cell r="E2197" t="str">
            <v>ETANOL XTRA PURO 95% APROX 1000ML</v>
          </cell>
          <cell r="F2197" t="str">
            <v xml:space="preserve">Etanol absolutnie czysty 1000 ml     </v>
          </cell>
          <cell r="G2197" t="str">
            <v xml:space="preserve">Этиловый спирт, абсолютный, 95% 1000 мл     </v>
          </cell>
          <cell r="H2197">
            <v>105</v>
          </cell>
        </row>
        <row r="2198">
          <cell r="A2198" t="str">
            <v>30008-E</v>
          </cell>
          <cell r="B2198" t="str">
            <v>Ethanol, absolut, 1000 ml</v>
          </cell>
          <cell r="C2198" t="str">
            <v>Ethanol extra pure ab.95% 1000 ml</v>
          </cell>
          <cell r="D2198" t="str">
            <v>Ethanol très pur environ 95% 1000 Ml</v>
          </cell>
          <cell r="E2198" t="str">
            <v>ETANOL XTRA PURO 95% APROX 1000ML</v>
          </cell>
          <cell r="F2198" t="str">
            <v xml:space="preserve">Etanol absolutnie czysty 1000 ml   </v>
          </cell>
          <cell r="G2198" t="str">
            <v xml:space="preserve">Этиловый спирт, абсолютный, 95% 1000 мл     </v>
          </cell>
          <cell r="H2198">
            <v>144</v>
          </cell>
        </row>
        <row r="2199">
          <cell r="A2199" t="str">
            <v>30011-25</v>
          </cell>
          <cell r="B2199" t="str">
            <v>Aktivkohle, gekörnt, 250 g</v>
          </cell>
          <cell r="C2199" t="str">
            <v>Activated carbon, granular 250 g</v>
          </cell>
          <cell r="D2199" t="str">
            <v>Charbon actif 250 g</v>
          </cell>
          <cell r="E2199" t="str">
            <v>CARBON ACTIVO              250 G</v>
          </cell>
          <cell r="F2199" t="str">
            <v xml:space="preserve">Węgiel aktywny, ziarnisty, 250 g     </v>
          </cell>
          <cell r="G2199" t="str">
            <v xml:space="preserve">Активированный уголь, в гранулах, 250 г    </v>
          </cell>
          <cell r="H2199">
            <v>19.2</v>
          </cell>
        </row>
        <row r="2200">
          <cell r="A2200" t="str">
            <v>30011-50</v>
          </cell>
          <cell r="B2200" t="str">
            <v>Aktivkohle, gekörnt, 500 g</v>
          </cell>
          <cell r="C2200" t="str">
            <v>Activated carbon, granular 500 g</v>
          </cell>
          <cell r="D2200" t="str">
            <v>Charbon actif, granule, 500 g</v>
          </cell>
          <cell r="E2200" t="str">
            <v>Carbón activo, granulado, 500g</v>
          </cell>
          <cell r="F2200" t="str">
            <v xml:space="preserve">Węgiel aktywny, ziarnisty, 500 g     </v>
          </cell>
          <cell r="G2200" t="str">
            <v xml:space="preserve">Активированный уголь, в гранулах, 500 г    </v>
          </cell>
          <cell r="H2200">
            <v>33.799999999999997</v>
          </cell>
        </row>
        <row r="2201">
          <cell r="A2201" t="str">
            <v>30011-E</v>
          </cell>
          <cell r="B2201" t="str">
            <v>Aktivkohle, gekörnt, 500 g</v>
          </cell>
          <cell r="C2201" t="str">
            <v>Activated carbon, granular 500 g</v>
          </cell>
          <cell r="D2201" t="str">
            <v>Charbon actif, granule, 500 g</v>
          </cell>
          <cell r="E2201" t="str">
            <v>Carbón activo, granulado, 500g</v>
          </cell>
          <cell r="F2201" t="str">
            <v xml:space="preserve">Węgiel aktywny, ziarnisty, 500 g   </v>
          </cell>
          <cell r="G2201" t="str">
            <v xml:space="preserve">Активированный уголь, в гранулах, 500 г    </v>
          </cell>
          <cell r="H2201">
            <v>40.799999999999997</v>
          </cell>
        </row>
        <row r="2202">
          <cell r="A2202" t="str">
            <v>30017-05</v>
          </cell>
          <cell r="B2202" t="str">
            <v>Aluminiumblech, Stärke 0,2 mm, 50 g</v>
          </cell>
          <cell r="C2202" t="str">
            <v>Aluminium sheet, 0.2mm      50 g</v>
          </cell>
          <cell r="D2202" t="str">
            <v>Aluminium, feuilles, 0,2 mm, 50 g</v>
          </cell>
          <cell r="E2202" t="str">
            <v>ALUMINIO, CHAPA, 0,2 MM, 50 G</v>
          </cell>
          <cell r="F2202" t="str">
            <v xml:space="preserve">Blacha aluminiowa, d = 0,2 mm 50 g     </v>
          </cell>
          <cell r="G2202" t="str">
            <v xml:space="preserve">Алюминиевая жесть, 0.1 мм, 50 г    </v>
          </cell>
          <cell r="H2202">
            <v>24</v>
          </cell>
        </row>
        <row r="2203">
          <cell r="A2203" t="str">
            <v>30018-25</v>
          </cell>
          <cell r="B2203" t="str">
            <v>Kaliumaluminiumsulfat, 250 g</v>
          </cell>
          <cell r="C2203" t="str">
            <v>Potassium aluminium sulphate 250g</v>
          </cell>
          <cell r="D2203" t="str">
            <v>Alun de potassium 250 g</v>
          </cell>
          <cell r="E2203" t="str">
            <v>ALUMBRE DE POTASIO         250 G</v>
          </cell>
          <cell r="F2203" t="str">
            <v xml:space="preserve">Ałun glinowo potasowy 250 g     </v>
          </cell>
          <cell r="G2203" t="str">
            <v xml:space="preserve">Калий - алюмин. сульфат, 250 г    </v>
          </cell>
          <cell r="H2203">
            <v>19.2</v>
          </cell>
        </row>
        <row r="2204">
          <cell r="A2204" t="str">
            <v>30018-70</v>
          </cell>
          <cell r="B2204" t="str">
            <v>Kaliumaluminiumsulfat, 1000 g</v>
          </cell>
          <cell r="C2204" t="str">
            <v>Potassium aluminium sulphate1000g</v>
          </cell>
          <cell r="D2204" t="str">
            <v>Alun de potassium 1000 g</v>
          </cell>
          <cell r="E2204" t="str">
            <v>ALUMBRE DE POTASIO 1000g</v>
          </cell>
          <cell r="F2204" t="str">
            <v xml:space="preserve">Ałun glinowo potasowy 1000 g     </v>
          </cell>
          <cell r="G2204" t="str">
            <v xml:space="preserve">Калий - алюмин. сульфат, 1000г    </v>
          </cell>
          <cell r="H2204">
            <v>46.8</v>
          </cell>
        </row>
        <row r="2205">
          <cell r="A2205" t="str">
            <v>30018-E</v>
          </cell>
          <cell r="B2205" t="str">
            <v>Kaliumaluminiumsulfat, 1000 g</v>
          </cell>
          <cell r="C2205" t="str">
            <v>Potassium aluminium sulphate1000g</v>
          </cell>
          <cell r="D2205" t="str">
            <v>Alun de potassium 1000 g</v>
          </cell>
          <cell r="E2205" t="str">
            <v>ALUMBRE DE POTASIO 1000g</v>
          </cell>
          <cell r="F2205" t="str">
            <v xml:space="preserve">Ałun glinowo potasowy 1000 g   </v>
          </cell>
          <cell r="G2205" t="str">
            <v xml:space="preserve">Калий - алюмин. сульфат, 1000г    </v>
          </cell>
          <cell r="H2205">
            <v>32.6</v>
          </cell>
        </row>
        <row r="2206">
          <cell r="A2206" t="str">
            <v>30020-25</v>
          </cell>
          <cell r="B2206" t="str">
            <v>Aluminiumoxid, 250 g</v>
          </cell>
          <cell r="C2206" t="str">
            <v>Aluminium oxide            250 g</v>
          </cell>
          <cell r="D2206" t="str">
            <v xml:space="preserve">Oxyde d'aluminium (alumine) 250 g </v>
          </cell>
          <cell r="E2206" t="str">
            <v>OXIDO DE ALUMINIO          250 G</v>
          </cell>
          <cell r="F2206" t="str">
            <v xml:space="preserve">Tlenek glinu, standaryzowany, 250 g     </v>
          </cell>
          <cell r="G2206" t="str">
            <v xml:space="preserve">Окись алюминия, 250 г    </v>
          </cell>
          <cell r="H2206">
            <v>18.8</v>
          </cell>
        </row>
        <row r="2207">
          <cell r="A2207" t="str">
            <v>30020-E</v>
          </cell>
          <cell r="B2207" t="str">
            <v>Aluminiumoxid, 500 g</v>
          </cell>
          <cell r="C2207" t="str">
            <v>Aluminium oxide            500 g</v>
          </cell>
          <cell r="D2207" t="str">
            <v xml:space="preserve">Oxyde d'aluminium (alumine) 500g </v>
          </cell>
          <cell r="E2207" t="str">
            <v>OXIDO DE ALUMINIO          500 G</v>
          </cell>
          <cell r="F2207" t="str">
            <v xml:space="preserve">Tlenek glinu, standaryzowany, 500 g   </v>
          </cell>
          <cell r="G2207" t="str">
            <v xml:space="preserve">Окись алюминия, 500 г    </v>
          </cell>
          <cell r="H2207">
            <v>38.700000000000003</v>
          </cell>
        </row>
        <row r="2208">
          <cell r="A2208" t="str">
            <v>30023-25</v>
          </cell>
          <cell r="B2208" t="str">
            <v>Ameisensäure, 75%,  250 ml</v>
          </cell>
          <cell r="C2208" t="str">
            <v>Formic acid 75%        250 ml</v>
          </cell>
          <cell r="D2208" t="str">
            <v>Acide formique, 75%, 250 ml</v>
          </cell>
          <cell r="E2208" t="str">
            <v>Ácido fórmico al 75%, 250 ml</v>
          </cell>
          <cell r="F2208" t="str">
            <v xml:space="preserve">Kwas mrówkowy 75% 250 ml    </v>
          </cell>
          <cell r="G2208" t="str">
            <v xml:space="preserve">Муравьиная кислота, 75%, 250 мл    </v>
          </cell>
          <cell r="H2208">
            <v>13.4</v>
          </cell>
        </row>
        <row r="2209">
          <cell r="A2209" t="str">
            <v>30023-E</v>
          </cell>
          <cell r="B2209" t="str">
            <v>Ameisensäure, 85%,  1000 ml</v>
          </cell>
          <cell r="C2209" t="str">
            <v>Formic acid 85%      1000 ml</v>
          </cell>
          <cell r="D2209" t="str">
            <v>Acide formique, 85%, 1000 ml</v>
          </cell>
          <cell r="E2209" t="str">
            <v>Ácido fórmico al 85%, 1000 ml</v>
          </cell>
          <cell r="F2209" t="str">
            <v xml:space="preserve">Kwas mrówkowy 85% 1000 ml  </v>
          </cell>
          <cell r="G2209" t="str">
            <v xml:space="preserve">Муравьиная кислота, 85%, 1000 мл    </v>
          </cell>
          <cell r="H2209">
            <v>27.8</v>
          </cell>
        </row>
        <row r="2210">
          <cell r="A2210" t="str">
            <v>30024-25</v>
          </cell>
          <cell r="B2210" t="str">
            <v>Ammoniumchlorid, 250 g</v>
          </cell>
          <cell r="C2210" t="str">
            <v>Ammonium chloride          250 g</v>
          </cell>
          <cell r="D2210" t="str">
            <v xml:space="preserve">Chlorure d'ammonium 250 g </v>
          </cell>
          <cell r="E2210" t="str">
            <v>Cloruro de amonio, 250 g</v>
          </cell>
          <cell r="F2210" t="str">
            <v xml:space="preserve">Chlorek amonu, czysty 250 g     </v>
          </cell>
          <cell r="G2210" t="str">
            <v xml:space="preserve">Нашатырь, 250 г    </v>
          </cell>
          <cell r="H2210">
            <v>14.8</v>
          </cell>
        </row>
        <row r="2211">
          <cell r="A2211" t="str">
            <v>30024-E</v>
          </cell>
          <cell r="B2211" t="str">
            <v>Ammoniumchlorid, 500 g</v>
          </cell>
          <cell r="C2211" t="str">
            <v>Ammonium chloride     500 g</v>
          </cell>
          <cell r="D2211" t="str">
            <v xml:space="preserve">Chlorure d'ammonium 500 g </v>
          </cell>
          <cell r="E2211" t="str">
            <v>Cloruro de amonio, 500 g</v>
          </cell>
          <cell r="F2211" t="str">
            <v xml:space="preserve">Chlorek amonu, czysty 500 g   </v>
          </cell>
          <cell r="G2211" t="str">
            <v xml:space="preserve">Нашатырь, 500 г    </v>
          </cell>
          <cell r="H2211">
            <v>16.2</v>
          </cell>
        </row>
        <row r="2212">
          <cell r="A2212" t="str">
            <v>30025-05</v>
          </cell>
          <cell r="B2212" t="str">
            <v>Ammoniummolybdat, 50 g</v>
          </cell>
          <cell r="C2212" t="str">
            <v>Ammonium molybdate          50 g</v>
          </cell>
          <cell r="D2212" t="str">
            <v xml:space="preserve">Molybdate d'ammonium 50 g </v>
          </cell>
          <cell r="E2212" t="str">
            <v>Molibdato de amonio, 50 g</v>
          </cell>
          <cell r="F2212" t="str">
            <v xml:space="preserve">Molibdenek amonu, czysty 50 g     </v>
          </cell>
          <cell r="G2212" t="str">
            <v xml:space="preserve">Молибдат аммония, 50 г    </v>
          </cell>
          <cell r="H2212">
            <v>24.8</v>
          </cell>
        </row>
        <row r="2213">
          <cell r="A2213" t="str">
            <v>30025-E</v>
          </cell>
          <cell r="B2213" t="str">
            <v>Ammoniummolybdat, 100 g</v>
          </cell>
          <cell r="C2213" t="str">
            <v>Ammonium molybdate          100 g</v>
          </cell>
          <cell r="D2213" t="str">
            <v xml:space="preserve">Molybdate d'ammonium 100 g </v>
          </cell>
          <cell r="E2213" t="str">
            <v>Molibdato de amonio, 100 g</v>
          </cell>
          <cell r="F2213" t="str">
            <v xml:space="preserve">Molibdenek amonu, czysty 100 g   </v>
          </cell>
          <cell r="G2213" t="str">
            <v xml:space="preserve">Молибдат аммония, 100 г    </v>
          </cell>
          <cell r="H2213">
            <v>40.799999999999997</v>
          </cell>
        </row>
        <row r="2214">
          <cell r="A2214" t="str">
            <v>30027-25</v>
          </cell>
          <cell r="B2214" t="str">
            <v>Ammoniumsulfat, 250 g</v>
          </cell>
          <cell r="C2214" t="str">
            <v>Ammonium sulphate          250 g</v>
          </cell>
          <cell r="D2214" t="str">
            <v xml:space="preserve">Sulfate d'ammonium 250 g </v>
          </cell>
          <cell r="E2214" t="str">
            <v>SULFATO DE AMONIO          250 G</v>
          </cell>
          <cell r="F2214" t="str">
            <v xml:space="preserve">Siarczan amonu, czysty, 250 g     </v>
          </cell>
          <cell r="G2214" t="str">
            <v xml:space="preserve">Сульфат аммония, 250 г    </v>
          </cell>
          <cell r="H2214">
            <v>15.6</v>
          </cell>
        </row>
        <row r="2215">
          <cell r="A2215" t="str">
            <v>30027-E</v>
          </cell>
          <cell r="B2215" t="str">
            <v>Ammoniumsulfat, 500 g</v>
          </cell>
          <cell r="C2215" t="str">
            <v>Ammonium sulphate          500 g</v>
          </cell>
          <cell r="D2215" t="str">
            <v xml:space="preserve">Sulfate d'ammonium 500 g </v>
          </cell>
          <cell r="E2215" t="str">
            <v>SULFATO DE AMONIO          500 G</v>
          </cell>
          <cell r="F2215" t="str">
            <v xml:space="preserve">Siarczan amonu, czysty, 500 g   </v>
          </cell>
          <cell r="G2215" t="str">
            <v xml:space="preserve">Сульфат аммония, 500 г    </v>
          </cell>
          <cell r="H2215">
            <v>13.8</v>
          </cell>
        </row>
        <row r="2216">
          <cell r="A2216" t="str">
            <v>30030-10</v>
          </cell>
          <cell r="B2216" t="str">
            <v>Antimon, Pulver, 100 g</v>
          </cell>
          <cell r="C2216" t="str">
            <v>Antimony powder            100 g</v>
          </cell>
          <cell r="D2216" t="str">
            <v>Antimoine, poudre 100 g</v>
          </cell>
          <cell r="E2216" t="str">
            <v>ANTIMONIO, POLVO           100 G</v>
          </cell>
          <cell r="F2216" t="str">
            <v xml:space="preserve">Antymon, proszek, czysty, 100 g     </v>
          </cell>
          <cell r="G2216" t="str">
            <v xml:space="preserve">Сурьма, порошок, 100 г    </v>
          </cell>
          <cell r="H2216">
            <v>139.80000000000001</v>
          </cell>
        </row>
        <row r="2217">
          <cell r="A2217" t="str">
            <v>30033-25</v>
          </cell>
          <cell r="B2217" t="str">
            <v>Bariumchlorid, 250 g</v>
          </cell>
          <cell r="C2217" t="str">
            <v>Barium chloride            250 g</v>
          </cell>
          <cell r="D2217" t="str">
            <v>Chlorure de Baryum 250 g</v>
          </cell>
          <cell r="E2217" t="str">
            <v>Cloruro de bario, 250 g</v>
          </cell>
          <cell r="F2217" t="str">
            <v xml:space="preserve">Chlorek baru, czysty, 250 g     </v>
          </cell>
          <cell r="G2217" t="str">
            <v xml:space="preserve">Хлорид бария, 250 г    </v>
          </cell>
          <cell r="H2217">
            <v>20</v>
          </cell>
        </row>
        <row r="2218">
          <cell r="A2218" t="str">
            <v>30033-E</v>
          </cell>
          <cell r="B2218" t="str">
            <v>Bariumchlorid, 250 g</v>
          </cell>
          <cell r="C2218" t="str">
            <v>Barium chloride            250 g</v>
          </cell>
          <cell r="D2218" t="str">
            <v>Chlorure de Baryum 250 g</v>
          </cell>
          <cell r="E2218" t="str">
            <v>Cloruro de bario, 250 g</v>
          </cell>
          <cell r="F2218" t="str">
            <v xml:space="preserve">Chlorek baru, czysty, 250 g   </v>
          </cell>
          <cell r="G2218" t="str">
            <v xml:space="preserve">Хлорид бария, 250 г    </v>
          </cell>
          <cell r="H2218">
            <v>21.8</v>
          </cell>
        </row>
        <row r="2219">
          <cell r="A2219" t="str">
            <v>30034-25</v>
          </cell>
          <cell r="B2219" t="str">
            <v>Bariumhydroxid, 250 g</v>
          </cell>
          <cell r="C2219" t="str">
            <v>Barium hydroxide           250 g</v>
          </cell>
          <cell r="D2219" t="str">
            <v>Hydroxyde de baryum 250 g</v>
          </cell>
          <cell r="E2219" t="str">
            <v>HIDROXIDO DE BARIO         250 G</v>
          </cell>
          <cell r="F2219" t="str">
            <v xml:space="preserve">Wodorotlenek baru, czysty, 250 g     </v>
          </cell>
          <cell r="G2219" t="str">
            <v xml:space="preserve">Гидроокись бария, 250 г    </v>
          </cell>
          <cell r="H2219">
            <v>31</v>
          </cell>
        </row>
        <row r="2220">
          <cell r="A2220" t="str">
            <v>30034-E</v>
          </cell>
          <cell r="B2220" t="str">
            <v>Bariumhydroxid, 500 g</v>
          </cell>
          <cell r="C2220" t="str">
            <v>Barium hydroxide           500 g</v>
          </cell>
          <cell r="D2220" t="str">
            <v>Hydroxyde de baryum 500 g</v>
          </cell>
          <cell r="E2220" t="str">
            <v>HIDROXIDO DE BARIO         500 G</v>
          </cell>
          <cell r="F2220" t="str">
            <v xml:space="preserve">Wodorotlenek baru, czysty, 500 g   </v>
          </cell>
          <cell r="G2220" t="str">
            <v xml:space="preserve">Гидроокись бария, 500 г    </v>
          </cell>
          <cell r="H2220">
            <v>35</v>
          </cell>
        </row>
        <row r="2221">
          <cell r="A2221" t="str">
            <v>30035-50</v>
          </cell>
          <cell r="B2221" t="str">
            <v>Bariumsulfat, 500 g</v>
          </cell>
          <cell r="C2221" t="str">
            <v>Barium sulphate            500 g</v>
          </cell>
          <cell r="D2221" t="str">
            <v>Sulfate de baryum 500 g</v>
          </cell>
          <cell r="E2221" t="str">
            <v>SULFATO DE BARIO           500 G</v>
          </cell>
          <cell r="F2221" t="str">
            <v xml:space="preserve">Siarczek baru, czysty, 500 g     </v>
          </cell>
          <cell r="G2221" t="str">
            <v xml:space="preserve">Сульфат бария, 500 г    </v>
          </cell>
          <cell r="H2221">
            <v>41.8</v>
          </cell>
        </row>
        <row r="2222">
          <cell r="A2222" t="str">
            <v>30036-50</v>
          </cell>
          <cell r="B2222" t="str">
            <v>Benzaldehyd, 500 ml Qualität: p. S</v>
          </cell>
          <cell r="C2222" t="str">
            <v>Benzaldehyde               500 ml</v>
          </cell>
          <cell r="D2222" t="str">
            <v>Benzaldéhyde 500 ml</v>
          </cell>
          <cell r="E2222" t="str">
            <v>BENZALDEHIDO             500 ML</v>
          </cell>
          <cell r="F2222" t="str">
            <v xml:space="preserve">Aldehyd benzoesowy 500 ml     </v>
          </cell>
          <cell r="G2222" t="str">
            <v xml:space="preserve">Бензальдегид, 500 мл     </v>
          </cell>
          <cell r="H2222">
            <v>33.799999999999997</v>
          </cell>
        </row>
        <row r="2223">
          <cell r="A2223" t="str">
            <v>30037-50</v>
          </cell>
          <cell r="B2223" t="str">
            <v>Benzin, 100-140 C, 500ml</v>
          </cell>
          <cell r="C2223" t="str">
            <v>Petroleum ether, 100-140 C,500 ml</v>
          </cell>
          <cell r="D2223" t="str">
            <v>Benzine ébullition 100-140 °C, 500 ml</v>
          </cell>
          <cell r="E2223" t="str">
            <v>Bencina, rango de ebullición 100-140 °C, 500 ml</v>
          </cell>
          <cell r="F2223" t="str">
            <v xml:space="preserve">Benzyna, 100-140 C, 500 ml     </v>
          </cell>
          <cell r="G2223" t="str">
            <v xml:space="preserve">Петролейный эфир, 100-140°C, 500 мл     </v>
          </cell>
          <cell r="H2223">
            <v>21.2</v>
          </cell>
        </row>
        <row r="2224">
          <cell r="A2224" t="str">
            <v>30037-70</v>
          </cell>
          <cell r="B2224" t="str">
            <v>Benzin, 100-140 C, 1000ml</v>
          </cell>
          <cell r="C2224" t="str">
            <v>Benzine, tech.gr.,100-140C,1000ml</v>
          </cell>
          <cell r="D2224" t="str">
            <v>Benzine technique 100-140°C - 1000ml</v>
          </cell>
          <cell r="E2224" t="str">
            <v>BENCINA TECN. 100-140GC, 1000ML</v>
          </cell>
          <cell r="F2224" t="str">
            <v xml:space="preserve">Benzyna 100-140 C, 1000 ml     </v>
          </cell>
          <cell r="G2224" t="str">
            <v xml:space="preserve">Бензин, технич., 100-140°C,1000 мл    </v>
          </cell>
          <cell r="H2224">
            <v>29.6</v>
          </cell>
        </row>
        <row r="2225">
          <cell r="A2225" t="str">
            <v>30037-E</v>
          </cell>
          <cell r="B2225" t="str">
            <v>Benzin, 100-140 C, 1000ml</v>
          </cell>
          <cell r="C2225" t="str">
            <v>Benzine, technical grade, 100-140°C, 1000ml</v>
          </cell>
          <cell r="D2225" t="str">
            <v>Benzine technique 100-140°C - 1000ml</v>
          </cell>
          <cell r="E2225" t="str">
            <v>BENCINA TECN. 100-140GC, 1000ML</v>
          </cell>
          <cell r="F2225" t="str">
            <v xml:space="preserve">Benzyna 100-140 C, 1000 ml   </v>
          </cell>
          <cell r="G2225" t="str">
            <v xml:space="preserve">Бензин, технич., 100-140°C,1000 мл    </v>
          </cell>
          <cell r="H2225">
            <v>20.3</v>
          </cell>
        </row>
        <row r="2226">
          <cell r="A2226" t="str">
            <v>30040-25</v>
          </cell>
          <cell r="B2226" t="str">
            <v>Blei, gekörnt, 250 g</v>
          </cell>
          <cell r="C2226" t="str">
            <v>Lead, granular             250 g</v>
          </cell>
          <cell r="D2226" t="str">
            <v>Plomb granulé 250 g</v>
          </cell>
          <cell r="E2226" t="str">
            <v>PLOMO GRANULADO            250 G</v>
          </cell>
          <cell r="F2226" t="str">
            <v xml:space="preserve">Ołów ziarnisty, 250 g     </v>
          </cell>
          <cell r="G2226" t="str">
            <v xml:space="preserve">Свинец, гранулы, 250 г    </v>
          </cell>
          <cell r="H2226">
            <v>32.4</v>
          </cell>
        </row>
        <row r="2227">
          <cell r="A2227" t="str">
            <v>30042-25</v>
          </cell>
          <cell r="B2227" t="str">
            <v>Blei(II)-nitrat, 250 g</v>
          </cell>
          <cell r="C2227" t="str">
            <v>Lead/II/nitrate            250 g</v>
          </cell>
          <cell r="D2227" t="str">
            <v>Nitrate de plomb 250 g</v>
          </cell>
          <cell r="E2227" t="str">
            <v>NITRATO DE PLOMO           250 G</v>
          </cell>
          <cell r="F2227" t="str">
            <v xml:space="preserve">Azotan ołowiu (II), 250 g     </v>
          </cell>
          <cell r="G2227" t="str">
            <v xml:space="preserve">Нитрат свинца (II), 250 г    </v>
          </cell>
          <cell r="H2227">
            <v>85.6</v>
          </cell>
        </row>
        <row r="2228">
          <cell r="A2228" t="str">
            <v>30044-25</v>
          </cell>
          <cell r="B2228" t="str">
            <v>Borsäure, Pulver 250 g</v>
          </cell>
          <cell r="C2228" t="str">
            <v>Boric acid, powder         250 g</v>
          </cell>
          <cell r="D2228" t="str">
            <v>Acide borique, poudre 250 g</v>
          </cell>
          <cell r="E2228" t="str">
            <v>ACIDO BORICO, POLVO        250 G</v>
          </cell>
          <cell r="F2228" t="str">
            <v xml:space="preserve">Kwas borny, proszek, 250 g     </v>
          </cell>
          <cell r="G2228" t="str">
            <v xml:space="preserve">Борная кислота, порошок,  250 г    </v>
          </cell>
          <cell r="H2228">
            <v>16.600000000000001</v>
          </cell>
        </row>
        <row r="2229">
          <cell r="A2229" t="str">
            <v>30046-25</v>
          </cell>
          <cell r="B2229" t="str">
            <v>Bromat/Bromid-Lösung, 250 ml Zur Herstellung von elementarem Brom</v>
          </cell>
          <cell r="C2229" t="str">
            <v>Bromine-Solution, 250 ml</v>
          </cell>
          <cell r="D2229" t="str">
            <v/>
          </cell>
          <cell r="E2229" t="str">
            <v>Bromuro-bromato en solución, 250 ml</v>
          </cell>
          <cell r="F2229" t="str">
            <v>#N/A</v>
          </cell>
          <cell r="G2229" t="str">
            <v xml:space="preserve">Раствор бромата/бромида, 250 мл для  получения  брома  </v>
          </cell>
          <cell r="H2229">
            <v>16.399999999999999</v>
          </cell>
        </row>
        <row r="2230">
          <cell r="A2230" t="str">
            <v>30047-10</v>
          </cell>
          <cell r="B2230" t="str">
            <v>n-Buttersäure, 100 ml</v>
          </cell>
          <cell r="C2230" t="str">
            <v>N-butyric acid             100 ml</v>
          </cell>
          <cell r="D2230" t="str">
            <v>Acide butyrique 100 ml</v>
          </cell>
          <cell r="E2230" t="str">
            <v>ACIDO BUTIRICO             100 ML</v>
          </cell>
          <cell r="F2230" t="str">
            <v xml:space="preserve">n-kwas masłowy, 100 ml     </v>
          </cell>
          <cell r="G2230" t="str">
            <v xml:space="preserve">Масляная кислота, 100 мл    </v>
          </cell>
          <cell r="H2230">
            <v>17.8</v>
          </cell>
        </row>
        <row r="2231">
          <cell r="A2231" t="str">
            <v>30047-E</v>
          </cell>
          <cell r="B2231" t="str">
            <v>n-Buttersäure, 100 ml</v>
          </cell>
          <cell r="C2231" t="str">
            <v>N-butyric acid             100 ml</v>
          </cell>
          <cell r="D2231" t="str">
            <v>Acide butyrique 100 ml</v>
          </cell>
          <cell r="E2231" t="str">
            <v>ACIDO BUTIRICO             100 ML</v>
          </cell>
          <cell r="F2231" t="str">
            <v xml:space="preserve">n-kwas masłowy, 100 ml   </v>
          </cell>
          <cell r="G2231" t="str">
            <v xml:space="preserve">Масляная кислота, 100 мл    </v>
          </cell>
          <cell r="H2231">
            <v>36.700000000000003</v>
          </cell>
        </row>
        <row r="2232">
          <cell r="A2232" t="str">
            <v>30049-05</v>
          </cell>
          <cell r="B2232" t="str">
            <v>Calcium, gekörnt, 50 g</v>
          </cell>
          <cell r="C2232" t="str">
            <v>Calcium, granular           50 g</v>
          </cell>
          <cell r="D2232" t="str">
            <v>Calcium, granulé 50 g</v>
          </cell>
          <cell r="E2232" t="str">
            <v>CALCIO METALICO GRANULADO   50 G</v>
          </cell>
          <cell r="F2232" t="str">
            <v xml:space="preserve">Wapń, ziarnisty, 50 g     </v>
          </cell>
          <cell r="G2232" t="str">
            <v xml:space="preserve">Кальций, гранулы, 50 г    </v>
          </cell>
          <cell r="H2232">
            <v>39.200000000000003</v>
          </cell>
        </row>
        <row r="2233">
          <cell r="A2233" t="str">
            <v>30049-10</v>
          </cell>
          <cell r="B2233" t="str">
            <v>Calcium, gekörnt, 100 g</v>
          </cell>
          <cell r="C2233" t="str">
            <v>Calcium, granular          100 g</v>
          </cell>
          <cell r="D2233" t="str">
            <v>Calcium, granulé 100 g</v>
          </cell>
          <cell r="E2233" t="str">
            <v>CALCIO METALICO GRANULADO   100 g</v>
          </cell>
          <cell r="F2233" t="str">
            <v xml:space="preserve">Wapń ziarnisty, 100 g     </v>
          </cell>
          <cell r="G2233" t="str">
            <v xml:space="preserve">Кальций, гранулы, 100 г    </v>
          </cell>
          <cell r="H2233">
            <v>69.2</v>
          </cell>
        </row>
        <row r="2234">
          <cell r="A2234" t="str">
            <v>30049-E</v>
          </cell>
          <cell r="B2234" t="str">
            <v>Calcium, gekörnt, 50 g</v>
          </cell>
          <cell r="C2234" t="str">
            <v>Calcium, granular           50 g</v>
          </cell>
          <cell r="D2234" t="str">
            <v>Calcium, granulé 50 g</v>
          </cell>
          <cell r="E2234" t="str">
            <v>CALCIO METALICO GRANULADO   50 G</v>
          </cell>
          <cell r="F2234" t="str">
            <v xml:space="preserve">Wapń, ziarnisty, 50 g   </v>
          </cell>
          <cell r="G2234" t="str">
            <v xml:space="preserve">Кальций, гранулы, 50 г    </v>
          </cell>
          <cell r="H2234">
            <v>85.2</v>
          </cell>
        </row>
        <row r="2235">
          <cell r="A2235" t="str">
            <v>30050-10</v>
          </cell>
          <cell r="B2235" t="str">
            <v>Calciumacetat, 100 g</v>
          </cell>
          <cell r="C2235" t="str">
            <v>Calcium acetate            100 g</v>
          </cell>
          <cell r="D2235" t="str">
            <v>Acétate de calcium 100 g</v>
          </cell>
          <cell r="E2235" t="str">
            <v xml:space="preserve">Acetato de calcio, 100 g </v>
          </cell>
          <cell r="F2235" t="str">
            <v xml:space="preserve">Octan wapnia, czysty, 100 g     </v>
          </cell>
          <cell r="G2235" t="str">
            <v xml:space="preserve">Ацетат кальция, 100 г    </v>
          </cell>
          <cell r="H2235">
            <v>11.2</v>
          </cell>
        </row>
        <row r="2236">
          <cell r="A2236" t="str">
            <v>30050-E</v>
          </cell>
          <cell r="B2236" t="str">
            <v>Calciumacetat, 500 g</v>
          </cell>
          <cell r="C2236" t="str">
            <v>Calcium acetate            500 g</v>
          </cell>
          <cell r="D2236" t="str">
            <v>Acétate de calcium 500 g</v>
          </cell>
          <cell r="E2236" t="str">
            <v xml:space="preserve">Acetato de calcio, 500 g </v>
          </cell>
          <cell r="F2236" t="str">
            <v xml:space="preserve">Octan wapnia, czysty, 500 g   </v>
          </cell>
          <cell r="G2236" t="str">
            <v xml:space="preserve">Ацетат кальция, 500 г    </v>
          </cell>
          <cell r="H2236">
            <v>21.2</v>
          </cell>
        </row>
        <row r="2237">
          <cell r="A2237" t="str">
            <v>30052-50</v>
          </cell>
          <cell r="B2237" t="str">
            <v>Calciumcarbonat, Pulver, 500 g</v>
          </cell>
          <cell r="C2237" t="str">
            <v>Calcium carbonate          500 g</v>
          </cell>
          <cell r="D2237" t="str">
            <v>Carbonate de calcium 500 g</v>
          </cell>
          <cell r="E2237" t="str">
            <v>CARBONATO DE CALCIO         500 G</v>
          </cell>
          <cell r="F2237" t="str">
            <v xml:space="preserve">Węglan wapnia, proszek 500 g     </v>
          </cell>
          <cell r="G2237" t="str">
            <v xml:space="preserve">Карбонат кальция, порошок,  500 г    </v>
          </cell>
          <cell r="H2237">
            <v>18.2</v>
          </cell>
        </row>
        <row r="2238">
          <cell r="A2238" t="str">
            <v>30052-E</v>
          </cell>
          <cell r="B2238" t="str">
            <v>Calciumcarbonat, Pulver, 500 g</v>
          </cell>
          <cell r="C2238" t="str">
            <v>Calcium carbonate          500 g</v>
          </cell>
          <cell r="D2238" t="str">
            <v>Carbonate de calcium 500 g</v>
          </cell>
          <cell r="E2238" t="str">
            <v>CARBONATO DE CALCIO         500 G</v>
          </cell>
          <cell r="F2238" t="str">
            <v xml:space="preserve">Węglan wapnia, proszek 500 g   </v>
          </cell>
          <cell r="G2238" t="str">
            <v xml:space="preserve">Карбонат кальция, порошок,  500 г    </v>
          </cell>
          <cell r="H2238">
            <v>20.8</v>
          </cell>
        </row>
        <row r="2239">
          <cell r="A2239" t="str">
            <v>30054-50</v>
          </cell>
          <cell r="B2239" t="str">
            <v>Calciumhydroxid, 500 g</v>
          </cell>
          <cell r="C2239" t="str">
            <v>Calcium hydroxide          500 g</v>
          </cell>
          <cell r="D2239" t="str">
            <v>Hydroxyde de calcium 500 g</v>
          </cell>
          <cell r="E2239" t="str">
            <v>Hidróxido de calcio, 500 g</v>
          </cell>
          <cell r="F2239" t="str">
            <v xml:space="preserve">Wodorotlenek wapnia, 500 g     </v>
          </cell>
          <cell r="G2239" t="str">
            <v xml:space="preserve">Гидроокись кальция, 500 г    </v>
          </cell>
          <cell r="H2239">
            <v>17.2</v>
          </cell>
        </row>
        <row r="2240">
          <cell r="A2240" t="str">
            <v>30054-E</v>
          </cell>
          <cell r="B2240" t="str">
            <v>Calciumhydroxid, 500 g</v>
          </cell>
          <cell r="C2240" t="str">
            <v>Calcium hydroxide          500 g</v>
          </cell>
          <cell r="D2240" t="str">
            <v>Hydroxyde de calcium 500 g</v>
          </cell>
          <cell r="E2240" t="str">
            <v>Hidróxido de calcio, 500 g</v>
          </cell>
          <cell r="F2240" t="str">
            <v xml:space="preserve">Wodorotlenek wapnia, 500 g   </v>
          </cell>
          <cell r="G2240" t="str">
            <v xml:space="preserve">Гидроокись кальция, 500 г    </v>
          </cell>
          <cell r="H2240">
            <v>23.2</v>
          </cell>
        </row>
        <row r="2241">
          <cell r="A2241" t="str">
            <v>30055-50</v>
          </cell>
          <cell r="B2241" t="str">
            <v>Calciumoxid, Pulver, 500 g</v>
          </cell>
          <cell r="C2241" t="str">
            <v>Calcium oxide, powder,      500 g</v>
          </cell>
          <cell r="D2241" t="str">
            <v>Oxyde de calcium 500 g</v>
          </cell>
          <cell r="E2241" t="str">
            <v>OXIDO DE CALCIO             500 G</v>
          </cell>
          <cell r="F2241" t="str">
            <v xml:space="preserve">Tlenek wapnia, proszek, 500 g     </v>
          </cell>
          <cell r="G2241" t="str">
            <v xml:space="preserve">Окись кальция, порошок, 500 г     </v>
          </cell>
          <cell r="H2241">
            <v>28</v>
          </cell>
        </row>
        <row r="2242">
          <cell r="A2242" t="str">
            <v>30055-E</v>
          </cell>
          <cell r="B2242" t="str">
            <v>Calciumoxid, Pulver, 500 g</v>
          </cell>
          <cell r="C2242" t="str">
            <v>Calcium oxide, powder,      500 g</v>
          </cell>
          <cell r="D2242" t="str">
            <v>Oxyde de calcium 500 g</v>
          </cell>
          <cell r="E2242" t="str">
            <v>OXIDO DE CALCIO             500 G</v>
          </cell>
          <cell r="F2242" t="str">
            <v xml:space="preserve">Tlenek wapnia, proszek, 500 g   </v>
          </cell>
          <cell r="G2242" t="str">
            <v xml:space="preserve">Окись кальция, порошок, 500 г     </v>
          </cell>
          <cell r="H2242">
            <v>19.8</v>
          </cell>
        </row>
        <row r="2243">
          <cell r="A2243" t="str">
            <v>30056-E</v>
          </cell>
          <cell r="B2243" t="str">
            <v>Calciumhydrogenphosphat, 500g</v>
          </cell>
          <cell r="C2243" t="str">
            <v>Calciumhydrogenphosphate,500g</v>
          </cell>
          <cell r="D2243" t="str">
            <v>Calcium hydrogénophosphate 500g</v>
          </cell>
          <cell r="E2243" t="str">
            <v>Hidrógeno fosfato de calcio, 500 g</v>
          </cell>
          <cell r="F2243" t="str">
            <v/>
          </cell>
          <cell r="G2243" t="str">
            <v/>
          </cell>
          <cell r="H2243">
            <v>128</v>
          </cell>
        </row>
        <row r="2244">
          <cell r="A2244" t="str">
            <v>30057-25</v>
          </cell>
          <cell r="B2244" t="str">
            <v>tri-Calciumphosphat, 250 g</v>
          </cell>
          <cell r="C2244" t="str">
            <v>Tricalcium phospate        250 g</v>
          </cell>
          <cell r="D2244" t="str">
            <v>Calcium-phosphate , tribas 250 g</v>
          </cell>
          <cell r="E2244" t="str">
            <v>FOSFATO DE CALCIO TERCIARIO 250 G</v>
          </cell>
          <cell r="F2244" t="str">
            <v xml:space="preserve">Trójfosforan wapnia, czysty, 250 g     </v>
          </cell>
          <cell r="G2244" t="str">
            <v xml:space="preserve">Трикальцийфосфат, 250 г    </v>
          </cell>
          <cell r="H2244">
            <v>31.8</v>
          </cell>
        </row>
        <row r="2245">
          <cell r="A2245" t="str">
            <v>30060-10</v>
          </cell>
          <cell r="B2245" t="str">
            <v>Chloressigsäure, 100 g</v>
          </cell>
          <cell r="C2245" t="str">
            <v>Monochloroacetic acid      100 g</v>
          </cell>
          <cell r="D2245" t="str">
            <v>Acide monochloracétique 100 g</v>
          </cell>
          <cell r="E2245" t="str">
            <v>ACIDO MONOCLOR-ACETICO     100 G</v>
          </cell>
          <cell r="F2245" t="str">
            <v xml:space="preserve">Kwas chlorooctowy, 100 g     </v>
          </cell>
          <cell r="G2245" t="str">
            <v xml:space="preserve">Монохлоруксусная кислота, 100 г    </v>
          </cell>
          <cell r="H2245">
            <v>26.2</v>
          </cell>
        </row>
        <row r="2246">
          <cell r="A2246" t="str">
            <v>30063-25</v>
          </cell>
          <cell r="B2246" t="str">
            <v>Citronensäure Monohydrat, 250 g</v>
          </cell>
          <cell r="C2246" t="str">
            <v>Citric acid                250 g</v>
          </cell>
          <cell r="D2246" t="str">
            <v>Acide citrique 250 g</v>
          </cell>
          <cell r="E2246" t="str">
            <v>Ácido cítrico, 250 g</v>
          </cell>
          <cell r="F2246" t="str">
            <v xml:space="preserve">Kwas cytrynowy, monohydrat 250 g     </v>
          </cell>
          <cell r="G2246" t="str">
            <v xml:space="preserve">Лимонная кислота, 250 г    </v>
          </cell>
          <cell r="H2246">
            <v>17.399999999999999</v>
          </cell>
        </row>
        <row r="2247">
          <cell r="A2247" t="str">
            <v>30063-E</v>
          </cell>
          <cell r="B2247" t="str">
            <v>Citronensäure Monohydrat, 500 g</v>
          </cell>
          <cell r="C2247" t="str">
            <v>Citric acid,monohydra.     500 g</v>
          </cell>
          <cell r="D2247" t="str">
            <v>Acide citrique 500 g</v>
          </cell>
          <cell r="E2247" t="str">
            <v>ACIDO CITRICO MONOHIDRATADO 500 g</v>
          </cell>
          <cell r="F2247" t="str">
            <v xml:space="preserve">Kwas cytrynowy, monohydrat 500 g   </v>
          </cell>
          <cell r="G2247" t="str">
            <v xml:space="preserve">Лимонная кислота, 500 г    </v>
          </cell>
          <cell r="H2247">
            <v>20.3</v>
          </cell>
        </row>
        <row r="2248">
          <cell r="A2248" t="str">
            <v>30067-50</v>
          </cell>
          <cell r="B2248" t="str">
            <v>Eisen, grobes Pulver, 500 g</v>
          </cell>
          <cell r="C2248" t="str">
            <v>Iron powder, techn.        500 g</v>
          </cell>
          <cell r="D2248" t="str">
            <v>Limaille de fer, 500 g</v>
          </cell>
          <cell r="E2248" t="str">
            <v>Polvo técnico de hierro, 500 g</v>
          </cell>
          <cell r="F2248" t="str">
            <v xml:space="preserve">Żelazo, gruby proszek 500 g     </v>
          </cell>
          <cell r="G2248" t="str">
            <v xml:space="preserve">Железо, порошок, крупнозерн., 500 г    </v>
          </cell>
          <cell r="H2248">
            <v>34.4</v>
          </cell>
        </row>
        <row r="2249">
          <cell r="A2249" t="str">
            <v>30068-25</v>
          </cell>
          <cell r="B2249" t="str">
            <v>Eisen, feines Pulver, 250 g</v>
          </cell>
          <cell r="C2249" t="str">
            <v>Iron powder extra pure, 250 g</v>
          </cell>
          <cell r="D2249" t="str">
            <v>Fer, poudre fine, 250 g</v>
          </cell>
          <cell r="E2249" t="str">
            <v>HIERRO, REDUCIDO            250 G</v>
          </cell>
          <cell r="F2249" t="str">
            <v xml:space="preserve">Żelazo, drobny proszek, 250 g     </v>
          </cell>
          <cell r="G2249" t="str">
            <v xml:space="preserve">Железо, порошок, мелкозерн., 250 г     </v>
          </cell>
          <cell r="H2249">
            <v>29</v>
          </cell>
        </row>
        <row r="2250">
          <cell r="A2250" t="str">
            <v>30068-70</v>
          </cell>
          <cell r="B2250" t="str">
            <v>Eisen, feines Pulver, 1000 g</v>
          </cell>
          <cell r="C2250" t="str">
            <v>Iron powder xtra pure     1000 g</v>
          </cell>
          <cell r="D2250" t="str">
            <v>Fer en poudre très pur 1000 g</v>
          </cell>
          <cell r="E2250" t="str">
            <v>HIERRO EN POLVO EXT.PURO   1000 G</v>
          </cell>
          <cell r="F2250" t="str">
            <v xml:space="preserve">Żelazo, drobny proszek, 1000 g     </v>
          </cell>
          <cell r="G2250" t="str">
            <v xml:space="preserve">Железо, порошок, выс. чистоты, 1000 г     </v>
          </cell>
          <cell r="H2250">
            <v>61.6</v>
          </cell>
        </row>
        <row r="2251">
          <cell r="A2251" t="str">
            <v>30068-E</v>
          </cell>
          <cell r="B2251" t="str">
            <v>Eisen, Pulver (~10 μm), 250 g</v>
          </cell>
          <cell r="C2251" t="str">
            <v>Iron powder, extra pure, 250 g</v>
          </cell>
          <cell r="D2251" t="str">
            <v>Fer, poudre fine, 250 g</v>
          </cell>
          <cell r="E2251" t="str">
            <v>HIERRO, REDUCIDO            250 G</v>
          </cell>
          <cell r="F2251" t="str">
            <v xml:space="preserve">Żelazo, drobny proszek, 250 g   </v>
          </cell>
          <cell r="G2251" t="str">
            <v xml:space="preserve">Железо, порошок, мелкозерн., 250 г     </v>
          </cell>
          <cell r="H2251">
            <v>46.8</v>
          </cell>
        </row>
        <row r="2252">
          <cell r="A2252" t="str">
            <v>30069-25</v>
          </cell>
          <cell r="B2252" t="str">
            <v>Eisen-III-chlorid-6-Hydrat, 250 g</v>
          </cell>
          <cell r="C2252" t="str">
            <v>Iron-III chloride, 250 g</v>
          </cell>
          <cell r="D2252" t="str">
            <v>Chlorure ferrique 250 g</v>
          </cell>
          <cell r="E2252" t="str">
            <v>PERCLORURO DE HIERRO       250 G</v>
          </cell>
          <cell r="F2252" t="str">
            <v xml:space="preserve">Chlorek żelaza (III), 250 g     </v>
          </cell>
          <cell r="G2252" t="str">
            <v xml:space="preserve">Хлорид железа (III), 6- гидр., 250 г    </v>
          </cell>
          <cell r="H2252">
            <v>32</v>
          </cell>
        </row>
        <row r="2253">
          <cell r="A2253" t="str">
            <v>30069-50</v>
          </cell>
          <cell r="B2253" t="str">
            <v>Eisen-III-chlorid-6-Hydrat, 500 g</v>
          </cell>
          <cell r="C2253" t="str">
            <v>Iron-III chloride 6-hydr.  500 g</v>
          </cell>
          <cell r="D2253" t="str">
            <v>Chlorure ferrique 500 g</v>
          </cell>
          <cell r="E2253" t="str">
            <v>Percloruro de hierro, 500 g</v>
          </cell>
          <cell r="F2253" t="str">
            <v xml:space="preserve">Sześciohydrat chlorku żelaza (III), 500 g     </v>
          </cell>
          <cell r="G2253" t="str">
            <v xml:space="preserve">Хлорид железа (III), 6- гидр., 500 г    </v>
          </cell>
          <cell r="H2253">
            <v>52.6</v>
          </cell>
        </row>
        <row r="2254">
          <cell r="A2254" t="str">
            <v>30069-E</v>
          </cell>
          <cell r="B2254" t="str">
            <v>Eisen-III-chlorid-6-Hydrat, 1000 g</v>
          </cell>
          <cell r="C2254" t="str">
            <v>Iron-III chloride 6-hydr.  1000 g</v>
          </cell>
          <cell r="D2254" t="str">
            <v>Chlorure ferrique 1000 g</v>
          </cell>
          <cell r="E2254" t="str">
            <v>Percloruro de hierro, 1000 g</v>
          </cell>
          <cell r="F2254" t="str">
            <v xml:space="preserve">Sześciohydrat chlorku żelaza (III), 1000 g   </v>
          </cell>
          <cell r="G2254" t="str">
            <v xml:space="preserve">Хлорид железа (III), 6- гидр., 1000 г    </v>
          </cell>
          <cell r="H2254">
            <v>78</v>
          </cell>
        </row>
        <row r="2255">
          <cell r="A2255" t="str">
            <v>30072-50</v>
          </cell>
          <cell r="B2255" t="str">
            <v>Eisen(II)-sulfat Heptahydrat, 500g</v>
          </cell>
          <cell r="C2255" t="str">
            <v>Iron-II  sulphate          500 g</v>
          </cell>
          <cell r="D2255" t="str">
            <v>Sulfate ferreux 500 g</v>
          </cell>
          <cell r="E2255" t="str">
            <v xml:space="preserve">Sulfato de hierro (II) heptahidratado, 500 mg </v>
          </cell>
          <cell r="F2255" t="str">
            <v xml:space="preserve">Siarczan żelaza (II), 500 g     </v>
          </cell>
          <cell r="G2255" t="str">
            <v xml:space="preserve">Сульфат железа (II), 7-гидр., 500 г    </v>
          </cell>
          <cell r="H2255">
            <v>29.6</v>
          </cell>
        </row>
        <row r="2256">
          <cell r="A2256" t="str">
            <v>30072-E</v>
          </cell>
          <cell r="B2256" t="str">
            <v>Eisen(II)-sulfat Heptahydrat, 1000g</v>
          </cell>
          <cell r="C2256" t="str">
            <v>Iron-II  sulphate         1000 g</v>
          </cell>
          <cell r="D2256" t="str">
            <v>Sulfate ferreux 1000 g</v>
          </cell>
          <cell r="E2256" t="str">
            <v xml:space="preserve">Sulfato de hierro (II) heptahidratado, 1000 g </v>
          </cell>
          <cell r="F2256" t="str">
            <v xml:space="preserve">Siarczan żelaza (II), 1000 g   </v>
          </cell>
          <cell r="G2256" t="str">
            <v xml:space="preserve">Сульфат железа (II), 7-гидр., 1000 г    </v>
          </cell>
          <cell r="H2256">
            <v>22.3</v>
          </cell>
        </row>
        <row r="2257">
          <cell r="A2257" t="str">
            <v>30073-50</v>
          </cell>
          <cell r="B2257" t="str">
            <v>Eisen(II)-sulfid, Stäbchen, 500 g</v>
          </cell>
          <cell r="C2257" t="str">
            <v>Iron-II  sulphide,sticks   500 g</v>
          </cell>
          <cell r="D2257" t="str">
            <v>Sulfure ferreux, cylindres 500 g</v>
          </cell>
          <cell r="E2257" t="str">
            <v>SULFURO DE HIERRO,BARRITAS 500 G</v>
          </cell>
          <cell r="F2257" t="str">
            <v xml:space="preserve">Siarczan żelaza (II), pręty, 500 g     </v>
          </cell>
          <cell r="G2257" t="str">
            <v xml:space="preserve">Сульфид железа (II), стержни, 500 г     </v>
          </cell>
          <cell r="H2257">
            <v>91.2</v>
          </cell>
        </row>
        <row r="2258">
          <cell r="A2258" t="str">
            <v>30075-25</v>
          </cell>
          <cell r="B2258" t="str">
            <v>Essigsäureethylester, 250 ml</v>
          </cell>
          <cell r="C2258" t="str">
            <v>Ethyl acetate              250 ml</v>
          </cell>
          <cell r="D2258" t="str">
            <v>Acétate d éthyle 250 ml</v>
          </cell>
          <cell r="E2258" t="str">
            <v>ACETATO DE ETILO           250 ML</v>
          </cell>
          <cell r="F2258" t="str">
            <v xml:space="preserve">Ester etylowy kwasu octowego, 250 ml     </v>
          </cell>
          <cell r="G2258" t="str">
            <v xml:space="preserve">Этилацетат, 250 мл    </v>
          </cell>
          <cell r="H2258">
            <v>15</v>
          </cell>
        </row>
        <row r="2259">
          <cell r="A2259" t="str">
            <v>30075-E</v>
          </cell>
          <cell r="B2259" t="str">
            <v>Essigsäureethylester, 1000 ml</v>
          </cell>
          <cell r="C2259" t="str">
            <v>Ethyl acetate              1000 ml</v>
          </cell>
          <cell r="D2259" t="str">
            <v>Acétate d éthyle 1000 ml</v>
          </cell>
          <cell r="E2259" t="str">
            <v>ACETATO DE ETILO          1000 ML</v>
          </cell>
          <cell r="F2259" t="str">
            <v xml:space="preserve">Ester etylowy kwasu octowego, 1000 ml   </v>
          </cell>
          <cell r="G2259" t="str">
            <v xml:space="preserve"> Этиловый эфир уксусной кислоты, 1000 мл    </v>
          </cell>
          <cell r="H2259">
            <v>29.9</v>
          </cell>
        </row>
        <row r="2260">
          <cell r="A2260" t="str">
            <v>30079-25</v>
          </cell>
          <cell r="B2260" t="str">
            <v>Fehlingsche Lösung I, 250 ml</v>
          </cell>
          <cell r="C2260" t="str">
            <v xml:space="preserve">Fehling's solution I       250 ml </v>
          </cell>
          <cell r="D2260" t="str">
            <v>Liqueur de Fehling I 250 ml</v>
          </cell>
          <cell r="E2260" t="str">
            <v>Reactivo de Fehling I, 250 ml</v>
          </cell>
          <cell r="F2260" t="str">
            <v xml:space="preserve">Roztwór Fehlinga I 250 ml     </v>
          </cell>
          <cell r="G2260" t="str">
            <v xml:space="preserve">Раствор Фелинга I, 250 мл    </v>
          </cell>
          <cell r="H2260">
            <v>14</v>
          </cell>
        </row>
        <row r="2261">
          <cell r="A2261" t="str">
            <v>30079-70</v>
          </cell>
          <cell r="B2261" t="str">
            <v>Fehlingsche Lösung I, 1000 ml</v>
          </cell>
          <cell r="C2261" t="str">
            <v xml:space="preserve">Fehling's solution I      1000 ml </v>
          </cell>
          <cell r="D2261" t="str">
            <v>Solution de Fehling I, 1000 ml</v>
          </cell>
          <cell r="E2261" t="str">
            <v>SOLUCION DE FEHLING I     1000 ML</v>
          </cell>
          <cell r="F2261" t="str">
            <v xml:space="preserve">Roztwór Fehlinga I 1000 ml     </v>
          </cell>
          <cell r="G2261" t="str">
            <v xml:space="preserve">Раствор Фелинга I, 1000 мл     </v>
          </cell>
          <cell r="H2261">
            <v>33.799999999999997</v>
          </cell>
        </row>
        <row r="2262">
          <cell r="A2262" t="str">
            <v>30079-E</v>
          </cell>
          <cell r="B2262" t="str">
            <v>Fehlingsche Lösung I, 1000 ml</v>
          </cell>
          <cell r="C2262" t="str">
            <v xml:space="preserve">Fehling's solution I      1000 ml </v>
          </cell>
          <cell r="D2262" t="str">
            <v>Solution de Fehling I, 1000 ml</v>
          </cell>
          <cell r="E2262" t="str">
            <v>SOLUCION DE FEHLING I     1000 ML</v>
          </cell>
          <cell r="F2262" t="str">
            <v xml:space="preserve">Roztwór Fehlinga I 1000 ml   </v>
          </cell>
          <cell r="G2262" t="str">
            <v xml:space="preserve">Раствор Фелинга I, 1000 мл     </v>
          </cell>
          <cell r="H2262">
            <v>43.8</v>
          </cell>
        </row>
        <row r="2263">
          <cell r="A2263" t="str">
            <v>30080-25</v>
          </cell>
          <cell r="B2263" t="str">
            <v>Fehlingsche Lösung II, 250 ml</v>
          </cell>
          <cell r="C2263" t="str">
            <v xml:space="preserve">Fehling's solution II      250 ml </v>
          </cell>
          <cell r="D2263" t="str">
            <v>Liqueur de Fehling II 250 ml</v>
          </cell>
          <cell r="E2263" t="str">
            <v>Reactivo de Fehling II, 250 ml</v>
          </cell>
          <cell r="F2263" t="str">
            <v xml:space="preserve">Roztwór Fehlinga II 250 ml     </v>
          </cell>
          <cell r="G2263" t="str">
            <v xml:space="preserve">Раствор Фелинга II, 250 мл     </v>
          </cell>
          <cell r="H2263">
            <v>20.399999999999999</v>
          </cell>
        </row>
        <row r="2264">
          <cell r="A2264" t="str">
            <v>30080-50</v>
          </cell>
          <cell r="B2264" t="str">
            <v>Fehlingsche Lösung II, 500 ml</v>
          </cell>
          <cell r="C2264" t="str">
            <v xml:space="preserve">Fehling's solution II      500 ml </v>
          </cell>
          <cell r="D2264" t="str">
            <v>Liqueur de Fehling II 500 ml</v>
          </cell>
          <cell r="E2264" t="str">
            <v>REACTIVO DE FEHLING II    500 ml</v>
          </cell>
          <cell r="F2264" t="str">
            <v xml:space="preserve">Roztwór Fehlinga II 500 ml     </v>
          </cell>
          <cell r="G2264" t="str">
            <v xml:space="preserve">Раствор Фелинга II, 500 мл     </v>
          </cell>
          <cell r="H2264">
            <v>36.4</v>
          </cell>
        </row>
        <row r="2265">
          <cell r="A2265" t="str">
            <v>30080-70</v>
          </cell>
          <cell r="B2265" t="str">
            <v>Fehlingsche Lösung II, 1000 ml</v>
          </cell>
          <cell r="C2265" t="str">
            <v xml:space="preserve">Fehling's solution II     1000 ml </v>
          </cell>
          <cell r="D2265" t="str">
            <v>Solution de Fehling II, 1000 ml</v>
          </cell>
          <cell r="E2265" t="str">
            <v>SOLUCION DE FEHLING II    1000 ML</v>
          </cell>
          <cell r="F2265" t="str">
            <v xml:space="preserve">Roztwór Fehlinga II 1000 ml     </v>
          </cell>
          <cell r="G2265" t="str">
            <v xml:space="preserve">Раствор Фелинга II, 1000 мл    </v>
          </cell>
          <cell r="H2265">
            <v>50</v>
          </cell>
        </row>
        <row r="2266">
          <cell r="A2266" t="str">
            <v>30080-E</v>
          </cell>
          <cell r="B2266" t="str">
            <v>Fehlingsche Lösung II, 1000 ml</v>
          </cell>
          <cell r="C2266" t="str">
            <v xml:space="preserve">Fehling's solution II     1000 ml </v>
          </cell>
          <cell r="D2266" t="str">
            <v>Solution de Fehling II, 1000 ml</v>
          </cell>
          <cell r="E2266" t="str">
            <v>SOLUCION DE FEHLING II    1000 ML</v>
          </cell>
          <cell r="F2266" t="str">
            <v xml:space="preserve">Roztwór Fehlinga II 1000 ml   </v>
          </cell>
          <cell r="G2266" t="str">
            <v xml:space="preserve">Раствор Фелинга II, 1000 мл    </v>
          </cell>
          <cell r="H2266">
            <v>53.1</v>
          </cell>
        </row>
        <row r="2267">
          <cell r="A2267" t="str">
            <v>30083-25</v>
          </cell>
          <cell r="B2267" t="str">
            <v>Gelatine, Pulver, 250 g</v>
          </cell>
          <cell r="C2267" t="str">
            <v>Gelatin powder             250 g</v>
          </cell>
          <cell r="D2267" t="str">
            <v>Gélatine, poudre 250 g</v>
          </cell>
          <cell r="E2267" t="str">
            <v>Gelatina, polvo, 250 g</v>
          </cell>
          <cell r="F2267" t="str">
            <v xml:space="preserve">Żelatyna, proszek, 250 g     </v>
          </cell>
          <cell r="G2267" t="str">
            <v xml:space="preserve">Желатин, порошок, 250 г    </v>
          </cell>
          <cell r="H2267">
            <v>26.8</v>
          </cell>
        </row>
        <row r="2268">
          <cell r="A2268" t="str">
            <v>30083-E</v>
          </cell>
          <cell r="B2268" t="str">
            <v>Gelatine, Pulver, 1000 g</v>
          </cell>
          <cell r="C2268" t="str">
            <v>Gelatin powder            1000 g</v>
          </cell>
          <cell r="D2268" t="str">
            <v>Gélatine, poudre 1000 g</v>
          </cell>
          <cell r="E2268" t="str">
            <v>Gelatina, polvo, 1000 g</v>
          </cell>
          <cell r="F2268" t="str">
            <v xml:space="preserve">Żelatyna, proszek, 1000 g   </v>
          </cell>
          <cell r="G2268" t="str">
            <v xml:space="preserve">Желатин, порошок, 1000 г    </v>
          </cell>
          <cell r="H2268">
            <v>98.8</v>
          </cell>
        </row>
        <row r="2269">
          <cell r="A2269" t="str">
            <v>30084-10</v>
          </cell>
          <cell r="B2269" t="str">
            <v>Glycerin, 100 ml</v>
          </cell>
          <cell r="C2269" t="str">
            <v>Glycerol 99%               100 ml</v>
          </cell>
          <cell r="D2269" t="str">
            <v>Glycérine  100 ml</v>
          </cell>
          <cell r="E2269" t="str">
            <v>Glicerina 99% , 100 ml</v>
          </cell>
          <cell r="F2269" t="str">
            <v xml:space="preserve">Gliceryna, 99%, 100 ml     </v>
          </cell>
          <cell r="G2269" t="str">
            <v xml:space="preserve">Глицерин, 99%, 100 мл     </v>
          </cell>
          <cell r="H2269">
            <v>10.199999999999999</v>
          </cell>
        </row>
        <row r="2270">
          <cell r="A2270" t="str">
            <v>30084-25</v>
          </cell>
          <cell r="B2270" t="str">
            <v>Glycerin, 250 ml</v>
          </cell>
          <cell r="C2270" t="str">
            <v>Glycerol, 250 ml</v>
          </cell>
          <cell r="D2270" t="str">
            <v>Glycérine  250 ml</v>
          </cell>
          <cell r="E2270" t="str">
            <v>Glicerina, 250ml</v>
          </cell>
          <cell r="F2270" t="str">
            <v xml:space="preserve">Gliceryna, 99%, 250 ml     </v>
          </cell>
          <cell r="G2270" t="str">
            <v xml:space="preserve">Глицерин, 250 мл    </v>
          </cell>
          <cell r="H2270">
            <v>19.2</v>
          </cell>
        </row>
        <row r="2271">
          <cell r="A2271" t="str">
            <v>30084-E</v>
          </cell>
          <cell r="B2271" t="str">
            <v>Glycerin, 1000 ml</v>
          </cell>
          <cell r="C2271" t="str">
            <v>Glycerol 99%, 1000 ml</v>
          </cell>
          <cell r="D2271" t="str">
            <v>Glycérine  1000 ml</v>
          </cell>
          <cell r="E2271" t="str">
            <v>GLICERINA 99%, 1000 ml</v>
          </cell>
          <cell r="F2271" t="str">
            <v xml:space="preserve">Gliceryna, 99%, 1000 ml   </v>
          </cell>
          <cell r="G2271" t="str">
            <v xml:space="preserve">Глицерин, 1000 мл     </v>
          </cell>
          <cell r="H2271">
            <v>54.8</v>
          </cell>
        </row>
        <row r="2272">
          <cell r="A2272" t="str">
            <v>30085-25</v>
          </cell>
          <cell r="B2272" t="str">
            <v>Ethylenglycol, 250 ml</v>
          </cell>
          <cell r="C2272" t="str">
            <v>Ethylene glycol            250 ml</v>
          </cell>
          <cell r="D2272" t="str">
            <v>Glycol  250 ml</v>
          </cell>
          <cell r="E2272" t="str">
            <v>ETILENGLICOL               250 ML</v>
          </cell>
          <cell r="F2272" t="str">
            <v xml:space="preserve">Glikol etylenowy, 250 ml     </v>
          </cell>
          <cell r="G2272" t="str">
            <v xml:space="preserve">Этиленгликоль, 250 мл    </v>
          </cell>
          <cell r="H2272">
            <v>16.399999999999999</v>
          </cell>
        </row>
        <row r="2273">
          <cell r="A2273" t="str">
            <v>30085-E</v>
          </cell>
          <cell r="B2273" t="str">
            <v>Ethylenglycol, 1000 ml</v>
          </cell>
          <cell r="C2273" t="str">
            <v>Ethylene glycol            1000 ml</v>
          </cell>
          <cell r="D2273" t="str">
            <v>Glycol  1000 ml</v>
          </cell>
          <cell r="E2273" t="str">
            <v>ETILENGLICOL               1000 ML</v>
          </cell>
          <cell r="F2273" t="str">
            <v xml:space="preserve">Glikol etylenowy, 1000 ml   </v>
          </cell>
          <cell r="G2273" t="str">
            <v xml:space="preserve">Этиленгликоль, 1000 мл    </v>
          </cell>
          <cell r="H2273">
            <v>18.8</v>
          </cell>
        </row>
        <row r="2274">
          <cell r="A2274" t="str">
            <v>30086-25</v>
          </cell>
          <cell r="B2274" t="str">
            <v>Harnstoff, 250 g</v>
          </cell>
          <cell r="C2274" t="str">
            <v>Urea, 250 g</v>
          </cell>
          <cell r="D2274" t="str">
            <v>Urée, 250 g</v>
          </cell>
          <cell r="E2274" t="str">
            <v>UREA, 250 g</v>
          </cell>
          <cell r="F2274" t="str">
            <v xml:space="preserve">Mocznik, czysty, 250 g     </v>
          </cell>
          <cell r="G2274" t="str">
            <v xml:space="preserve">Мочевина, 250 г    </v>
          </cell>
          <cell r="H2274">
            <v>14</v>
          </cell>
        </row>
        <row r="2275">
          <cell r="A2275" t="str">
            <v>30086-E</v>
          </cell>
          <cell r="B2275" t="str">
            <v>Harnstoff, 500 g</v>
          </cell>
          <cell r="C2275" t="str">
            <v>Urea, 500 g</v>
          </cell>
          <cell r="D2275" t="str">
            <v>Urée, 500 g</v>
          </cell>
          <cell r="E2275" t="str">
            <v>UREA, 500 g</v>
          </cell>
          <cell r="F2275" t="str">
            <v xml:space="preserve">Mocznik, czysty, 500 g   </v>
          </cell>
          <cell r="G2275" t="str">
            <v xml:space="preserve">Мочевина, 500 г    </v>
          </cell>
          <cell r="H2275">
            <v>20.9</v>
          </cell>
        </row>
        <row r="2276">
          <cell r="A2276" t="str">
            <v>30087-25</v>
          </cell>
          <cell r="B2276" t="str">
            <v>Holzkohle, Pulver, 250 g</v>
          </cell>
          <cell r="C2276" t="str">
            <v>Charcoal powder            250 g</v>
          </cell>
          <cell r="D2276" t="str">
            <v>Charbon de bois, poudre 250 g</v>
          </cell>
          <cell r="E2276" t="str">
            <v>CARBON VEGETAL,POLVO       250 G</v>
          </cell>
          <cell r="F2276" t="str">
            <v xml:space="preserve">Węgiel drzewny, proszek, 250 g     </v>
          </cell>
          <cell r="G2276" t="str">
            <v xml:space="preserve">Древесный уголь, порошок, 250 г    </v>
          </cell>
          <cell r="H2276">
            <v>20.2</v>
          </cell>
        </row>
        <row r="2277">
          <cell r="A2277" t="str">
            <v>30087-E</v>
          </cell>
          <cell r="B2277" t="str">
            <v>Holzkohle, Pulver, 1000 g</v>
          </cell>
          <cell r="C2277" t="str">
            <v>Charcoal powder            1000 g</v>
          </cell>
          <cell r="D2277" t="str">
            <v>Charbon de bois, poudre 1000 g</v>
          </cell>
          <cell r="E2277" t="str">
            <v>CARBON VEGETAL,POLVO       1000 G</v>
          </cell>
          <cell r="F2277" t="str">
            <v xml:space="preserve">Węgiel drzewny, proszek, 1000 g   </v>
          </cell>
          <cell r="G2277" t="str">
            <v xml:space="preserve">Древесный уголь, порошок, 1000 г    </v>
          </cell>
          <cell r="H2277">
            <v>55.6</v>
          </cell>
        </row>
        <row r="2278">
          <cell r="A2278" t="str">
            <v>30088-30</v>
          </cell>
          <cell r="B2278" t="str">
            <v>Holzkohle, kleine Stücke, 250 g</v>
          </cell>
          <cell r="C2278" t="str">
            <v>Charcoal,small pieces      250 g</v>
          </cell>
          <cell r="D2278" t="str">
            <v>Charbon de bois, morceaux 250 g</v>
          </cell>
          <cell r="E2278" t="str">
            <v>CARBON VEGETAL,PEDAZOS     250 G</v>
          </cell>
          <cell r="F2278" t="str">
            <v xml:space="preserve">Węgiel drzewny, kawałki, 300 g     </v>
          </cell>
          <cell r="G2278" t="str">
            <v xml:space="preserve">Древесный уголь, кусочки, 250 г    </v>
          </cell>
          <cell r="H2278">
            <v>15</v>
          </cell>
        </row>
        <row r="2279">
          <cell r="A2279" t="str">
            <v>30089-25</v>
          </cell>
          <cell r="B2279" t="str">
            <v>Hydrochinon, 250 g</v>
          </cell>
          <cell r="C2279" t="str">
            <v>Hydroquinone                250 g</v>
          </cell>
          <cell r="D2279" t="str">
            <v>Hydroquinone 250 g</v>
          </cell>
          <cell r="E2279" t="str">
            <v>HIDROQUINONA,250 GR.</v>
          </cell>
          <cell r="F2279" t="str">
            <v xml:space="preserve">Hydrochinon, 250 g     </v>
          </cell>
          <cell r="G2279" t="str">
            <v xml:space="preserve">Гидрохинон, 250 г    </v>
          </cell>
          <cell r="H2279">
            <v>39.799999999999997</v>
          </cell>
        </row>
        <row r="2280">
          <cell r="A2280" t="str">
            <v>30089-E</v>
          </cell>
          <cell r="B2280" t="str">
            <v>Hydrochinon, 250 g</v>
          </cell>
          <cell r="C2280" t="str">
            <v>Hydroquinone                250 g</v>
          </cell>
          <cell r="D2280" t="str">
            <v>Hydroquinone 250 g</v>
          </cell>
          <cell r="E2280" t="str">
            <v>HIDROQUINONA,250 GR.</v>
          </cell>
          <cell r="F2280" t="str">
            <v xml:space="preserve">Hydrochinon, 250 g   </v>
          </cell>
          <cell r="G2280" t="str">
            <v xml:space="preserve">Гидрохинон, 250 г    </v>
          </cell>
          <cell r="H2280">
            <v>53.1</v>
          </cell>
        </row>
        <row r="2281">
          <cell r="A2281" t="str">
            <v>30092-25</v>
          </cell>
          <cell r="B2281" t="str">
            <v>2-Propanol (Isopropanol), 250 ml</v>
          </cell>
          <cell r="C2281" t="str">
            <v>Isopropyl alcohol          250 ml</v>
          </cell>
          <cell r="D2281" t="str">
            <v>Isopropanol 250 ml</v>
          </cell>
          <cell r="E2281" t="str">
            <v>ALCOHOL ISOPROPILICO, 250ML</v>
          </cell>
          <cell r="F2281" t="str">
            <v xml:space="preserve">2-Propanol, czysty, 250 ml     </v>
          </cell>
          <cell r="G2281" t="str">
            <v xml:space="preserve">Изопропиловый спирт, 250 мл     </v>
          </cell>
          <cell r="H2281">
            <v>13.6</v>
          </cell>
        </row>
        <row r="2282">
          <cell r="A2282" t="str">
            <v>30092-70</v>
          </cell>
          <cell r="B2282" t="str">
            <v xml:space="preserve">2-Propanol (Isopropanol), 1000 ml </v>
          </cell>
          <cell r="C2282" t="str">
            <v>Isopropyl alcohol, extra pure, 1000 ml</v>
          </cell>
          <cell r="D2282" t="str">
            <v>Isopropanol 1000 ml</v>
          </cell>
          <cell r="E2282" t="str">
            <v>ALCOHOL ISOPROPILICO    1000 ML</v>
          </cell>
          <cell r="F2282" t="str">
            <v xml:space="preserve">2-Propanol, czysty, 1000 ml     </v>
          </cell>
          <cell r="G2282" t="str">
            <v xml:space="preserve">Изопропиловый спирт, 1000 мл    </v>
          </cell>
          <cell r="H2282">
            <v>31.4</v>
          </cell>
        </row>
        <row r="2283">
          <cell r="A2283" t="str">
            <v>30092-E</v>
          </cell>
          <cell r="B2283" t="str">
            <v>2-Propanol, 1000 ml</v>
          </cell>
          <cell r="C2283" t="str">
            <v>Isopropyl alcohol, extra pure, 1 litre</v>
          </cell>
          <cell r="D2283" t="str">
            <v>Isopropanol 1000 ml</v>
          </cell>
          <cell r="E2283" t="str">
            <v>ALCOHOL ISOPROPILICO    1000 ML</v>
          </cell>
          <cell r="F2283" t="str">
            <v xml:space="preserve">2-Propanol, czysty, 1000 ml   </v>
          </cell>
          <cell r="G2283" t="str">
            <v xml:space="preserve">Изопропиловый спирт, 1000 мл    </v>
          </cell>
          <cell r="H2283">
            <v>39.799999999999997</v>
          </cell>
        </row>
        <row r="2284">
          <cell r="A2284" t="str">
            <v>30093-04</v>
          </cell>
          <cell r="B2284" t="str">
            <v>Iod, doppelt sublimiert, 25 g</v>
          </cell>
          <cell r="C2284" t="str">
            <v>Iodine resublimed           25 g</v>
          </cell>
          <cell r="D2284" t="str">
            <v>Iode sublimé deux fois, 25 g</v>
          </cell>
          <cell r="E2284" t="str">
            <v>YODO RESUBLIMADO            25 G</v>
          </cell>
          <cell r="F2284" t="str">
            <v xml:space="preserve">Jod, sublimowany podwójnie 25 g     </v>
          </cell>
          <cell r="G2284" t="str">
            <v xml:space="preserve">Йод (повторная возгонка), 25 г    </v>
          </cell>
          <cell r="H2284">
            <v>25.8</v>
          </cell>
        </row>
        <row r="2285">
          <cell r="A2285" t="str">
            <v>30093-10</v>
          </cell>
          <cell r="B2285" t="str">
            <v>Iod, doppelt sublimiert, 100 g</v>
          </cell>
          <cell r="C2285" t="str">
            <v>Iodine resublimed          100 g</v>
          </cell>
          <cell r="D2285" t="str">
            <v>Iode sublimé deux fois, 100 g</v>
          </cell>
          <cell r="E2285" t="str">
            <v>YODO RESUBLIMADO           100 G</v>
          </cell>
          <cell r="F2285" t="str">
            <v xml:space="preserve">Jod, sublimowany podwójnie 100 g     </v>
          </cell>
          <cell r="G2285" t="str">
            <v xml:space="preserve">Йод (повторная возгонка), 100 г    </v>
          </cell>
          <cell r="H2285">
            <v>49.8</v>
          </cell>
        </row>
        <row r="2286">
          <cell r="A2286" t="str">
            <v>30093-E</v>
          </cell>
          <cell r="B2286" t="str">
            <v>Iod, doppelt sublimiert, 250 g</v>
          </cell>
          <cell r="C2286" t="str">
            <v>Iodine resublimed          250 g</v>
          </cell>
          <cell r="D2286" t="str">
            <v>Iode sublimé deux fois, 250 g</v>
          </cell>
          <cell r="E2286" t="str">
            <v>YODO RESUBLIMADO           250 G</v>
          </cell>
          <cell r="F2286" t="str">
            <v xml:space="preserve">Jod, sublimowany podwójnie 250 g   </v>
          </cell>
          <cell r="G2286" t="str">
            <v xml:space="preserve">Йод (повторная возгонка), 250 г    </v>
          </cell>
          <cell r="H2286">
            <v>45.8</v>
          </cell>
        </row>
        <row r="2287">
          <cell r="A2287" t="str">
            <v>30094-10</v>
          </cell>
          <cell r="B2287" t="str">
            <v>Iod-Kaliumiodid-Lösung (Lugolsche Lösung), 100 ml</v>
          </cell>
          <cell r="C2287" t="str">
            <v>Iodine potassium iodide solution</v>
          </cell>
          <cell r="D2287" t="str">
            <v>Solution d’iodure de potassium iodée, 100 ml</v>
          </cell>
          <cell r="E2287" t="str">
            <v>Solución de yodo y yoduro potásico, solución Lugol, 100 ml</v>
          </cell>
          <cell r="F2287" t="str">
            <v xml:space="preserve">Jod, roztwór jodku potasu, 100 ml     </v>
          </cell>
          <cell r="G2287" t="str">
            <v xml:space="preserve">Йод, раствор йодида калия, 100 мл    </v>
          </cell>
          <cell r="H2287">
            <v>15.6</v>
          </cell>
        </row>
        <row r="2288">
          <cell r="A2288" t="str">
            <v>30094-25</v>
          </cell>
          <cell r="B2288" t="str">
            <v>Iod-Kaliumiodid-Lösung (Lugolsche Lösung), 250 ml</v>
          </cell>
          <cell r="C2288" t="str">
            <v>Iodine potass.iodide sol., 250 ml</v>
          </cell>
          <cell r="D2288" t="str">
            <v>Solution iodo-iodurée (liquide de Lugol), 250 ml</v>
          </cell>
          <cell r="E2288" t="str">
            <v xml:space="preserve">Solución de yodo y yoduro potásico, solución Lugol, 250 ml </v>
          </cell>
          <cell r="F2288" t="str">
            <v xml:space="preserve">Jod, roztwór jodku potasu, 250 ml     </v>
          </cell>
          <cell r="G2288" t="str">
            <v xml:space="preserve">Йод, раствор йодида калия, 250 мл     </v>
          </cell>
          <cell r="H2288">
            <v>28.4</v>
          </cell>
        </row>
        <row r="2289">
          <cell r="A2289" t="str">
            <v>30094-E</v>
          </cell>
          <cell r="B2289" t="str">
            <v>Iod-Kaliumiodid-Lösung (Lugolsche Lösung), 250 ml</v>
          </cell>
          <cell r="C2289" t="str">
            <v>Iodine potass.iodide sol., 250 ml</v>
          </cell>
          <cell r="D2289" t="str">
            <v>Solution iodo-iodurée (liquide de Lugol), 250 ml</v>
          </cell>
          <cell r="E2289" t="str">
            <v xml:space="preserve">Solución de yodo y yoduro potásico, solución Lugol, 250 ml </v>
          </cell>
          <cell r="F2289" t="str">
            <v xml:space="preserve">Jod, roztwór jodku potasu, 250 ml   </v>
          </cell>
          <cell r="G2289" t="str">
            <v xml:space="preserve">Йод, раствор йодида калия, 250 мл     </v>
          </cell>
          <cell r="H2289">
            <v>32.799999999999997</v>
          </cell>
        </row>
        <row r="2290">
          <cell r="A2290" t="str">
            <v>30096-25</v>
          </cell>
          <cell r="B2290" t="str">
            <v>Kaliumcarbonat, 250 g</v>
          </cell>
          <cell r="C2290" t="str">
            <v>Potassium carbonate,98-100% 250 g</v>
          </cell>
          <cell r="D2290" t="str">
            <v>Carbonate de potassium 250 g</v>
          </cell>
          <cell r="E2290" t="str">
            <v>CARBONATO DE PATASIO       250 G</v>
          </cell>
          <cell r="F2290" t="str">
            <v xml:space="preserve">Węglan potasu, czysty, 250 g     </v>
          </cell>
          <cell r="G2290" t="str">
            <v xml:space="preserve">Карбонат калия , 98-100%, 250 г    </v>
          </cell>
          <cell r="H2290">
            <v>15.2</v>
          </cell>
        </row>
        <row r="2291">
          <cell r="A2291" t="str">
            <v>30096-E</v>
          </cell>
          <cell r="B2291" t="str">
            <v>Kaliumcarbonat, 500 g</v>
          </cell>
          <cell r="C2291" t="str">
            <v>Potassium carbonate,98-100% 5000 g</v>
          </cell>
          <cell r="D2291" t="str">
            <v>Carbonate de potassium 500 g</v>
          </cell>
          <cell r="E2291" t="str">
            <v>Carbonato potásico, 500 g</v>
          </cell>
          <cell r="F2291" t="str">
            <v xml:space="preserve">Węglan potasu, czysty, 500 g   </v>
          </cell>
          <cell r="G2291" t="str">
            <v xml:space="preserve">Карбонат калия , 98-100%, 500 г    </v>
          </cell>
          <cell r="H2291">
            <v>19.8</v>
          </cell>
        </row>
        <row r="2292">
          <cell r="A2292" t="str">
            <v>30097-25</v>
          </cell>
          <cell r="B2292" t="str">
            <v>Kaliumchlorat, 250 g</v>
          </cell>
          <cell r="C2292" t="str">
            <v>Potassium chlorate          250 g</v>
          </cell>
          <cell r="D2292" t="str">
            <v>Chlorate de potassium 250 g</v>
          </cell>
          <cell r="E2292" t="str">
            <v>CLORATO DE POTASIO         250 G</v>
          </cell>
          <cell r="F2292" t="str">
            <v xml:space="preserve">Chloran potasu, czysty, 250 g     </v>
          </cell>
          <cell r="G2292" t="str">
            <v xml:space="preserve">Бертоллетова соль, 250 г     </v>
          </cell>
          <cell r="H2292">
            <v>74.8</v>
          </cell>
        </row>
        <row r="2293">
          <cell r="A2293" t="str">
            <v>30098-25</v>
          </cell>
          <cell r="B2293" t="str">
            <v>Kaliumchlorid, 250 g</v>
          </cell>
          <cell r="C2293" t="str">
            <v>Potassium chloride          250 g</v>
          </cell>
          <cell r="D2293" t="str">
            <v>Chlorure de potassium 250 g</v>
          </cell>
          <cell r="E2293" t="str">
            <v>Cloruro potásico, 250g</v>
          </cell>
          <cell r="F2293" t="str">
            <v xml:space="preserve">Chlorek potasu, czysty, 250 g     </v>
          </cell>
          <cell r="G2293" t="str">
            <v xml:space="preserve">Хлорид калия, 250 г     </v>
          </cell>
          <cell r="H2293">
            <v>13.8</v>
          </cell>
        </row>
        <row r="2294">
          <cell r="A2294" t="str">
            <v>30098-E</v>
          </cell>
          <cell r="B2294" t="str">
            <v>Kaliumchlorid, 250 g</v>
          </cell>
          <cell r="C2294" t="str">
            <v>Potassium chloride          250 g</v>
          </cell>
          <cell r="D2294" t="str">
            <v>Chlorure de potassium 250 g</v>
          </cell>
          <cell r="E2294" t="str">
            <v>Cloruro potásico, 250g</v>
          </cell>
          <cell r="F2294" t="str">
            <v xml:space="preserve">Chlorek potasu, czysty, 250 g   </v>
          </cell>
          <cell r="G2294" t="str">
            <v xml:space="preserve">Хлорид калия, 250 г     </v>
          </cell>
          <cell r="H2294">
            <v>18.25</v>
          </cell>
        </row>
        <row r="2295">
          <cell r="A2295" t="str">
            <v>30100-10</v>
          </cell>
          <cell r="B2295" t="str">
            <v>Kaliumhexacyanoferrat(III), 100 g</v>
          </cell>
          <cell r="C2295" t="str">
            <v>Potass.hexacyanoferrate/III/100g</v>
          </cell>
          <cell r="D2295" t="str">
            <v>Ferricyanure de potassium 100 g</v>
          </cell>
          <cell r="E2295" t="str">
            <v>FERRO-III-CIANURO POTASICO,100 G</v>
          </cell>
          <cell r="F2295" t="str">
            <v xml:space="preserve">Heksacyjanoferrat wapnia (III) 100 g     </v>
          </cell>
          <cell r="G2295" t="str">
            <v xml:space="preserve">Гексацианоферрат калия (III), 100 г    </v>
          </cell>
          <cell r="H2295">
            <v>18.399999999999999</v>
          </cell>
        </row>
        <row r="2296">
          <cell r="A2296" t="str">
            <v>30100-25</v>
          </cell>
          <cell r="B2296" t="str">
            <v>Kaliumhexacyanoferrat(III), 250 g</v>
          </cell>
          <cell r="C2296" t="str">
            <v>Potass.hexacyanoferrate/III/250g</v>
          </cell>
          <cell r="D2296" t="str">
            <v>Ferricyanure de potassium 250</v>
          </cell>
          <cell r="E2296" t="str">
            <v>FERRO-III-CIANURO POTASICO,250 G</v>
          </cell>
          <cell r="F2296" t="str">
            <v xml:space="preserve">Heksacyjanoferrat wapnia (III), 250 g     </v>
          </cell>
          <cell r="G2296" t="str">
            <v xml:space="preserve">Гексацианоферрат калия (III), 250 г    </v>
          </cell>
          <cell r="H2296">
            <v>30.6</v>
          </cell>
        </row>
        <row r="2297">
          <cell r="A2297" t="str">
            <v>30100-E</v>
          </cell>
          <cell r="B2297" t="str">
            <v>Kaliumhexacyanoferrat(III), 500 g</v>
          </cell>
          <cell r="C2297" t="str">
            <v>Potass.hexacyanoferrate/III/500g</v>
          </cell>
          <cell r="D2297" t="str">
            <v>Ferricyanure de potassium 500</v>
          </cell>
          <cell r="E2297" t="str">
            <v>FERRO-III-CIANURO POTASICO,500 G</v>
          </cell>
          <cell r="F2297" t="str">
            <v xml:space="preserve">Heksacyjanoferrat wapnia (III), 500 g   </v>
          </cell>
          <cell r="G2297" t="str">
            <v xml:space="preserve">Гексацианоферрат калия (III), 500 г    </v>
          </cell>
          <cell r="H2297">
            <v>32.6</v>
          </cell>
        </row>
        <row r="2298">
          <cell r="A2298" t="str">
            <v>30101-25</v>
          </cell>
          <cell r="B2298" t="str">
            <v>Kaliumhexacyanoferrat(II), 250 g</v>
          </cell>
          <cell r="C2298" t="str">
            <v>Potass.hexacyanoferrate/II/250 g</v>
          </cell>
          <cell r="D2298" t="str">
            <v>Ferrocyanure de potassium 250 g</v>
          </cell>
          <cell r="E2298" t="str">
            <v>FERRO-II-CIANURO POTASICO, 250 G</v>
          </cell>
          <cell r="F2298" t="str">
            <v xml:space="preserve">Heksacyjanoferrat wapnia (II) 250 g     </v>
          </cell>
          <cell r="G2298" t="str">
            <v xml:space="preserve">Гексацианоферрат калия (II), 250 г    </v>
          </cell>
          <cell r="H2298">
            <v>20.2</v>
          </cell>
        </row>
        <row r="2299">
          <cell r="A2299" t="str">
            <v>30101-E</v>
          </cell>
          <cell r="B2299" t="str">
            <v>Kaliumhexacyanoferrat(II), 250 g</v>
          </cell>
          <cell r="C2299" t="str">
            <v>Potass.hexacyanoferrate/II/250 g</v>
          </cell>
          <cell r="D2299" t="str">
            <v>Ferrocyanure de potassium 250 g</v>
          </cell>
          <cell r="E2299" t="str">
            <v>FERRO-II-CIANURO POTASICO, 250 G</v>
          </cell>
          <cell r="F2299" t="str">
            <v xml:space="preserve">Heksacyjanoferrat wapnia (II) 250 g   </v>
          </cell>
          <cell r="G2299" t="str">
            <v xml:space="preserve">Гексацианоферрат калия (II), 250 г    </v>
          </cell>
          <cell r="H2299">
            <v>28.5</v>
          </cell>
        </row>
        <row r="2300">
          <cell r="A2300" t="str">
            <v>30103-50</v>
          </cell>
          <cell r="B2300" t="str">
            <v>Kaliumhydroxid,Plätzchen 500 g</v>
          </cell>
          <cell r="C2300" t="str">
            <v>Potassium hydroxide pellets,500 g</v>
          </cell>
          <cell r="D2300" t="str">
            <v>Hydroxyde de potassium 500 g</v>
          </cell>
          <cell r="E2300" t="str">
            <v>Hidroxido potásico, pastill., 500 g</v>
          </cell>
          <cell r="F2300" t="str">
            <v xml:space="preserve">Wodorotlenek potasu, kawałki,500 g     </v>
          </cell>
          <cell r="G2300" t="str">
            <v xml:space="preserve">Гидроокись калия, гранулы, 500 г    </v>
          </cell>
          <cell r="H2300">
            <v>33.4</v>
          </cell>
        </row>
        <row r="2301">
          <cell r="A2301" t="str">
            <v>30103-E</v>
          </cell>
          <cell r="B2301" t="str">
            <v>Kaliumhydroxid,Plätzchen 500 g</v>
          </cell>
          <cell r="C2301" t="str">
            <v>Potassium hydroxide pellets,500 g</v>
          </cell>
          <cell r="D2301" t="str">
            <v>Hydroxyde de potassium 500 g</v>
          </cell>
          <cell r="E2301" t="str">
            <v>Hidroxido potásico, pastill., 500 g</v>
          </cell>
          <cell r="F2301" t="str">
            <v xml:space="preserve">Wodorotlenek potasu, kawałki,500 g   </v>
          </cell>
          <cell r="G2301" t="str">
            <v xml:space="preserve">Гидроокись калия, гранулы, 500 г    </v>
          </cell>
          <cell r="H2301">
            <v>23.8</v>
          </cell>
        </row>
        <row r="2302">
          <cell r="A2302" t="str">
            <v>30104-05</v>
          </cell>
          <cell r="B2302" t="str">
            <v>Kaliumiodid,  50 g</v>
          </cell>
          <cell r="C2302" t="str">
            <v>Potassium iodide            50 g</v>
          </cell>
          <cell r="D2302" t="str">
            <v>Iodure de potassium 50 g</v>
          </cell>
          <cell r="E2302" t="str">
            <v>YODURO POTASICO   50 G</v>
          </cell>
          <cell r="F2302" t="str">
            <v xml:space="preserve">Jodek potasu, czysty, 50 g     </v>
          </cell>
          <cell r="G2302" t="str">
            <v xml:space="preserve">Йодид калия, 50 г    </v>
          </cell>
          <cell r="H2302">
            <v>27</v>
          </cell>
        </row>
        <row r="2303">
          <cell r="A2303" t="str">
            <v>30104-10</v>
          </cell>
          <cell r="B2303" t="str">
            <v>Kaliumiodid, 100 g</v>
          </cell>
          <cell r="C2303" t="str">
            <v>Potassium iodide           100 g</v>
          </cell>
          <cell r="D2303" t="str">
            <v>Iodure de potassium 100g</v>
          </cell>
          <cell r="E2303" t="str">
            <v>YODURO POTASICO           100 g</v>
          </cell>
          <cell r="F2303" t="str">
            <v xml:space="preserve">Jodek potasu, czysty, 100 g     </v>
          </cell>
          <cell r="G2303" t="str">
            <v xml:space="preserve">Йодид калия, 100 г    </v>
          </cell>
          <cell r="H2303">
            <v>46.8</v>
          </cell>
        </row>
        <row r="2304">
          <cell r="A2304" t="str">
            <v>30104-E</v>
          </cell>
          <cell r="B2304" t="str">
            <v>Kaliumiodid, 100 g</v>
          </cell>
          <cell r="C2304" t="str">
            <v>Potassium iodide           100 g</v>
          </cell>
          <cell r="D2304" t="str">
            <v>Iodure de potassium 100g</v>
          </cell>
          <cell r="E2304" t="str">
            <v>YODURO POTASICO           100 g</v>
          </cell>
          <cell r="F2304" t="str">
            <v xml:space="preserve">Jodek potasu, czysty, 100 g   </v>
          </cell>
          <cell r="G2304" t="str">
            <v xml:space="preserve">Йодид калия, 100 г    </v>
          </cell>
          <cell r="H2304">
            <v>32.6</v>
          </cell>
        </row>
        <row r="2305">
          <cell r="A2305" t="str">
            <v>30105-25</v>
          </cell>
          <cell r="B2305" t="str">
            <v>Kaliumnatriumtartrat, 250 g</v>
          </cell>
          <cell r="C2305" t="str">
            <v>Potassium sodium tartrate  250 g</v>
          </cell>
          <cell r="D2305" t="str">
            <v>Potassium-sodium tartrate 250 g</v>
          </cell>
          <cell r="E2305" t="str">
            <v>TARTRATO DE POTASIO Y SODIO 250 G</v>
          </cell>
          <cell r="F2305" t="str">
            <v xml:space="preserve">Winian sodowo-potasowy, 250 g     </v>
          </cell>
          <cell r="G2305" t="str">
            <v xml:space="preserve">Калий-натрий-тартрат, 250 г    </v>
          </cell>
          <cell r="H2305">
            <v>23.6</v>
          </cell>
        </row>
        <row r="2306">
          <cell r="A2306" t="str">
            <v>30105-E</v>
          </cell>
          <cell r="B2306" t="str">
            <v>Kaliumnatriumtartrat, 500 g</v>
          </cell>
          <cell r="C2306" t="str">
            <v>Potassium sodium tartrate  500 g</v>
          </cell>
          <cell r="D2306" t="str">
            <v>Potassium-sodium tartrate 500 g</v>
          </cell>
          <cell r="E2306" t="str">
            <v>TARTRATO DE POTASIO Y SODIO 500 G</v>
          </cell>
          <cell r="F2306" t="str">
            <v xml:space="preserve">Winian sodowo-potasowy, 500 g   </v>
          </cell>
          <cell r="G2306" t="str">
            <v xml:space="preserve">Калий-натрий-тартрат, 500 г    </v>
          </cell>
          <cell r="H2306">
            <v>31.6</v>
          </cell>
        </row>
        <row r="2307">
          <cell r="A2307" t="str">
            <v>30106-25</v>
          </cell>
          <cell r="B2307" t="str">
            <v>Kaliumnitrat, 250 g</v>
          </cell>
          <cell r="C2307" t="str">
            <v>Potassium nitrate          250 g</v>
          </cell>
          <cell r="D2307" t="str">
            <v>Nitrate de potassium 250 g</v>
          </cell>
          <cell r="E2307" t="str">
            <v>NITRATO DE POTASIO  250 G</v>
          </cell>
          <cell r="F2307" t="str">
            <v xml:space="preserve">Azotan potasu, czysty, 250 g     </v>
          </cell>
          <cell r="G2307" t="str">
            <v xml:space="preserve">Нитрат калия, 250 г    </v>
          </cell>
          <cell r="H2307">
            <v>19.2</v>
          </cell>
        </row>
        <row r="2308">
          <cell r="A2308" t="str">
            <v>30106-E</v>
          </cell>
          <cell r="B2308" t="str">
            <v>Kaliumnitrat, 500 g</v>
          </cell>
          <cell r="C2308" t="str">
            <v>Potassium nitrate          500 g</v>
          </cell>
          <cell r="D2308" t="str">
            <v>Nitrate de potassium 500 g</v>
          </cell>
          <cell r="E2308" t="str">
            <v>NITRATO DE POTASIO          500 g</v>
          </cell>
          <cell r="F2308" t="str">
            <v xml:space="preserve">Azotan potasu, czysty, 500 g   </v>
          </cell>
          <cell r="G2308" t="str">
            <v xml:space="preserve">Нитрат калия, 500 г    </v>
          </cell>
          <cell r="H2308">
            <v>30.5</v>
          </cell>
        </row>
        <row r="2309">
          <cell r="A2309" t="str">
            <v>30108-25</v>
          </cell>
          <cell r="B2309" t="str">
            <v>Kaliumpermanganat, 250 g</v>
          </cell>
          <cell r="C2309" t="str">
            <v>Potassium permanganate, chem. pur., 250 g</v>
          </cell>
          <cell r="D2309" t="str">
            <v>Permanganate de potassium, 250 g</v>
          </cell>
          <cell r="E2309" t="str">
            <v>Permanganato de potasio, 250g</v>
          </cell>
          <cell r="F2309" t="str">
            <v xml:space="preserve">Nadmanganian potasu, czysty, 250 g     </v>
          </cell>
          <cell r="G2309" t="str">
            <v xml:space="preserve">Перманганат калия, 250 г    </v>
          </cell>
          <cell r="H2309">
            <v>64.8</v>
          </cell>
        </row>
        <row r="2310">
          <cell r="A2310" t="str">
            <v>30108-E</v>
          </cell>
          <cell r="B2310" t="str">
            <v>Kaliumpermanganat, 250 g</v>
          </cell>
          <cell r="C2310" t="str">
            <v>Potassium permanganate, chem. pur., 250 g</v>
          </cell>
          <cell r="D2310" t="str">
            <v>Permanganate de potassium, 250 g</v>
          </cell>
          <cell r="E2310" t="str">
            <v>Permanganato de potasio, 250g</v>
          </cell>
          <cell r="F2310" t="str">
            <v xml:space="preserve">Nadmanganian potasu, czysty, 250 g   </v>
          </cell>
          <cell r="G2310" t="str">
            <v xml:space="preserve">Перманганат калия, 250 г    </v>
          </cell>
          <cell r="H2310">
            <v>20.3</v>
          </cell>
        </row>
        <row r="2311">
          <cell r="A2311" t="str">
            <v>30110-10</v>
          </cell>
          <cell r="B2311" t="str">
            <v>Kaliumthiocyanat, 100 g</v>
          </cell>
          <cell r="C2311" t="str">
            <v>Potassium thiocyanate      100 g</v>
          </cell>
          <cell r="D2311" t="str">
            <v>Sulfocyanure de potassium 100 g</v>
          </cell>
          <cell r="E2311" t="str">
            <v>SULFOCIANURO DE POTASIO    100 G</v>
          </cell>
          <cell r="F2311" t="str">
            <v xml:space="preserve">Rodanek potasu, czysty, 100 g     </v>
          </cell>
          <cell r="G2311" t="str">
            <v xml:space="preserve">Тиоцианат калия, 100 г    </v>
          </cell>
          <cell r="H2311">
            <v>20.399999999999999</v>
          </cell>
        </row>
        <row r="2312">
          <cell r="A2312" t="str">
            <v>30110-E</v>
          </cell>
          <cell r="B2312" t="str">
            <v>Kaliumthiocyanat, 500 g</v>
          </cell>
          <cell r="C2312" t="str">
            <v>Potassium thiocyanate      500 g</v>
          </cell>
          <cell r="D2312" t="str">
            <v>Sulfocyanure de potassium 500 g</v>
          </cell>
          <cell r="E2312" t="str">
            <v>SULFOCIANURO DE POTASIO    500 G</v>
          </cell>
          <cell r="F2312" t="str">
            <v xml:space="preserve">Rodanek potasu, czysty, 500 g   </v>
          </cell>
          <cell r="G2312" t="str">
            <v xml:space="preserve">Тиоцианат калия, 500 г    </v>
          </cell>
          <cell r="H2312">
            <v>88</v>
          </cell>
        </row>
        <row r="2313">
          <cell r="A2313" t="str">
            <v>30117-10</v>
          </cell>
          <cell r="B2313" t="str">
            <v>Kupferblech, d=0,1 mm, b=100 mm, 100 g</v>
          </cell>
          <cell r="C2313" t="str">
            <v>Copper foil, 0.1 mm,       100 g</v>
          </cell>
          <cell r="D2313" t="str">
            <v>Cuivre, feuilles 0,1 mm 100 g</v>
          </cell>
          <cell r="E2313" t="str">
            <v>COBRE METALICO EN HOJAS    100 G</v>
          </cell>
          <cell r="F2313" t="str">
            <v xml:space="preserve">Blacha miedziana, d = 0,1 mm, b = 100 mm, 100 g     </v>
          </cell>
          <cell r="G2313" t="str">
            <v xml:space="preserve">Листовая медь, 0,1 мм, 100 г    </v>
          </cell>
          <cell r="H2313">
            <v>40</v>
          </cell>
        </row>
        <row r="2314">
          <cell r="A2314" t="str">
            <v>30119-10</v>
          </cell>
          <cell r="B2314" t="str">
            <v>Kupfer, Pulver, 100 g</v>
          </cell>
          <cell r="C2314" t="str">
            <v>Copper, powder             100 g</v>
          </cell>
          <cell r="D2314" t="str">
            <v>Cuivre en poudre, 100 g</v>
          </cell>
          <cell r="E2314" t="str">
            <v>COBRE, POLVO               100 G</v>
          </cell>
          <cell r="F2314" t="str">
            <v xml:space="preserve">Miedź, proszek 100 g     </v>
          </cell>
          <cell r="G2314" t="str">
            <v xml:space="preserve">Медь, порошок, 100 г    </v>
          </cell>
          <cell r="H2314">
            <v>22.4</v>
          </cell>
        </row>
        <row r="2315">
          <cell r="A2315" t="str">
            <v>30119-25</v>
          </cell>
          <cell r="B2315" t="str">
            <v>Kupfer, Pulver, 250 g</v>
          </cell>
          <cell r="C2315" t="str">
            <v>Copper, powder             250 g</v>
          </cell>
          <cell r="D2315" t="str">
            <v>Cuivre en poudre, 250 g</v>
          </cell>
          <cell r="E2315" t="str">
            <v>COBRE, POLVO             250 g</v>
          </cell>
          <cell r="F2315" t="str">
            <v xml:space="preserve">Miedź, proszek, 250 g     </v>
          </cell>
          <cell r="G2315" t="str">
            <v xml:space="preserve">Медь, порошок, 250 г    </v>
          </cell>
          <cell r="H2315">
            <v>36</v>
          </cell>
        </row>
        <row r="2316">
          <cell r="A2316" t="str">
            <v>30119-E</v>
          </cell>
          <cell r="B2316" t="str">
            <v>Kupfer, Pulver, 100 g</v>
          </cell>
          <cell r="C2316" t="str">
            <v>Copper, powder             100 g</v>
          </cell>
          <cell r="D2316" t="str">
            <v>Cuivre en poudre, 100 g</v>
          </cell>
          <cell r="E2316" t="str">
            <v>COBRE, POLVO               100 G</v>
          </cell>
          <cell r="F2316" t="str">
            <v xml:space="preserve">Miedź, proszek 100 g   </v>
          </cell>
          <cell r="G2316" t="str">
            <v xml:space="preserve">Медь, порошок, 100 г    </v>
          </cell>
          <cell r="H2316">
            <v>24.4</v>
          </cell>
        </row>
        <row r="2317">
          <cell r="A2317" t="str">
            <v>30121-10</v>
          </cell>
          <cell r="B2317" t="str">
            <v>Kupfer(II)-chlorid-2-Hydrat, 100 g</v>
          </cell>
          <cell r="C2317" t="str">
            <v>Copper-II chloride         100 g</v>
          </cell>
          <cell r="D2317" t="str">
            <v>Chlorure de cuivre 100 g</v>
          </cell>
          <cell r="E2317" t="str">
            <v>BICLORURO DE COBRE          100 G</v>
          </cell>
          <cell r="F2317" t="str">
            <v xml:space="preserve">Chlorek miedzi (II)     </v>
          </cell>
          <cell r="G2317" t="str">
            <v xml:space="preserve">Хлорид меди (II), 100 г     </v>
          </cell>
          <cell r="H2317">
            <v>21.2</v>
          </cell>
        </row>
        <row r="2318">
          <cell r="A2318" t="str">
            <v>30121-E</v>
          </cell>
          <cell r="B2318" t="str">
            <v>Kupfer(II)-chlorid-2-Hydrat, 250 g</v>
          </cell>
          <cell r="C2318" t="str">
            <v>Copper-II chloride         250 g</v>
          </cell>
          <cell r="D2318" t="str">
            <v>Chlorure de cuivre 250 g</v>
          </cell>
          <cell r="E2318" t="str">
            <v>BICLORURO DE COBRE          250 G</v>
          </cell>
          <cell r="F2318" t="str">
            <v xml:space="preserve">Chlorek miedzi (II)   </v>
          </cell>
          <cell r="G2318" t="str">
            <v xml:space="preserve">Хлорид меди (II), 250 г     </v>
          </cell>
          <cell r="H2318">
            <v>20.6</v>
          </cell>
        </row>
        <row r="2319">
          <cell r="A2319" t="str">
            <v>30124-E</v>
          </cell>
          <cell r="B2319" t="str">
            <v>Kupferoxid, Drahtform, 100 g</v>
          </cell>
          <cell r="C2319" t="str">
            <v>Copper-II oxide,wire form  100 g</v>
          </cell>
          <cell r="D2319" t="str">
            <v>Oxyde cuivrique, fils 100 g</v>
          </cell>
          <cell r="E2319" t="str">
            <v>OXIDO DE COBRE, EN HILOS   100 G</v>
          </cell>
          <cell r="F2319" t="str">
            <v xml:space="preserve">Tlenek miedzi, drut,100 g   </v>
          </cell>
          <cell r="G2319" t="str">
            <v xml:space="preserve">Окись меди (II), проволока, 100 г    </v>
          </cell>
          <cell r="H2319">
            <v>99</v>
          </cell>
        </row>
        <row r="2320">
          <cell r="A2320" t="str">
            <v>30125-10</v>
          </cell>
          <cell r="B2320" t="str">
            <v>Kupfer(II)-oxid, Pulver, 100 g</v>
          </cell>
          <cell r="C2320" t="str">
            <v>Copper-II oxide,powder     100 g</v>
          </cell>
          <cell r="D2320" t="str">
            <v>Oxyde cuivrique, poudre 100 g</v>
          </cell>
          <cell r="E2320" t="str">
            <v>OXIDO DE COBRE, POLVO      100 G</v>
          </cell>
          <cell r="F2320" t="str">
            <v xml:space="preserve">Tlenek miedzi (II), proszek, 100 g     </v>
          </cell>
          <cell r="G2320" t="str">
            <v xml:space="preserve">Окись меди (II), порошок, 100 г    </v>
          </cell>
          <cell r="H2320">
            <v>24</v>
          </cell>
        </row>
        <row r="2321">
          <cell r="A2321" t="str">
            <v>30125-25</v>
          </cell>
          <cell r="B2321" t="str">
            <v>Kupfer(II)-oxid, Pulver, 250 g</v>
          </cell>
          <cell r="C2321" t="str">
            <v>Copper-II oxide,powder     250 g</v>
          </cell>
          <cell r="D2321" t="str">
            <v>Oxyde cuivrique, poudre 250 g</v>
          </cell>
          <cell r="E2321" t="str">
            <v>OXIDO DE COBRE, POLVO      250 G</v>
          </cell>
          <cell r="F2321" t="str">
            <v xml:space="preserve">Tlenek miedzi (II), proszek, 250 g     </v>
          </cell>
          <cell r="G2321" t="str">
            <v xml:space="preserve">Окись меди (II), порошок, 250 г    </v>
          </cell>
          <cell r="H2321">
            <v>48.4</v>
          </cell>
        </row>
        <row r="2322">
          <cell r="A2322" t="str">
            <v>30125-E</v>
          </cell>
          <cell r="B2322" t="str">
            <v>Kupfer(II)-oxid, Pulver, 250 g</v>
          </cell>
          <cell r="C2322" t="str">
            <v>Copper-II oxide,powder     250 g</v>
          </cell>
          <cell r="D2322" t="str">
            <v>Oxyde cuivrique, poudre 250 g</v>
          </cell>
          <cell r="E2322" t="str">
            <v>OXIDO DE COBRE, POLVO      250 G</v>
          </cell>
          <cell r="F2322" t="str">
            <v xml:space="preserve">Tlenek miedzi (II), proszek, 250 g   </v>
          </cell>
          <cell r="G2322" t="str">
            <v xml:space="preserve">Окись меди (II), порошок, 250 г    </v>
          </cell>
          <cell r="H2322">
            <v>53.1</v>
          </cell>
        </row>
        <row r="2323">
          <cell r="A2323" t="str">
            <v>30126-25</v>
          </cell>
          <cell r="B2323" t="str">
            <v>Kupfer(II)-sulfat-5-Hydrat, 250 g</v>
          </cell>
          <cell r="C2323" t="str">
            <v>Copper-II sulphate,cryst.  250 g</v>
          </cell>
          <cell r="D2323" t="str">
            <v>Hydrate de sulfate de cuivre 250 g</v>
          </cell>
          <cell r="E2323" t="str">
            <v>Sulfato de cobre (II) pentahidratado, cristalino,  250 g</v>
          </cell>
          <cell r="F2323" t="str">
            <v xml:space="preserve">Siarczan (VI) miedzi (II), krystaliczny     </v>
          </cell>
          <cell r="G2323" t="str">
            <v xml:space="preserve">Сульфат меди (II), крист., 250 г    </v>
          </cell>
          <cell r="H2323">
            <v>25</v>
          </cell>
        </row>
        <row r="2324">
          <cell r="A2324" t="str">
            <v>30126-70</v>
          </cell>
          <cell r="B2324" t="str">
            <v>Kupfer(II)-sulfat-5-Hydrat, 1 kg</v>
          </cell>
          <cell r="C2324" t="str">
            <v>Copper-II sulphate 5-hydr.1000 g</v>
          </cell>
          <cell r="D2324" t="str">
            <v>Hydrate de sulfate de cuivre 1000 g</v>
          </cell>
          <cell r="E2324" t="str">
            <v>SULFATO DE COBRE CRIST.    1 Kg</v>
          </cell>
          <cell r="F2324" t="str">
            <v xml:space="preserve">Siarczan (VI) miedzi (II), pięciowodzian     </v>
          </cell>
          <cell r="G2324" t="str">
            <v xml:space="preserve">Сульфат меди (II), 1000 г    </v>
          </cell>
          <cell r="H2324">
            <v>72.8</v>
          </cell>
        </row>
        <row r="2325">
          <cell r="A2325" t="str">
            <v>30126-E</v>
          </cell>
          <cell r="B2325" t="str">
            <v>Kupfer(II)-sulfat-5-Hydrat, 1 kg</v>
          </cell>
          <cell r="C2325" t="str">
            <v>Copper-II sulphate 5-hydr.1000 g</v>
          </cell>
          <cell r="D2325" t="str">
            <v>Hydrate de sulfate de cuivre 1000 g</v>
          </cell>
          <cell r="E2325" t="str">
            <v>SULFATO DE COBRE CRIST.    1 Kg</v>
          </cell>
          <cell r="F2325" t="str">
            <v xml:space="preserve">Siarczan (VI) miedzi (II), pięciowodzian   </v>
          </cell>
          <cell r="G2325" t="str">
            <v xml:space="preserve">Сульфат меди (II), 1000 г    </v>
          </cell>
          <cell r="H2325">
            <v>51</v>
          </cell>
        </row>
        <row r="2326">
          <cell r="A2326" t="str">
            <v>30127-10</v>
          </cell>
          <cell r="B2326" t="str">
            <v>Lackmuslösung, 100 ml</v>
          </cell>
          <cell r="C2326" t="str">
            <v>Litmus solution            100 ml</v>
          </cell>
          <cell r="D2326" t="str">
            <v>Tournesol, solution 100 ml</v>
          </cell>
          <cell r="E2326" t="str">
            <v>TORNASOL EN SOLUCION       100 ML</v>
          </cell>
          <cell r="F2326" t="str">
            <v xml:space="preserve">Roztwór lakmusu, 100 ml     </v>
          </cell>
          <cell r="G2326" t="str">
            <v xml:space="preserve">Лакмусовый раствор, 100 мл    </v>
          </cell>
          <cell r="H2326">
            <v>20</v>
          </cell>
        </row>
        <row r="2327">
          <cell r="A2327" t="str">
            <v>30127-25</v>
          </cell>
          <cell r="B2327" t="str">
            <v>Lackmuslösung, 250 ml</v>
          </cell>
          <cell r="C2327" t="str">
            <v>Litmus solution            250 ml</v>
          </cell>
          <cell r="D2327" t="str">
            <v>Tournesol, solution 250 ml</v>
          </cell>
          <cell r="E2327" t="str">
            <v>TORNASOL EN SOLUCION       250 ML</v>
          </cell>
          <cell r="F2327" t="str">
            <v xml:space="preserve">Roztwór lakmusu, 250 ml     </v>
          </cell>
          <cell r="G2327" t="str">
            <v xml:space="preserve">Лакмусовый раствор, 250 мл    </v>
          </cell>
          <cell r="H2327">
            <v>35.799999999999997</v>
          </cell>
        </row>
        <row r="2328">
          <cell r="A2328" t="str">
            <v>30128-04</v>
          </cell>
          <cell r="B2328" t="str">
            <v>D(-)-Fructose, 25 g</v>
          </cell>
          <cell r="C2328" t="str">
            <v>D-fructose  -laevulose-     25 g</v>
          </cell>
          <cell r="D2328" t="str">
            <v>Fructose d (levulose) 25 g</v>
          </cell>
          <cell r="E2328" t="str">
            <v>D(-)-Fructosa, 25 g</v>
          </cell>
          <cell r="F2328" t="str">
            <v xml:space="preserve">D(-)-fruktoza, 25 g     </v>
          </cell>
          <cell r="G2328" t="str">
            <v xml:space="preserve">Д-фруктоза, 25 г    </v>
          </cell>
          <cell r="H2328">
            <v>8</v>
          </cell>
        </row>
        <row r="2329">
          <cell r="A2329" t="str">
            <v>30128-E</v>
          </cell>
          <cell r="B2329" t="str">
            <v>D(-)-Fructose, 500 g</v>
          </cell>
          <cell r="C2329" t="str">
            <v>D-fructose  -laevulose-     500 g</v>
          </cell>
          <cell r="D2329" t="str">
            <v>Fructose d (levulose) 500 g</v>
          </cell>
          <cell r="E2329" t="str">
            <v>D(-)-Fructosa, 500 g</v>
          </cell>
          <cell r="F2329" t="str">
            <v xml:space="preserve">D(-)-fruktoza, 500 g   </v>
          </cell>
          <cell r="G2329" t="str">
            <v xml:space="preserve">Д-фруктоза, 500 г    </v>
          </cell>
          <cell r="H2329">
            <v>15.9</v>
          </cell>
        </row>
        <row r="2330">
          <cell r="A2330" t="str">
            <v>30130-04</v>
          </cell>
          <cell r="B2330" t="str">
            <v>Lithiumhydroxid-Monohydrat, 25 g</v>
          </cell>
          <cell r="C2330" t="str">
            <v>Lithium hydroxide           25 g</v>
          </cell>
          <cell r="D2330" t="str">
            <v>Hydroxyde de lithium 25 g</v>
          </cell>
          <cell r="E2330" t="str">
            <v>HIDROXIDO DE LITIO          25 G</v>
          </cell>
          <cell r="F2330" t="str">
            <v xml:space="preserve">Wodorotlenek litu, monohydrat, 25 g     </v>
          </cell>
          <cell r="G2330" t="str">
            <v xml:space="preserve">Гидроксид лития, 25 г    </v>
          </cell>
          <cell r="H2330">
            <v>12.2</v>
          </cell>
        </row>
        <row r="2331">
          <cell r="A2331" t="str">
            <v>30132-00</v>
          </cell>
          <cell r="B2331" t="str">
            <v>Magnesium, Band  (Rolle), 25 g</v>
          </cell>
          <cell r="C2331" t="str">
            <v>Magnesium, ribbon, roll, 25 g</v>
          </cell>
          <cell r="D2331" t="str">
            <v>Magnésium, en ruban, rouleau 25 g</v>
          </cell>
          <cell r="E2331" t="str">
            <v xml:space="preserve">Cinta de magnesio, 25 gramos </v>
          </cell>
          <cell r="F2331" t="str">
            <v xml:space="preserve">Magnez, taśma (rolka), 25 g     </v>
          </cell>
          <cell r="G2331" t="str">
            <v xml:space="preserve">Магний, лента, рулон, 25 г    </v>
          </cell>
          <cell r="H2331">
            <v>35.799999999999997</v>
          </cell>
        </row>
        <row r="2332">
          <cell r="A2332" t="str">
            <v>30132-E</v>
          </cell>
          <cell r="B2332" t="str">
            <v>Magnesium, Band  (Rolle), 25 g</v>
          </cell>
          <cell r="C2332" t="str">
            <v>Magnesium, ribbon roll, 25 g</v>
          </cell>
          <cell r="D2332" t="str">
            <v>Magnésium, en ruban, rouleau 25 g</v>
          </cell>
          <cell r="E2332" t="str">
            <v xml:space="preserve">Cinta de magnesio, 25 gramos </v>
          </cell>
          <cell r="F2332" t="str">
            <v xml:space="preserve">Magnez, taśma (rolka), 25 g   </v>
          </cell>
          <cell r="G2332" t="str">
            <v xml:space="preserve">Магний, лента, рулон, 25 г    </v>
          </cell>
          <cell r="H2332">
            <v>121.8</v>
          </cell>
        </row>
        <row r="2333">
          <cell r="A2333" t="str">
            <v>30133-10</v>
          </cell>
          <cell r="B2333" t="str">
            <v>Magnesium, Pulver, 100 g</v>
          </cell>
          <cell r="C2333" t="str">
            <v>Magnesium, powder          100 g</v>
          </cell>
          <cell r="D2333" t="str">
            <v>Magnésium, poudre 100 g</v>
          </cell>
          <cell r="E2333" t="str">
            <v>MAGNESIO METALICO,POLVO    100 G</v>
          </cell>
          <cell r="F2333" t="str">
            <v xml:space="preserve">Magnez, proszek 100 g     </v>
          </cell>
          <cell r="G2333" t="str">
            <v xml:space="preserve">Магний, порошок, 100 г    </v>
          </cell>
          <cell r="H2333">
            <v>20</v>
          </cell>
        </row>
        <row r="2334">
          <cell r="A2334" t="str">
            <v>30133-25</v>
          </cell>
          <cell r="B2334" t="str">
            <v>Magnesium, Pulver, 250 g</v>
          </cell>
          <cell r="C2334" t="str">
            <v>Magnesium, powder          250 g</v>
          </cell>
          <cell r="D2334" t="str">
            <v>Magnésium, poudre 250 g</v>
          </cell>
          <cell r="E2334" t="str">
            <v>MAGNESIO METALICO,POLVO    250 G</v>
          </cell>
          <cell r="F2334" t="str">
            <v xml:space="preserve">Magnez, proszek, 250 g     </v>
          </cell>
          <cell r="G2334" t="str">
            <v xml:space="preserve">Магний, порошок, 250 г    </v>
          </cell>
          <cell r="H2334">
            <v>36.200000000000003</v>
          </cell>
        </row>
        <row r="2335">
          <cell r="A2335" t="str">
            <v>30133-E</v>
          </cell>
          <cell r="B2335" t="str">
            <v>Magnesium, Pulver, 100 g</v>
          </cell>
          <cell r="C2335" t="str">
            <v>Magnesium, powder          100 g</v>
          </cell>
          <cell r="D2335" t="str">
            <v>Magnésium, poudre 100 g</v>
          </cell>
          <cell r="E2335" t="str">
            <v>MAGNESIO METALICO,POLVO    100 G</v>
          </cell>
          <cell r="F2335" t="str">
            <v xml:space="preserve">Magnez, proszek 100 g   </v>
          </cell>
          <cell r="G2335" t="str">
            <v xml:space="preserve">Магний, порошок, 100 г    </v>
          </cell>
          <cell r="H2335">
            <v>27.8</v>
          </cell>
        </row>
        <row r="2336">
          <cell r="A2336" t="str">
            <v>30134-05</v>
          </cell>
          <cell r="B2336" t="str">
            <v>Magnesium, Späne -Grignard, 50 g</v>
          </cell>
          <cell r="C2336" t="str">
            <v>Magnesium,turnings,grignard  50 g</v>
          </cell>
          <cell r="D2336" t="str">
            <v>Magnésium, tournures 50 g</v>
          </cell>
          <cell r="E2336" t="str">
            <v>MAGNESIO METALICO,EN VIRUTAS 50 G</v>
          </cell>
          <cell r="F2336" t="str">
            <v xml:space="preserve">Magnez, wiórki -Grignard- 50 g     </v>
          </cell>
          <cell r="G2336" t="str">
            <v xml:space="preserve">Магний, стружка, р. Гриньяра, 50 г    </v>
          </cell>
          <cell r="H2336">
            <v>12.2</v>
          </cell>
        </row>
        <row r="2337">
          <cell r="A2337" t="str">
            <v>30134-25</v>
          </cell>
          <cell r="B2337" t="str">
            <v>Magnesium, Späne -Grignard, 250 g</v>
          </cell>
          <cell r="C2337" t="str">
            <v>Magnesium,turnings,grignard 250 g</v>
          </cell>
          <cell r="D2337" t="str">
            <v>Magnésium, tournures 2 50 g</v>
          </cell>
          <cell r="E2337" t="str">
            <v>MAGNESIO METALICO,EN VIRUTAS 250g</v>
          </cell>
          <cell r="F2337" t="str">
            <v xml:space="preserve">Magnez, wiórki -Grignard- 250 g     </v>
          </cell>
          <cell r="G2337" t="str">
            <v xml:space="preserve">Магний, стружка, р. Гриньяра, 250 г    </v>
          </cell>
          <cell r="H2337">
            <v>29.6</v>
          </cell>
        </row>
        <row r="2338">
          <cell r="A2338" t="str">
            <v>30134-E</v>
          </cell>
          <cell r="B2338" t="str">
            <v>Magnesium, Späne -Grignard, 250 g</v>
          </cell>
          <cell r="C2338" t="str">
            <v>Magnesium,turnings,grignard 250 g</v>
          </cell>
          <cell r="D2338" t="str">
            <v>Magnésium, tournures 2 50 g</v>
          </cell>
          <cell r="E2338" t="str">
            <v>MAGNESIO METALICO,EN VIRUTAS 250g</v>
          </cell>
          <cell r="F2338" t="str">
            <v xml:space="preserve">Magnez, wiórki -Grignard- 250 g   </v>
          </cell>
          <cell r="G2338" t="str">
            <v xml:space="preserve">Магний, стружка, р. Гриньяра, 250 г    </v>
          </cell>
          <cell r="H2338">
            <v>37.5</v>
          </cell>
        </row>
        <row r="2339">
          <cell r="A2339" t="str">
            <v>30136-50</v>
          </cell>
          <cell r="B2339" t="str">
            <v>Magnesiumsulfat Heptahydrat, 500 g</v>
          </cell>
          <cell r="C2339" t="str">
            <v>Magnesium sulphate         500 g</v>
          </cell>
          <cell r="D2339" t="str">
            <v>Sulfate de magnésium, 500 g</v>
          </cell>
          <cell r="E2339" t="str">
            <v>SULFATO DE MAGNESIO   500 G</v>
          </cell>
          <cell r="F2339" t="str">
            <v xml:space="preserve">Siarczan magnezu (sól gorzka), 500 g     </v>
          </cell>
          <cell r="G2339" t="str">
            <v xml:space="preserve">Сульфат магния, 500 г     </v>
          </cell>
          <cell r="H2339">
            <v>23.2</v>
          </cell>
        </row>
        <row r="2340">
          <cell r="A2340" t="str">
            <v>30136-E</v>
          </cell>
          <cell r="B2340" t="str">
            <v>Magnesiumsulfat Heptahydrat, 500 g</v>
          </cell>
          <cell r="C2340" t="str">
            <v>Magnesium sulphate         500 g</v>
          </cell>
          <cell r="D2340" t="str">
            <v>Sulfate de magnésium, 500 g</v>
          </cell>
          <cell r="E2340" t="str">
            <v>SULFATO DE MAGNESIO   500 G</v>
          </cell>
          <cell r="F2340" t="str">
            <v xml:space="preserve">Siarczan magnezu (sól gorzka), 500 g   </v>
          </cell>
          <cell r="G2340" t="str">
            <v xml:space="preserve">Сульфат магния, 500 г     </v>
          </cell>
          <cell r="H2340">
            <v>18.25</v>
          </cell>
        </row>
        <row r="2341">
          <cell r="A2341" t="str">
            <v>30138-50</v>
          </cell>
          <cell r="B2341" t="str">
            <v>Mangan(IV)-oxid, Pulver, 500 g</v>
          </cell>
          <cell r="C2341" t="str">
            <v>Manganese-IV oxide,powder  500 g</v>
          </cell>
          <cell r="D2341" t="str">
            <v>Dioxyde de manganèse, poudre 500 g</v>
          </cell>
          <cell r="E2341" t="str">
            <v>Óxido de manganeso, polvo, 500g</v>
          </cell>
          <cell r="F2341" t="str">
            <v xml:space="preserve">Tlenek manganu (IV), proszek, 500 g     </v>
          </cell>
          <cell r="G2341" t="str">
            <v xml:space="preserve">Окись марганца (IV), порошок, 500 г    </v>
          </cell>
          <cell r="H2341">
            <v>104.8</v>
          </cell>
        </row>
        <row r="2342">
          <cell r="A2342" t="str">
            <v>30138-E</v>
          </cell>
          <cell r="B2342" t="str">
            <v>Mangan(IV)-oxid, Pulver, 250 g</v>
          </cell>
          <cell r="C2342" t="str">
            <v>Manganese-IV oxide,powder  250 g</v>
          </cell>
          <cell r="D2342" t="str">
            <v>Dioxyde de manganèse, poudre 250 g</v>
          </cell>
          <cell r="E2342" t="str">
            <v>Óxido de manganeso, polvo, 250g</v>
          </cell>
          <cell r="F2342" t="str">
            <v xml:space="preserve">Tlenek manganu (IV), proszek, 250 g   </v>
          </cell>
          <cell r="G2342" t="str">
            <v xml:space="preserve">Окись марганца (IV), порошок, 250 г    </v>
          </cell>
          <cell r="H2342">
            <v>69.8</v>
          </cell>
        </row>
        <row r="2343">
          <cell r="A2343" t="str">
            <v>30140-70</v>
          </cell>
          <cell r="B2343" t="str">
            <v>Marmor, Stücke, 1000 g</v>
          </cell>
          <cell r="C2343" t="str">
            <v xml:space="preserve">Marble, pieces 1000 g </v>
          </cell>
          <cell r="D2343" t="str">
            <v>Marbre, morceaux 1000 g</v>
          </cell>
          <cell r="E2343" t="str">
            <v>Mármol en piezas, 1000 g</v>
          </cell>
          <cell r="F2343" t="str">
            <v xml:space="preserve">Marmur, kawałki, 1000 g     </v>
          </cell>
          <cell r="G2343" t="str">
            <v xml:space="preserve">Мрамор, куски, 1000 г    </v>
          </cell>
          <cell r="H2343">
            <v>38.200000000000003</v>
          </cell>
        </row>
        <row r="2344">
          <cell r="A2344" t="str">
            <v>30142-50</v>
          </cell>
          <cell r="B2344" t="str">
            <v>Methanol, 500 ml</v>
          </cell>
          <cell r="C2344" t="str">
            <v>Methanol                   500 ml</v>
          </cell>
          <cell r="D2344" t="str">
            <v>Méthanol  500 ml</v>
          </cell>
          <cell r="E2344" t="str">
            <v>METANOL                    500 ML</v>
          </cell>
          <cell r="F2344" t="str">
            <v xml:space="preserve">Metanol, czysty, 500 ml     </v>
          </cell>
          <cell r="G2344" t="str">
            <v xml:space="preserve">Метанол, 500 мл    </v>
          </cell>
          <cell r="H2344">
            <v>21</v>
          </cell>
        </row>
        <row r="2345">
          <cell r="A2345" t="str">
            <v>30142-70</v>
          </cell>
          <cell r="B2345" t="str">
            <v>Methanol, 1000 ml</v>
          </cell>
          <cell r="C2345" t="str">
            <v>Methanol, tech.gr.        1000 ml</v>
          </cell>
          <cell r="D2345" t="str">
            <v>Méthanol pur  1000ml</v>
          </cell>
          <cell r="E2345" t="str">
            <v>Metanol tecn., 1000 ml</v>
          </cell>
          <cell r="F2345" t="str">
            <v xml:space="preserve">Metanol, czysty, 1000 ml     </v>
          </cell>
          <cell r="G2345" t="str">
            <v xml:space="preserve">Метанол, техн., 1000 мл    </v>
          </cell>
          <cell r="H2345">
            <v>29.6</v>
          </cell>
        </row>
        <row r="2346">
          <cell r="A2346" t="str">
            <v>30142-E</v>
          </cell>
          <cell r="B2346" t="str">
            <v>Methanol, 1000 ml</v>
          </cell>
          <cell r="C2346" t="str">
            <v>Methanol                 1000 ml</v>
          </cell>
          <cell r="D2346" t="str">
            <v>Méthanol  1000 ml</v>
          </cell>
          <cell r="E2346" t="str">
            <v>METANOL                 1000 ML</v>
          </cell>
          <cell r="F2346" t="str">
            <v xml:space="preserve">Metanol, czysty, 1000 ml   </v>
          </cell>
          <cell r="G2346" t="str">
            <v xml:space="preserve">Метанол, 1000 мл    </v>
          </cell>
          <cell r="H2346">
            <v>26.4</v>
          </cell>
        </row>
        <row r="2347">
          <cell r="A2347" t="str">
            <v>30145-05</v>
          </cell>
          <cell r="B2347" t="str">
            <v>Methylrot-Lsg.-in Ethanol- 50 ml</v>
          </cell>
          <cell r="C2347" t="str">
            <v>Methyl red solution (alc.)  50 ml</v>
          </cell>
          <cell r="D2347" t="str">
            <v>Rouge de méthyle, solution 50 ml</v>
          </cell>
          <cell r="E2347" t="str">
            <v>Rojo de metilo, solución en etanol, 50 ml</v>
          </cell>
          <cell r="F2347" t="str">
            <v xml:space="preserve">Roztwór czerwieni metylowej w etanolu,50 ml     </v>
          </cell>
          <cell r="G2347" t="str">
            <v xml:space="preserve">Метилрот, раствор (алк.), 50 мл    </v>
          </cell>
          <cell r="H2347">
            <v>11.8</v>
          </cell>
        </row>
        <row r="2348">
          <cell r="A2348" t="str">
            <v>30145-E</v>
          </cell>
          <cell r="B2348" t="str">
            <v>Methylrot-Lsg.-in Ethanol- 250 ml</v>
          </cell>
          <cell r="C2348" t="str">
            <v>Methyl red solution (alc.)  250 ml</v>
          </cell>
          <cell r="D2348" t="str">
            <v>Rouge de méthyle, solution 250 ml</v>
          </cell>
          <cell r="E2348" t="str">
            <v>Rojo de metilo, solución en etanol, 250 ml</v>
          </cell>
          <cell r="F2348" t="str">
            <v xml:space="preserve">Roztwór czerwieni metylowej w etanolu, 250 ml   </v>
          </cell>
          <cell r="G2348" t="str">
            <v xml:space="preserve">Метилрот, раствор (алк.), 250 мл    </v>
          </cell>
          <cell r="H2348">
            <v>37</v>
          </cell>
        </row>
        <row r="2349">
          <cell r="A2349" t="str">
            <v>30149-25</v>
          </cell>
          <cell r="B2349" t="str">
            <v>Natriumacetat Trihydrat, 250 g</v>
          </cell>
          <cell r="C2349" t="str">
            <v>Sodium acetate trihydrate, 250 g</v>
          </cell>
          <cell r="D2349" t="str">
            <v>Acétate de sodium 250 g</v>
          </cell>
          <cell r="E2349" t="str">
            <v>ACETATO DE SODIO           250 G</v>
          </cell>
          <cell r="F2349" t="str">
            <v xml:space="preserve">Trójwodzian octanu sodu     </v>
          </cell>
          <cell r="G2349" t="str">
            <v xml:space="preserve">Ацетат натрия, 250 г    </v>
          </cell>
          <cell r="H2349">
            <v>19</v>
          </cell>
        </row>
        <row r="2350">
          <cell r="A2350" t="str">
            <v>30149-E</v>
          </cell>
          <cell r="B2350" t="str">
            <v>Natriumacetat Trihydrat, 1000 g</v>
          </cell>
          <cell r="C2350" t="str">
            <v>Sodium acetate trihydrate, 1000 g</v>
          </cell>
          <cell r="D2350" t="str">
            <v>Acétate de sodium 1000 g</v>
          </cell>
          <cell r="E2350" t="str">
            <v>ACETATO DE SODIO           1000 G</v>
          </cell>
          <cell r="F2350" t="str">
            <v xml:space="preserve">Trójwodzian octanu sodu   </v>
          </cell>
          <cell r="G2350" t="str">
            <v xml:space="preserve">Ацетат натрия, 1000 г    </v>
          </cell>
          <cell r="H2350">
            <v>19.8</v>
          </cell>
        </row>
        <row r="2351">
          <cell r="A2351" t="str">
            <v>30151-25</v>
          </cell>
          <cell r="B2351" t="str">
            <v>Natriumhydrogencarbonat, 250 g</v>
          </cell>
          <cell r="C2351" t="str">
            <v>Sodium hydrogen carbonate  250 g</v>
          </cell>
          <cell r="D2351" t="str">
            <v>Bicarbonate de sodium 250 g</v>
          </cell>
          <cell r="E2351" t="str">
            <v>BICARBONATO DE SODIO  250 g</v>
          </cell>
          <cell r="F2351" t="str">
            <v xml:space="preserve">Wodorowęglan sodu, 250 g     </v>
          </cell>
          <cell r="G2351" t="str">
            <v xml:space="preserve">Гидрокарбонат натрия, 250 г    </v>
          </cell>
          <cell r="H2351">
            <v>12</v>
          </cell>
        </row>
        <row r="2352">
          <cell r="A2352" t="str">
            <v>30151-50</v>
          </cell>
          <cell r="B2352" t="str">
            <v>Natriumhydrogencarbonat, 500 g</v>
          </cell>
          <cell r="C2352" t="str">
            <v>Sodium hydrogen carbonate  500 g</v>
          </cell>
          <cell r="D2352" t="str">
            <v>Bicarbonate de sodium 500 g</v>
          </cell>
          <cell r="E2352" t="str">
            <v>BICARBONATO DE SODIO, 500G</v>
          </cell>
          <cell r="F2352" t="str">
            <v xml:space="preserve">Wodorowęglan sodu, 500 g     </v>
          </cell>
          <cell r="G2352" t="str">
            <v xml:space="preserve">Гидрокарбонат натрия, 500 г    </v>
          </cell>
          <cell r="H2352">
            <v>17.399999999999999</v>
          </cell>
        </row>
        <row r="2353">
          <cell r="A2353" t="str">
            <v>30151-E</v>
          </cell>
          <cell r="B2353" t="str">
            <v>Natriumhydrogencarbonat, 500 g</v>
          </cell>
          <cell r="C2353" t="str">
            <v>Sodium hydrogen carbonate  500 g</v>
          </cell>
          <cell r="D2353" t="str">
            <v>Bicarbonate de sodium 500 g</v>
          </cell>
          <cell r="E2353" t="str">
            <v>BICARBONATO DE SODIO, 500G</v>
          </cell>
          <cell r="F2353" t="str">
            <v xml:space="preserve">Wodorowęglan sodu, 500 g   </v>
          </cell>
          <cell r="G2353" t="str">
            <v xml:space="preserve">Гидрокарбонат натрия, 500 г    </v>
          </cell>
          <cell r="H2353">
            <v>20.3</v>
          </cell>
        </row>
        <row r="2354">
          <cell r="A2354" t="str">
            <v>30152-25</v>
          </cell>
          <cell r="B2354" t="str">
            <v>Natriumdisulfit,  250 g</v>
          </cell>
          <cell r="C2354" t="str">
            <v>Sodium pyrosulphite        250 g</v>
          </cell>
          <cell r="D2354" t="str">
            <v>Pyrosulfite de sodium 250 g</v>
          </cell>
          <cell r="E2354" t="str">
            <v>METABISULFITO DE SODIO     250 G</v>
          </cell>
          <cell r="F2354" t="str">
            <v xml:space="preserve">Disiarczan sodu, czysty, 250 g     </v>
          </cell>
          <cell r="G2354" t="str">
            <v xml:space="preserve">Дисульфит натрия, 250 г    </v>
          </cell>
          <cell r="H2354">
            <v>14.2</v>
          </cell>
        </row>
        <row r="2355">
          <cell r="A2355" t="str">
            <v>30152-E</v>
          </cell>
          <cell r="B2355" t="str">
            <v>Natriumdisulfit,  1000 g</v>
          </cell>
          <cell r="C2355" t="str">
            <v>Sodium pyrosulphite        1000 g</v>
          </cell>
          <cell r="D2355" t="str">
            <v>Pyrosulfite de sodium 1000 g</v>
          </cell>
          <cell r="E2355" t="str">
            <v>METABISULFITO DE SODIO     1000 G</v>
          </cell>
          <cell r="F2355" t="str">
            <v xml:space="preserve">Disiarczan sodu, czysty, 1000 g   </v>
          </cell>
          <cell r="G2355" t="str">
            <v xml:space="preserve">Дисульфит натрия, 1000 г    </v>
          </cell>
          <cell r="H2355">
            <v>15.8</v>
          </cell>
        </row>
        <row r="2356">
          <cell r="A2356" t="str">
            <v>30153-10</v>
          </cell>
          <cell r="B2356" t="str">
            <v>Natriumbromid, 100 g</v>
          </cell>
          <cell r="C2356" t="str">
            <v>Sodium bromide             100 g</v>
          </cell>
          <cell r="D2356" t="str">
            <v>Bromure de sodium 100 g</v>
          </cell>
          <cell r="E2356" t="str">
            <v>BROMURO DE SODIO           100 G</v>
          </cell>
          <cell r="F2356" t="str">
            <v xml:space="preserve">Bromek sodu, czysty, 100 g     </v>
          </cell>
          <cell r="G2356" t="str">
            <v xml:space="preserve">Бромид натрия, 100 г    </v>
          </cell>
          <cell r="H2356">
            <v>16.399999999999999</v>
          </cell>
        </row>
        <row r="2357">
          <cell r="A2357" t="str">
            <v>30153-E</v>
          </cell>
          <cell r="B2357" t="str">
            <v>Natriumbromid, 250 g</v>
          </cell>
          <cell r="C2357" t="str">
            <v>Sodium bromide             250 g</v>
          </cell>
          <cell r="D2357" t="str">
            <v>Bromure de sodium 250 g</v>
          </cell>
          <cell r="E2357" t="str">
            <v>BROMURO DE SODIO           250 G</v>
          </cell>
          <cell r="F2357" t="str">
            <v xml:space="preserve">Bromek sodu, czysty, 250 g   </v>
          </cell>
          <cell r="G2357" t="str">
            <v xml:space="preserve">Бромид натрия, 250 г    </v>
          </cell>
          <cell r="H2357">
            <v>18.25</v>
          </cell>
        </row>
        <row r="2358">
          <cell r="A2358" t="str">
            <v>30154-25</v>
          </cell>
          <cell r="B2358" t="str">
            <v>Natriumcarbonat, wasserfrei, 250g</v>
          </cell>
          <cell r="C2358" t="str">
            <v>Sodium carbonate, anhyd.   250 g</v>
          </cell>
          <cell r="D2358" t="str">
            <v>Carbonate de sodium 250g</v>
          </cell>
          <cell r="E2358" t="str">
            <v>CARBONATO SODICO,      250 g</v>
          </cell>
          <cell r="F2358" t="str">
            <v xml:space="preserve">Węglan sodu, bezwodny, 250 g     </v>
          </cell>
          <cell r="G2358" t="str">
            <v xml:space="preserve">Карбонат натрия, ангид., 250 г    </v>
          </cell>
          <cell r="H2358">
            <v>12.8</v>
          </cell>
        </row>
        <row r="2359">
          <cell r="A2359" t="str">
            <v>30154-70</v>
          </cell>
          <cell r="B2359" t="str">
            <v>Natriumcarbonat, wasserfrei,1000g</v>
          </cell>
          <cell r="C2359" t="str">
            <v>Sodium carbonate, anhyd.  1000 g</v>
          </cell>
          <cell r="D2359" t="str">
            <v>Carbonate de sodium 1000g</v>
          </cell>
          <cell r="E2359" t="str">
            <v>CARBONATO SODICO,       1000 g</v>
          </cell>
          <cell r="F2359" t="str">
            <v xml:space="preserve">Węglan sodu, bezwodny, 1000 g     </v>
          </cell>
          <cell r="G2359" t="str">
            <v xml:space="preserve">Карбонат натрия, ангид., 1000 г    </v>
          </cell>
          <cell r="H2359">
            <v>31.4</v>
          </cell>
        </row>
        <row r="2360">
          <cell r="A2360" t="str">
            <v>30154-E</v>
          </cell>
          <cell r="B2360" t="str">
            <v>Natriumcarbonat, wasserfrei, 1000g</v>
          </cell>
          <cell r="C2360" t="str">
            <v>Sodium carbonate, anhyd.   1000 g</v>
          </cell>
          <cell r="D2360" t="str">
            <v>Carbonate de sodium 1000g</v>
          </cell>
          <cell r="E2360" t="str">
            <v>CARBONATO SODICO,      1000 g</v>
          </cell>
          <cell r="F2360" t="str">
            <v xml:space="preserve">Węglan sodu, bezwodny, 1000 g   </v>
          </cell>
          <cell r="G2360" t="str">
            <v xml:space="preserve">Карбонат натрия, ангид., 1000 г    </v>
          </cell>
          <cell r="H2360">
            <v>14.15</v>
          </cell>
        </row>
        <row r="2361">
          <cell r="A2361" t="str">
            <v>30155-25</v>
          </cell>
          <cell r="B2361" t="str">
            <v>Natriumchlorid, 250 g</v>
          </cell>
          <cell r="C2361" t="str">
            <v>Sodium chloride            250 g</v>
          </cell>
          <cell r="D2361" t="str">
            <v>Chlorure de sodium 250 g</v>
          </cell>
          <cell r="E2361" t="str">
            <v>CLORURO SODICO, 250G</v>
          </cell>
          <cell r="F2361" t="str">
            <v xml:space="preserve">Chlorek sodu, 250 g     </v>
          </cell>
          <cell r="G2361" t="str">
            <v xml:space="preserve">Хлорид натрия, 250 г    </v>
          </cell>
          <cell r="H2361">
            <v>12.4</v>
          </cell>
        </row>
        <row r="2362">
          <cell r="A2362" t="str">
            <v>30155-50</v>
          </cell>
          <cell r="B2362" t="str">
            <v>Natriumchlorid, 500 g</v>
          </cell>
          <cell r="C2362" t="str">
            <v>Sodium chloride, 500 g</v>
          </cell>
          <cell r="D2362" t="str">
            <v>Chlorure de sodium 500 g</v>
          </cell>
          <cell r="E2362" t="str">
            <v>Cloruro de sodio, 500 g</v>
          </cell>
          <cell r="F2362" t="str">
            <v xml:space="preserve">Chlorek sodu, 500 g     </v>
          </cell>
          <cell r="G2362" t="str">
            <v xml:space="preserve">Хлорид натрия, 500 г    </v>
          </cell>
          <cell r="H2362">
            <v>18.2</v>
          </cell>
        </row>
        <row r="2363">
          <cell r="A2363" t="str">
            <v>30155-70</v>
          </cell>
          <cell r="B2363" t="str">
            <v>Natriumchlorid, 1000 g</v>
          </cell>
          <cell r="C2363" t="str">
            <v>Sodium chloride           1000 g</v>
          </cell>
          <cell r="D2363" t="str">
            <v>Chlorure de sodium 1000 g</v>
          </cell>
          <cell r="E2363" t="str">
            <v>CLORURO SODICO           1000 g</v>
          </cell>
          <cell r="F2363" t="str">
            <v xml:space="preserve">Chlorek sodu, 1000 g     </v>
          </cell>
          <cell r="G2363" t="str">
            <v xml:space="preserve">Хлорид натрия, 1000 г    </v>
          </cell>
          <cell r="H2363">
            <v>27.6</v>
          </cell>
        </row>
        <row r="2364">
          <cell r="A2364" t="str">
            <v>30155-E</v>
          </cell>
          <cell r="B2364" t="str">
            <v>Natriumchlorid, 500 g</v>
          </cell>
          <cell r="C2364" t="str">
            <v>Sodium chloride           500 g</v>
          </cell>
          <cell r="D2364" t="str">
            <v>Chlorure de sodium 500 g</v>
          </cell>
          <cell r="E2364" t="str">
            <v>CLORURO SODICO           500 g</v>
          </cell>
          <cell r="F2364" t="str">
            <v xml:space="preserve">Chlorek sodu, 500 g   </v>
          </cell>
          <cell r="G2364" t="str">
            <v xml:space="preserve">Хлорид натрия, 500 г    </v>
          </cell>
          <cell r="H2364">
            <v>18.25</v>
          </cell>
        </row>
        <row r="2365">
          <cell r="A2365" t="str">
            <v>30156-25</v>
          </cell>
          <cell r="B2365" t="str">
            <v>Natriumformiat, 250 g</v>
          </cell>
          <cell r="C2365" t="str">
            <v>Sodium formate             250 g</v>
          </cell>
          <cell r="D2365" t="str">
            <v>Sodium, pur 250 g</v>
          </cell>
          <cell r="E2365" t="str">
            <v>FORMIATO DE SODIO SECO     250 G</v>
          </cell>
          <cell r="F2365" t="str">
            <v xml:space="preserve">Mrówczan sodu, 250 g     </v>
          </cell>
          <cell r="G2365" t="str">
            <v xml:space="preserve">Формиат натрия, 250 г    </v>
          </cell>
          <cell r="H2365">
            <v>18.2</v>
          </cell>
        </row>
        <row r="2366">
          <cell r="A2366" t="str">
            <v>30156-E</v>
          </cell>
          <cell r="B2366" t="str">
            <v>Natriumformiat, 250 g</v>
          </cell>
          <cell r="C2366" t="str">
            <v>Sodium formate             250 g</v>
          </cell>
          <cell r="D2366" t="str">
            <v>Sodium, pur 250 g</v>
          </cell>
          <cell r="E2366" t="str">
            <v>FORMIATO DE SODIO SECO     250 G</v>
          </cell>
          <cell r="F2366" t="str">
            <v xml:space="preserve">Mrówczan sodu, 250 g   </v>
          </cell>
          <cell r="G2366" t="str">
            <v xml:space="preserve">Формиат натрия, 250 г    </v>
          </cell>
          <cell r="H2366">
            <v>32.6</v>
          </cell>
        </row>
        <row r="2367">
          <cell r="A2367" t="str">
            <v>30157-50</v>
          </cell>
          <cell r="B2367" t="str">
            <v>Natriumhydroxid, Perlen, 500 g</v>
          </cell>
          <cell r="C2367" t="str">
            <v>Sodium hydroxide, pellets,  500 g</v>
          </cell>
          <cell r="D2367" t="str">
            <v>Hydroxyde de sodium, pastilles, 500 g</v>
          </cell>
          <cell r="E2367" t="str">
            <v>Hidroxido de sodio, pastill., 500g</v>
          </cell>
          <cell r="F2367" t="str">
            <v xml:space="preserve">Wodorotlenek sodu, perły 500 g     </v>
          </cell>
          <cell r="G2367" t="str">
            <v xml:space="preserve">Гидроксид натрия, хлопья, 500 г    </v>
          </cell>
          <cell r="H2367">
            <v>18.2</v>
          </cell>
        </row>
        <row r="2368">
          <cell r="A2368" t="str">
            <v>30157-70</v>
          </cell>
          <cell r="B2368" t="str">
            <v>Natriumhydroxid, Perlen, 1 kg</v>
          </cell>
          <cell r="C2368" t="str">
            <v>Sodium hydroxide, pellets, 1000 g</v>
          </cell>
          <cell r="D2368" t="str">
            <v>Hydroxyde de sodium, pastilles, 1000 g</v>
          </cell>
          <cell r="E2368" t="str">
            <v>HIDROXIDO DE SODIO,TABLETAS,1000g</v>
          </cell>
          <cell r="F2368" t="str">
            <v xml:space="preserve">Wodorotlenek sodu, perły, 1 kg     </v>
          </cell>
          <cell r="G2368" t="str">
            <v xml:space="preserve">Гидроксид натрия, хлопья, 1000 г    </v>
          </cell>
          <cell r="H2368">
            <v>29.8</v>
          </cell>
        </row>
        <row r="2369">
          <cell r="A2369" t="str">
            <v>30157-E</v>
          </cell>
          <cell r="B2369" t="str">
            <v>Natriumhydroxid, Perlen, 1 kg</v>
          </cell>
          <cell r="C2369" t="str">
            <v>Sodium hydroxide, pellets, 1 kg</v>
          </cell>
          <cell r="D2369" t="str">
            <v>Hydroxyde de sodium, pastilles, 1000 g</v>
          </cell>
          <cell r="E2369" t="str">
            <v>HIDROXIDO DE SODIO,TABLETAS,1000g</v>
          </cell>
          <cell r="F2369" t="str">
            <v xml:space="preserve">Wodorotlenek sodu, perły, 1 kg   </v>
          </cell>
          <cell r="G2369" t="str">
            <v xml:space="preserve">Гидроксид натрия, хлопья, 1000 г    </v>
          </cell>
          <cell r="H2369">
            <v>26.4</v>
          </cell>
        </row>
        <row r="2370">
          <cell r="A2370" t="str">
            <v>30160-25</v>
          </cell>
          <cell r="B2370" t="str">
            <v>Natriumnitrat, 250 g</v>
          </cell>
          <cell r="C2370" t="str">
            <v>Sodium nitrate             250 g</v>
          </cell>
          <cell r="D2370" t="str">
            <v>Nitrate de sodium 250 g</v>
          </cell>
          <cell r="E2370" t="str">
            <v>NITRATO DE SODIO           250 G</v>
          </cell>
          <cell r="F2370" t="str">
            <v xml:space="preserve">Azotan sodu, 250 g     </v>
          </cell>
          <cell r="G2370" t="str">
            <v xml:space="preserve">Нитрат натрия, 250 г    </v>
          </cell>
          <cell r="H2370">
            <v>14.8</v>
          </cell>
        </row>
        <row r="2371">
          <cell r="A2371" t="str">
            <v>30160-E</v>
          </cell>
          <cell r="B2371" t="str">
            <v>Natriumnitrat, 1000 g</v>
          </cell>
          <cell r="C2371" t="str">
            <v>Sodium nitrate            1000 g</v>
          </cell>
          <cell r="D2371" t="str">
            <v>Nitrate de sodium 1000 g</v>
          </cell>
          <cell r="E2371" t="str">
            <v>NITRATO DE SODIO          1000 G</v>
          </cell>
          <cell r="F2371" t="str">
            <v xml:space="preserve">Azotan sodu, 1000 g   </v>
          </cell>
          <cell r="G2371" t="str">
            <v xml:space="preserve">Нитрат натрия, 1000 г    </v>
          </cell>
          <cell r="H2371">
            <v>16.2</v>
          </cell>
        </row>
        <row r="2372">
          <cell r="A2372" t="str">
            <v>30161-25</v>
          </cell>
          <cell r="B2372" t="str">
            <v>Natriumnitrit, 250 g</v>
          </cell>
          <cell r="C2372" t="str">
            <v>Sodium nitrite             250 g</v>
          </cell>
          <cell r="D2372" t="str">
            <v>Nitrite de sodium 250 g</v>
          </cell>
          <cell r="E2372" t="str">
            <v>NITRITO DE SODIO           250 G</v>
          </cell>
          <cell r="F2372" t="str">
            <v xml:space="preserve">Azotan sodu, 250 g     </v>
          </cell>
          <cell r="G2372" t="str">
            <v xml:space="preserve">Нитрит натрия, 250 г    </v>
          </cell>
          <cell r="H2372">
            <v>17.8</v>
          </cell>
        </row>
        <row r="2373">
          <cell r="A2373" t="str">
            <v>30163-25</v>
          </cell>
          <cell r="B2373" t="str">
            <v>di-Natriumhydrogenphosphat, 250 g</v>
          </cell>
          <cell r="C2373" t="str">
            <v>Disodium hydrogen phosphate,250 g</v>
          </cell>
          <cell r="D2373" t="str">
            <v>Di-sodium hydrogenophosphate 250g</v>
          </cell>
          <cell r="E2373" t="str">
            <v>FOSFATO SODICO SECUNDARIO, 250G</v>
          </cell>
          <cell r="F2373" t="str">
            <v xml:space="preserve">Dwusodowy wodorofosforan, 250 g     </v>
          </cell>
          <cell r="G2373" t="str">
            <v xml:space="preserve">Динатрийгидрофосфат, 250 г    </v>
          </cell>
          <cell r="H2373">
            <v>20.399999999999999</v>
          </cell>
        </row>
        <row r="2374">
          <cell r="A2374" t="str">
            <v>30163-E</v>
          </cell>
          <cell r="B2374" t="str">
            <v>di-Natriumhydrogenphosphat, 1000 g</v>
          </cell>
          <cell r="C2374" t="str">
            <v>Disodium hydrogen phosphate, 1000 g</v>
          </cell>
          <cell r="D2374" t="str">
            <v>Di-sodium hydrogenophosphate 1000g</v>
          </cell>
          <cell r="E2374" t="str">
            <v>FOSFATO SODICO SECUNDARIO, 1000G</v>
          </cell>
          <cell r="F2374" t="str">
            <v xml:space="preserve">Dwusodowy wodorofosforan, 1000 g   </v>
          </cell>
          <cell r="G2374" t="str">
            <v xml:space="preserve">Динатрийгидрофосфат, 1000 г    </v>
          </cell>
          <cell r="H2374">
            <v>21</v>
          </cell>
        </row>
        <row r="2375">
          <cell r="A2375" t="str">
            <v>30164-25</v>
          </cell>
          <cell r="B2375" t="str">
            <v>tri-Natriumphosphat-12-Hydrat, 250 g</v>
          </cell>
          <cell r="C2375" t="str">
            <v>Trisodium phosphate 12-hydr.250 g</v>
          </cell>
          <cell r="D2375" t="str">
            <v>tri-phosphate de sodium 12 hydraté, 250g</v>
          </cell>
          <cell r="E2375" t="str">
            <v>Fosfato de sodio terciario, 250 g</v>
          </cell>
          <cell r="F2375" t="str">
            <v xml:space="preserve">Fosforan sodu, 250 g     </v>
          </cell>
          <cell r="G2375" t="str">
            <v xml:space="preserve">Tринатрийфосфат, 12-гидр., 250 г    </v>
          </cell>
          <cell r="H2375">
            <v>16.2</v>
          </cell>
        </row>
        <row r="2376">
          <cell r="A2376" t="str">
            <v>30166-25</v>
          </cell>
          <cell r="B2376" t="str">
            <v>Natriumsulfat Decahydrat, 250 g</v>
          </cell>
          <cell r="C2376" t="str">
            <v>SODIUM SULPHATE            250 G</v>
          </cell>
          <cell r="D2376" t="str">
            <v>SULFATE DE SODIUM     250 G</v>
          </cell>
          <cell r="E2376" t="str">
            <v>SULFATO DE SODIO, CRIST.    250 G</v>
          </cell>
          <cell r="F2376" t="str">
            <v>#N/A</v>
          </cell>
          <cell r="G2376" t="str">
            <v>Сульфат натрия, 250 г</v>
          </cell>
          <cell r="H2376">
            <v>28.8</v>
          </cell>
        </row>
        <row r="2377">
          <cell r="A2377" t="str">
            <v>30166-E</v>
          </cell>
          <cell r="B2377" t="str">
            <v>Natriumsulfat, 1000 g</v>
          </cell>
          <cell r="C2377" t="str">
            <v>Sodium sulphate            1000 g</v>
          </cell>
          <cell r="D2377" t="str">
            <v>Sulfate de sodium 1000 g</v>
          </cell>
          <cell r="E2377" t="str">
            <v>Sulfato de sodio decahidratado, 1000 gg</v>
          </cell>
          <cell r="F2377" t="str">
            <v xml:space="preserve">Siarczan (VI) sodu, 1000 g   </v>
          </cell>
          <cell r="G2377" t="str">
            <v xml:space="preserve">Сульфат натрия, 1000 г    </v>
          </cell>
          <cell r="H2377">
            <v>20.3</v>
          </cell>
        </row>
        <row r="2378">
          <cell r="A2378" t="str">
            <v>30167-25</v>
          </cell>
          <cell r="B2378" t="str">
            <v>Natriumsulfit, 250 g</v>
          </cell>
          <cell r="C2378" t="str">
            <v>Sodium sulphite cryst.     250 g</v>
          </cell>
          <cell r="D2378" t="str">
            <v>Sulfite de sodium pur, 250 G</v>
          </cell>
          <cell r="E2378" t="str">
            <v>SULFITO SODICO CRISTALIZADO, 250G</v>
          </cell>
          <cell r="F2378" t="str">
            <v xml:space="preserve">Siarczan (VI) sodu, czysty, 250 g     </v>
          </cell>
          <cell r="G2378" t="str">
            <v xml:space="preserve">Сульфит натрия, крист., 250 г     </v>
          </cell>
          <cell r="H2378">
            <v>14.2</v>
          </cell>
        </row>
        <row r="2379">
          <cell r="A2379" t="str">
            <v>30167-E</v>
          </cell>
          <cell r="B2379" t="str">
            <v>Natriumsulfit, 1000 g</v>
          </cell>
          <cell r="C2379" t="str">
            <v>Sodium sulphite cryst.     1000 g</v>
          </cell>
          <cell r="D2379" t="str">
            <v>Sulfite de sodium, 1000 G</v>
          </cell>
          <cell r="E2379" t="str">
            <v>SULFITO SODICO CRISTALIZADO, 1000G</v>
          </cell>
          <cell r="F2379" t="str">
            <v xml:space="preserve">Siarczan (VI) sodu, czysty, 1000 g   </v>
          </cell>
          <cell r="G2379" t="str">
            <v xml:space="preserve">Сульфит натрия, крист., 1000 г     </v>
          </cell>
          <cell r="H2379">
            <v>16.2</v>
          </cell>
        </row>
        <row r="2380">
          <cell r="A2380" t="str">
            <v>30169-25</v>
          </cell>
          <cell r="B2380" t="str">
            <v>Natriumthiosulfat Pentahydrat, 250 g</v>
          </cell>
          <cell r="C2380" t="str">
            <v>Sodium thiosulphate 5-hydr.250 g</v>
          </cell>
          <cell r="D2380" t="str">
            <v>Thiosulfate de sodium 250 g</v>
          </cell>
          <cell r="E2380" t="str">
            <v>TIOSULFATO SODICO PENTAHIDR. 250g</v>
          </cell>
          <cell r="F2380" t="str">
            <v xml:space="preserve">Pięciohydrat tiosiarczanu sodu, 250 g     </v>
          </cell>
          <cell r="G2380" t="str">
            <v xml:space="preserve">Тиосульфат натрия, 5-гидр., 250 г    </v>
          </cell>
          <cell r="H2380">
            <v>13.2</v>
          </cell>
        </row>
        <row r="2381">
          <cell r="A2381" t="str">
            <v>30169-50</v>
          </cell>
          <cell r="B2381" t="str">
            <v>Natriumthiosulfat Pentahydrat, 500 g</v>
          </cell>
          <cell r="C2381" t="str">
            <v>Sodium thiosulphate pentahydrate, 500 g</v>
          </cell>
          <cell r="D2381" t="str">
            <v>Thiosulfate de sodium 500 g</v>
          </cell>
          <cell r="E2381" t="str">
            <v xml:space="preserve">Tiosulfato sódico pentahidratado, cristalino,  500 gr </v>
          </cell>
          <cell r="F2381" t="str">
            <v xml:space="preserve">Pięciohydrat tiosiarczanu sodu, 500 g     </v>
          </cell>
          <cell r="G2381" t="str">
            <v xml:space="preserve">Тиосульфат натрия, 5-гидр., 500 г    </v>
          </cell>
          <cell r="H2381">
            <v>19.8</v>
          </cell>
        </row>
        <row r="2382">
          <cell r="A2382" t="str">
            <v>30169-E</v>
          </cell>
          <cell r="B2382" t="str">
            <v>Natriumthiosulfat Pentahydrat, 1000 g</v>
          </cell>
          <cell r="C2382" t="str">
            <v>Sodium thiosulphate pentahydrate, 1000 g</v>
          </cell>
          <cell r="D2382" t="str">
            <v>Thiosulfate de sodium 1000 g</v>
          </cell>
          <cell r="E2382" t="str">
            <v xml:space="preserve">Tiosulfato sódico pentahidratado, cristalino,  1000 gr </v>
          </cell>
          <cell r="F2382" t="str">
            <v xml:space="preserve">Pięciohydrat tiosiarczanu sodu, 1000 g   </v>
          </cell>
          <cell r="G2382" t="str">
            <v xml:space="preserve">Тиосульфат натрия, 5-гидр., 1000 г    </v>
          </cell>
          <cell r="H2382">
            <v>26.4</v>
          </cell>
        </row>
        <row r="2383">
          <cell r="A2383" t="str">
            <v>30170-25</v>
          </cell>
          <cell r="B2383" t="str">
            <v>Natronkalk, 250 g Natriumhydroxid mit Kalk</v>
          </cell>
          <cell r="C2383" t="str">
            <v>Soda lime, gran. a.r.      250 g</v>
          </cell>
          <cell r="D2383" t="str">
            <v xml:space="preserve">Chaux sodée pour l'analyse 250 g </v>
          </cell>
          <cell r="E2383" t="str">
            <v>CAL SODADA GRANULADA,P.ANAL.250 G</v>
          </cell>
          <cell r="F2383" t="str">
            <v xml:space="preserve">Wapno sodowe, 250 g     </v>
          </cell>
          <cell r="G2383" t="str">
            <v xml:space="preserve">Натронная известь, 250 г    </v>
          </cell>
          <cell r="H2383">
            <v>24.2</v>
          </cell>
        </row>
        <row r="2384">
          <cell r="A2384" t="str">
            <v>30170-E</v>
          </cell>
          <cell r="B2384" t="str">
            <v>Natronkalk, 250 g Natriumhydroxid mit Kalk</v>
          </cell>
          <cell r="C2384" t="str">
            <v>Soda lime, gran. a.r.      250 g</v>
          </cell>
          <cell r="D2384" t="str">
            <v>Chaux sodée pour l'analyse 250 g</v>
          </cell>
          <cell r="E2384" t="str">
            <v>CAL SODADA GRANULADA,P.ANAL.250 G</v>
          </cell>
          <cell r="F2384" t="str">
            <v xml:space="preserve">Wapno sodowe, 250 g   </v>
          </cell>
          <cell r="G2384" t="str">
            <v xml:space="preserve">Натронная известь, 250 г    </v>
          </cell>
          <cell r="H2384">
            <v>98.6</v>
          </cell>
        </row>
        <row r="2385">
          <cell r="A2385" t="str">
            <v>30171-10</v>
          </cell>
          <cell r="B2385" t="str">
            <v>Neßlers Reagenz, 100 ml</v>
          </cell>
          <cell r="C2385" t="str">
            <v xml:space="preserve">Nessler's reagent          100 ml </v>
          </cell>
          <cell r="D2385" t="str">
            <v>Réactif Nesle 100 ml</v>
          </cell>
          <cell r="E2385" t="str">
            <v>Reactivo de Nessler, 100ml</v>
          </cell>
          <cell r="F2385" t="str">
            <v xml:space="preserve">Odczynnik Nesslera, 100 ml     </v>
          </cell>
          <cell r="G2385" t="str">
            <v xml:space="preserve">Реактив Несслера, 100 мл     </v>
          </cell>
          <cell r="H2385">
            <v>27.2</v>
          </cell>
        </row>
        <row r="2386">
          <cell r="A2386" t="str">
            <v>30177-10</v>
          </cell>
          <cell r="B2386" t="str">
            <v>Olivenöl, 100 ml</v>
          </cell>
          <cell r="C2386" t="str">
            <v>Olive oil,pure             100 ml</v>
          </cell>
          <cell r="D2386" t="str">
            <v xml:space="preserve">Huile d'olive pure, 100 ml </v>
          </cell>
          <cell r="E2386" t="str">
            <v>Aceite de oliva, puro, 100 ml</v>
          </cell>
          <cell r="F2386" t="str">
            <v xml:space="preserve">Olej z oliwek, czysty, 100 ml     </v>
          </cell>
          <cell r="G2386" t="str">
            <v xml:space="preserve">Оливковое масло, чистое, 100 мл    </v>
          </cell>
          <cell r="H2386">
            <v>10.199999999999999</v>
          </cell>
        </row>
        <row r="2387">
          <cell r="A2387" t="str">
            <v>30177-E</v>
          </cell>
          <cell r="B2387" t="str">
            <v>Olivenöl, 500 ml</v>
          </cell>
          <cell r="C2387" t="str">
            <v>Olive oil,pure             500 ml</v>
          </cell>
          <cell r="D2387" t="str">
            <v xml:space="preserve">Huile d'olive pure, 500 ml </v>
          </cell>
          <cell r="E2387" t="str">
            <v>Aceite de oliva, puro, 500 ml</v>
          </cell>
          <cell r="F2387" t="str">
            <v xml:space="preserve">Olej z oliwek, czysty, 500 ml   </v>
          </cell>
          <cell r="G2387" t="str">
            <v xml:space="preserve">Оливковое масло, чистое, 500 мл    </v>
          </cell>
          <cell r="H2387">
            <v>31.8</v>
          </cell>
        </row>
        <row r="2388">
          <cell r="A2388" t="str">
            <v>30179-50</v>
          </cell>
          <cell r="B2388" t="str">
            <v xml:space="preserve">Paraffin, fest, Ep. 45-60°C, 500 g </v>
          </cell>
          <cell r="C2388" t="str">
            <v xml:space="preserve">Paraffin,  500 gr </v>
          </cell>
          <cell r="D2388" t="str">
            <v>Paraffine, 500 G</v>
          </cell>
          <cell r="E2388" t="str">
            <v>Parafina, 500 gr</v>
          </cell>
          <cell r="F2388" t="str">
            <v xml:space="preserve">Parafina, 45 - 50 C, 500 g     </v>
          </cell>
          <cell r="G2388" t="str">
            <v xml:space="preserve">Парафин, 500 г    </v>
          </cell>
          <cell r="H2388">
            <v>29.2</v>
          </cell>
        </row>
        <row r="2389">
          <cell r="A2389" t="str">
            <v>30180-25</v>
          </cell>
          <cell r="B2389" t="str">
            <v>Paraffin, dickflüssig DAB, 250 ml</v>
          </cell>
          <cell r="C2389" t="str">
            <v>Liquid paraffin, thick, 250 ml</v>
          </cell>
          <cell r="D2389" t="str">
            <v>Paraffine, liquide 250 ml</v>
          </cell>
          <cell r="E2389" t="str">
            <v>PARAFINA,LIQUIDA           250 ML</v>
          </cell>
          <cell r="F2389" t="str">
            <v xml:space="preserve">Parafina, płynna DAB, 250 ml     </v>
          </cell>
          <cell r="G2389" t="str">
            <v xml:space="preserve">Жидкий парафин, 250 мл    </v>
          </cell>
          <cell r="H2389">
            <v>13.4</v>
          </cell>
        </row>
        <row r="2390">
          <cell r="A2390" t="str">
            <v>30180-70</v>
          </cell>
          <cell r="B2390" t="str">
            <v>Paraffin, dickflüssig, 1000 ml</v>
          </cell>
          <cell r="C2390" t="str">
            <v>Liquid paraffin           1000 ml</v>
          </cell>
          <cell r="D2390" t="str">
            <v>Paraffine, liquide 1000 ml</v>
          </cell>
          <cell r="E2390" t="str">
            <v>PARAFINA,LIQUIDA          1000 ml</v>
          </cell>
          <cell r="F2390" t="str">
            <v xml:space="preserve">Parafina, płynna, 1000 ml     </v>
          </cell>
          <cell r="G2390" t="str">
            <v xml:space="preserve">Жидкий парафин, 1000 мл    </v>
          </cell>
          <cell r="H2390">
            <v>34.9</v>
          </cell>
        </row>
        <row r="2391">
          <cell r="A2391" t="str">
            <v>30180-E</v>
          </cell>
          <cell r="B2391" t="str">
            <v>Paraffin, dickflüssig, 1000 ml</v>
          </cell>
          <cell r="C2391" t="str">
            <v>Liquid paraffin           1000 ml</v>
          </cell>
          <cell r="D2391" t="str">
            <v>Paraffine, liquide 1000 ml</v>
          </cell>
          <cell r="E2391" t="str">
            <v>PARAFINA,LIQUIDA          1000 ml</v>
          </cell>
          <cell r="F2391" t="str">
            <v xml:space="preserve">Parafina, płynna, 1000 ml   </v>
          </cell>
          <cell r="G2391" t="str">
            <v xml:space="preserve">Жидкий парафин, 1000 мл    </v>
          </cell>
          <cell r="H2391">
            <v>32.6</v>
          </cell>
        </row>
        <row r="2392">
          <cell r="A2392" t="str">
            <v>30181-10</v>
          </cell>
          <cell r="B2392" t="str">
            <v>Pepsin, Pulver, löslich, 100 g</v>
          </cell>
          <cell r="C2392" t="str">
            <v>Pepsin powder,soluble      100 g</v>
          </cell>
          <cell r="D2392" t="str">
            <v>Pepsine poudre, soluble 100 g</v>
          </cell>
          <cell r="E2392" t="str">
            <v>Pepsina, polvo, soluble, 100 g</v>
          </cell>
          <cell r="F2392" t="str">
            <v xml:space="preserve">Pepsyna, proszek, rozpuszczalna, 100 g     </v>
          </cell>
          <cell r="G2392" t="str">
            <v xml:space="preserve">Пепсин, порошок, растворимый, 100 г    </v>
          </cell>
          <cell r="H2392">
            <v>102.2</v>
          </cell>
        </row>
        <row r="2393">
          <cell r="A2393" t="str">
            <v>30181-E</v>
          </cell>
          <cell r="B2393" t="str">
            <v>Pepsin, Pulver, löslich, 50 g</v>
          </cell>
          <cell r="C2393" t="str">
            <v>Pepsin powder,soluble      50 g</v>
          </cell>
          <cell r="D2393" t="str">
            <v>Pepsine poudre, soluble 50 g</v>
          </cell>
          <cell r="E2393" t="str">
            <v>Pepsina, polvo, soluble, 50 g</v>
          </cell>
          <cell r="F2393" t="str">
            <v xml:space="preserve">Pepsyna, proszek, rozpuszczalna, 50 g   </v>
          </cell>
          <cell r="G2393" t="str">
            <v xml:space="preserve">Пепсин, порошок, растворимый, 50 г    </v>
          </cell>
          <cell r="H2393">
            <v>92</v>
          </cell>
        </row>
        <row r="2394">
          <cell r="A2394" t="str">
            <v>30184-25</v>
          </cell>
          <cell r="B2394" t="str">
            <v>Petroleumbenzin, 40-60 C, 250 ml</v>
          </cell>
          <cell r="C2394" t="str">
            <v>Petroleum ether, 40-60 C   250 ml</v>
          </cell>
          <cell r="D2394" t="str">
            <v>Ether de pétrole 250 ml</v>
          </cell>
          <cell r="E2394" t="str">
            <v>Bencina de petróleo, 250 ml</v>
          </cell>
          <cell r="F2394" t="str">
            <v xml:space="preserve">Benzyna apteczna, 40-60 C, 250 ml     </v>
          </cell>
          <cell r="G2394" t="str">
            <v xml:space="preserve">Петролейный эфир, 40-60°C, 250 мл    </v>
          </cell>
          <cell r="H2394">
            <v>17.8</v>
          </cell>
        </row>
        <row r="2395">
          <cell r="A2395" t="str">
            <v>30184-50</v>
          </cell>
          <cell r="B2395" t="str">
            <v>Petroleumbenzin, 40-60 °C, 500 ml</v>
          </cell>
          <cell r="C2395" t="str">
            <v>Petroleum ether, 40-60 °C,  500 ml</v>
          </cell>
          <cell r="D2395" t="str">
            <v>Ether de pétrole, 40 - 60 °C, 500 ml</v>
          </cell>
          <cell r="E2395" t="str">
            <v>Bencina de petróleo, 40-60 °C, 500 ml</v>
          </cell>
          <cell r="F2395" t="str">
            <v xml:space="preserve">Benzyna apteczna, 40-60 C, 500 ml     </v>
          </cell>
          <cell r="G2395" t="str">
            <v xml:space="preserve">Петролейный эфир, 40-60°C, 500 мл    </v>
          </cell>
          <cell r="H2395">
            <v>25.4</v>
          </cell>
        </row>
        <row r="2396">
          <cell r="A2396" t="str">
            <v>30184-70</v>
          </cell>
          <cell r="B2396" t="str">
            <v>Petroleumbenzin, 40-60 C, 1000 ml</v>
          </cell>
          <cell r="C2396" t="str">
            <v>Petroleum ether, 40-60 gr 1000 ml</v>
          </cell>
          <cell r="D2396" t="str">
            <v>Ether de pétrole 1000 ml</v>
          </cell>
          <cell r="E2396" t="str">
            <v>Bencina de petróleo, 40-60g, 1000ml</v>
          </cell>
          <cell r="F2396" t="str">
            <v xml:space="preserve">Benzyna apteczna, 40-60 C, 1000 ml     </v>
          </cell>
          <cell r="G2396" t="str">
            <v xml:space="preserve">Петролейный эфир, 40-60°C, 1000 мл     </v>
          </cell>
          <cell r="H2396">
            <v>31.8</v>
          </cell>
        </row>
        <row r="2397">
          <cell r="A2397" t="str">
            <v>30184-E</v>
          </cell>
          <cell r="B2397" t="str">
            <v>Petroleumbenzin, 40-60 °C, 500 ml</v>
          </cell>
          <cell r="C2397" t="str">
            <v>Petroleum ether, 40-60 °C, 500 ml</v>
          </cell>
          <cell r="D2397" t="str">
            <v>Ether de pétrole, 40 - 60 °C, 500 ml</v>
          </cell>
          <cell r="E2397" t="str">
            <v>Bencina de petróleo, 40-60 °C, 500 ml</v>
          </cell>
          <cell r="F2397" t="str">
            <v xml:space="preserve">Benzyna apteczna, 40-60 C, 500 ml   </v>
          </cell>
          <cell r="G2397" t="str">
            <v xml:space="preserve">Петролейный эфир, 40-60°C, 500 мл    </v>
          </cell>
          <cell r="H2397">
            <v>28.5</v>
          </cell>
        </row>
        <row r="2398">
          <cell r="A2398" t="str">
            <v>30185-E</v>
          </cell>
          <cell r="B2398" t="str">
            <v>Phenol, 500 g</v>
          </cell>
          <cell r="C2398" t="str">
            <v>Phenol, loose crystals     500 g</v>
          </cell>
          <cell r="D2398" t="str">
            <v>Phénol, cristaux en vrac, 500 g</v>
          </cell>
          <cell r="E2398" t="str">
            <v>FENOL,CRISTALES SUELTOS    500 G</v>
          </cell>
          <cell r="F2398" t="str">
            <v xml:space="preserve">Fenol, krystaliczny, 500 g   </v>
          </cell>
          <cell r="G2398" t="str">
            <v xml:space="preserve">Фенол, кристаллы, 500 г     </v>
          </cell>
          <cell r="H2398">
            <v>129</v>
          </cell>
        </row>
        <row r="2399">
          <cell r="A2399" t="str">
            <v>30186-E</v>
          </cell>
          <cell r="B2399" t="str">
            <v>Phenolphthalein, 50 g</v>
          </cell>
          <cell r="C2399" t="str">
            <v>Phenolphthalein             50 g</v>
          </cell>
          <cell r="D2399" t="str">
            <v>Phénolphtaléine 50 g</v>
          </cell>
          <cell r="E2399" t="str">
            <v>FENOLFTALEINA               50 G</v>
          </cell>
          <cell r="F2399" t="str">
            <v xml:space="preserve">Fenoloftaleina, czysta, 50 g   </v>
          </cell>
          <cell r="G2399" t="str">
            <v xml:space="preserve">Фенолфталеин, 50 г    </v>
          </cell>
          <cell r="H2399">
            <v>38.700000000000003</v>
          </cell>
        </row>
        <row r="2400">
          <cell r="A2400" t="str">
            <v>30190-25</v>
          </cell>
          <cell r="B2400" t="str">
            <v>ortho-Phosphorsäure, 85%, 250 ml</v>
          </cell>
          <cell r="C2400" t="str">
            <v>Ortho-phosphoric acid 85%  250 ml</v>
          </cell>
          <cell r="D2400" t="str">
            <v>Acide o-phosphorique 85 % 250 ml</v>
          </cell>
          <cell r="E2400" t="str">
            <v>Ácido I-fosfórico, 85%, 250 ml</v>
          </cell>
          <cell r="F2400" t="str">
            <v xml:space="preserve">Kwas ortofosforowy, 85 %, 250 ml     </v>
          </cell>
          <cell r="G2400" t="str">
            <v xml:space="preserve">Ортофосфорная кислота, 85%, 250 мл    </v>
          </cell>
          <cell r="H2400">
            <v>11.8</v>
          </cell>
        </row>
        <row r="2401">
          <cell r="A2401" t="str">
            <v>30190-E</v>
          </cell>
          <cell r="B2401" t="str">
            <v>ortho-Phosphorsäure, 85%, 1000 ml</v>
          </cell>
          <cell r="C2401" t="str">
            <v>Ortho-phosphoric acid 85%  1000 ml</v>
          </cell>
          <cell r="D2401" t="str">
            <v>Acide o-phosphorique 85 % 1000ml</v>
          </cell>
          <cell r="E2401" t="str">
            <v>Ácido I-fosfórico, 85%, 1000 ml</v>
          </cell>
          <cell r="F2401" t="str">
            <v xml:space="preserve">Kwas ortofosforowy, 85 %, 1000 ml   </v>
          </cell>
          <cell r="G2401" t="str">
            <v xml:space="preserve">Ортофосфорная кислота, 85%, 1000 мл    </v>
          </cell>
          <cell r="H2401">
            <v>12.6</v>
          </cell>
        </row>
        <row r="2402">
          <cell r="A2402" t="str">
            <v>30195-E</v>
          </cell>
          <cell r="B2402" t="str">
            <v>Pyrogallol, 100 g</v>
          </cell>
          <cell r="C2402" t="str">
            <v>Pyrogallol cryst.          100 g</v>
          </cell>
          <cell r="D2402" t="str">
            <v>Pyrogallol pur 100 G</v>
          </cell>
          <cell r="E2402" t="str">
            <v>PIROGALOL CRIST.           100 G</v>
          </cell>
          <cell r="F2402" t="str">
            <v xml:space="preserve">Pirogalol, czysty, 100 g   </v>
          </cell>
          <cell r="G2402" t="str">
            <v xml:space="preserve">Пирогаллол, 100 г    </v>
          </cell>
          <cell r="H2402">
            <v>123</v>
          </cell>
        </row>
        <row r="2403">
          <cell r="A2403" t="str">
            <v>30201-00</v>
          </cell>
          <cell r="B2403" t="str">
            <v>Bleiacetatpapier, Heftchen</v>
          </cell>
          <cell r="C2403" t="str">
            <v>Lead acetate paper      1 booklet</v>
          </cell>
          <cell r="D2403" t="str">
            <v xml:space="preserve">Papier à l'acétate de plomb, carnet </v>
          </cell>
          <cell r="E2403" t="str">
            <v>PAPEL ACETATO DE PLOMO,LIBRITO</v>
          </cell>
          <cell r="F2403" t="str">
            <v xml:space="preserve">Papier octanoołowiowy, zeszyt     </v>
          </cell>
          <cell r="G2403" t="str">
            <v xml:space="preserve">Свинцово-ацетат. бумага, 1 тетрадь    </v>
          </cell>
          <cell r="H2403">
            <v>7.6</v>
          </cell>
        </row>
        <row r="2404">
          <cell r="A2404" t="str">
            <v>30202-00</v>
          </cell>
          <cell r="B2404" t="str">
            <v>Kaliumiodid-Stärke-Papier, Heft (100 Stück, 10 x 75 mm)</v>
          </cell>
          <cell r="C2404" t="str">
            <v>Potassium-iodide/starch paper, booklet 100 sheets 10 x 75 mm</v>
          </cell>
          <cell r="D2404" t="str">
            <v>Papier iodo-amidonné, carnet de 100 feuilles 10 x 75 mm</v>
          </cell>
          <cell r="E2404" t="str">
            <v>PAPEL DE ALMIDON DE YODURO POTAS.</v>
          </cell>
          <cell r="F2404" t="str">
            <v xml:space="preserve">Jodek potasu, usztywniony papier, 1 zeszyt     </v>
          </cell>
          <cell r="G2404" t="str">
            <v xml:space="preserve">Йодид калия/ крахмал., бумага, 1 тетрадь    </v>
          </cell>
          <cell r="H2404">
            <v>9.6999999999999993</v>
          </cell>
        </row>
        <row r="2405">
          <cell r="A2405" t="str">
            <v>30205-00</v>
          </cell>
          <cell r="B2405" t="str">
            <v>Lackmus-Papier, blau, Heft</v>
          </cell>
          <cell r="C2405" t="str">
            <v>Litmus paper, blue, 1 booklet</v>
          </cell>
          <cell r="D2405" t="str">
            <v>Papier au tournesol, bleu, carnet</v>
          </cell>
          <cell r="E2405" t="str">
            <v>PAPEL DE TORNASOL,AZUL,LIBRITO</v>
          </cell>
          <cell r="F2405" t="str">
            <v xml:space="preserve">Papier lakmusowy, zeszyt niebieski     </v>
          </cell>
          <cell r="G2405" t="str">
            <v xml:space="preserve">Лакмусовая бумага, голубая, 1 тетрадь    </v>
          </cell>
          <cell r="H2405">
            <v>9.6999999999999993</v>
          </cell>
        </row>
        <row r="2406">
          <cell r="A2406" t="str">
            <v>30206-00</v>
          </cell>
          <cell r="B2406" t="str">
            <v>Lackmus-Papier, neutral, Heft, 100 Teststreifen, 10 x 70 mm</v>
          </cell>
          <cell r="C2406" t="str">
            <v>Litmus paper, neutral, 1 booklet</v>
          </cell>
          <cell r="D2406" t="str">
            <v>Papier au tournesol, neutre, carnet</v>
          </cell>
          <cell r="E2406" t="str">
            <v>PAPEL DE TORNASOL,NEUTRO,LIBRITO</v>
          </cell>
          <cell r="F2406" t="str">
            <v xml:space="preserve">Papier lakmusowy, zeszyt neutralny     </v>
          </cell>
          <cell r="G2406" t="str">
            <v xml:space="preserve">Лакмусовая бумага, бесцветная, 1 тетрадь    </v>
          </cell>
          <cell r="H2406">
            <v>8.1999999999999993</v>
          </cell>
        </row>
        <row r="2407">
          <cell r="A2407" t="str">
            <v>30207-00</v>
          </cell>
          <cell r="B2407" t="str">
            <v>Lackmus-Papier, rot, Heft</v>
          </cell>
          <cell r="C2407" t="str">
            <v>Litmus paper, red, 1 booklet</v>
          </cell>
          <cell r="D2407" t="str">
            <v>Papier au tournesol, rouge, carnet</v>
          </cell>
          <cell r="E2407" t="str">
            <v>Papel de Tornasol, rojo, Iibro de 100 tiras</v>
          </cell>
          <cell r="F2407" t="str">
            <v xml:space="preserve">Papier lakmusowy, zeszyt czerwony     </v>
          </cell>
          <cell r="G2407" t="str">
            <v xml:space="preserve">Лакмусовая бумага, красная, 1 тетрадь    </v>
          </cell>
          <cell r="H2407">
            <v>11.4</v>
          </cell>
        </row>
        <row r="2408">
          <cell r="A2408" t="str">
            <v>30208-00</v>
          </cell>
          <cell r="B2408" t="str">
            <v>Phenolphthalein-Papier, 1 Rolle, (5 m Länge, 7 mm Breite)</v>
          </cell>
          <cell r="C2408" t="str">
            <v>Phenolphthalein paper, 1 booklet</v>
          </cell>
          <cell r="D2408" t="str">
            <v>Papier à la phénolphtaléine carnet</v>
          </cell>
          <cell r="E2408" t="str">
            <v>PAPEL DE FENOLFTALEINA,LIBRITO</v>
          </cell>
          <cell r="F2408" t="str">
            <v xml:space="preserve">Papier fenoloftaleinowy, rolka     </v>
          </cell>
          <cell r="G2408" t="str">
            <v xml:space="preserve">Фенолфталеиновая бумага, 1 тетрадь    </v>
          </cell>
          <cell r="H2408">
            <v>12.3</v>
          </cell>
        </row>
        <row r="2409">
          <cell r="A2409" t="str">
            <v>30209-04</v>
          </cell>
          <cell r="B2409" t="str">
            <v>Resorcin, 25 g</v>
          </cell>
          <cell r="C2409" t="str">
            <v>Resorcin,recryst.           50 g</v>
          </cell>
          <cell r="D2409" t="str">
            <v>Résorcine, pur 50 G</v>
          </cell>
          <cell r="E2409" t="str">
            <v>Resorcinol puro, 50 g</v>
          </cell>
          <cell r="F2409" t="str">
            <v xml:space="preserve">Rezorcyna, rekrystalizowana, 50 g   </v>
          </cell>
          <cell r="G2409" t="str">
            <v xml:space="preserve">Резорцин, рекрист.,  50 г    </v>
          </cell>
          <cell r="H2409">
            <v>14.6</v>
          </cell>
        </row>
        <row r="2410">
          <cell r="A2410" t="str">
            <v>30209-05</v>
          </cell>
          <cell r="B2410" t="str">
            <v>Resorcin, 50 g</v>
          </cell>
          <cell r="C2410" t="str">
            <v>Resorcin,recryst.           50 g</v>
          </cell>
          <cell r="D2410" t="str">
            <v>Résorcine, pur 50 G</v>
          </cell>
          <cell r="E2410" t="str">
            <v>Resorcinol puro, 50 g</v>
          </cell>
          <cell r="F2410" t="str">
            <v xml:space="preserve">Rezorcyna, rekrystalizowana, 50 g     </v>
          </cell>
          <cell r="G2410" t="str">
            <v xml:space="preserve">Резорцин, рекрист.,  50 г    </v>
          </cell>
          <cell r="H2410">
            <v>33.799999999999997</v>
          </cell>
        </row>
        <row r="2411">
          <cell r="A2411" t="str">
            <v>30209-E</v>
          </cell>
          <cell r="B2411" t="str">
            <v>Resorcin, 100 g</v>
          </cell>
          <cell r="C2411" t="str">
            <v>Resorcin,recryst.           100 g</v>
          </cell>
          <cell r="D2411" t="str">
            <v>Résorcine, pur 100 G</v>
          </cell>
          <cell r="E2411" t="str">
            <v>Resorcinol puro, 100 g</v>
          </cell>
          <cell r="F2411" t="str">
            <v xml:space="preserve">Rezorcyna, rekrystalizowana, 100 g   </v>
          </cell>
          <cell r="G2411" t="str">
            <v xml:space="preserve">Резорцин, рекрист.,  100 г    </v>
          </cell>
          <cell r="H2411">
            <v>30.5</v>
          </cell>
        </row>
        <row r="2412">
          <cell r="A2412" t="str">
            <v>30210-10</v>
          </cell>
          <cell r="B2412" t="str">
            <v>D(+)-Saccharose, 100 g</v>
          </cell>
          <cell r="C2412" t="str">
            <v>D (+)-Sucrose              100 g</v>
          </cell>
          <cell r="D2412" t="str">
            <v>D(+) saccharose 100 g</v>
          </cell>
          <cell r="E2412" t="str">
            <v>D(+)-Sacarosa, 100g</v>
          </cell>
          <cell r="F2412" t="str">
            <v xml:space="preserve">Sacharoza D (+), czysta, 100 g     </v>
          </cell>
          <cell r="G2412" t="str">
            <v xml:space="preserve">Д(+)-сахароза, 100 г     </v>
          </cell>
          <cell r="H2412">
            <v>11</v>
          </cell>
        </row>
        <row r="2413">
          <cell r="A2413" t="str">
            <v>30210-25</v>
          </cell>
          <cell r="B2413" t="str">
            <v>D(+)-Saccharose, 250 g</v>
          </cell>
          <cell r="C2413" t="str">
            <v>D (+)-Sucrose              250 g</v>
          </cell>
          <cell r="D2413" t="str">
            <v>D(+) saccharose 250 g</v>
          </cell>
          <cell r="E2413" t="str">
            <v>D (+)-SACAROSA         250 g</v>
          </cell>
          <cell r="F2413" t="str">
            <v xml:space="preserve">Sacharoza D (+), czysta, 250 g     </v>
          </cell>
          <cell r="G2413" t="str">
            <v xml:space="preserve">Д(+)-сахароза, 250 г     </v>
          </cell>
          <cell r="H2413">
            <v>15.8</v>
          </cell>
        </row>
        <row r="2414">
          <cell r="A2414" t="str">
            <v>30210-E</v>
          </cell>
          <cell r="B2414" t="str">
            <v>D(+)-Saccharose, 1000 g</v>
          </cell>
          <cell r="C2414" t="str">
            <v>D (+)-Sucrose              1000 g</v>
          </cell>
          <cell r="D2414" t="str">
            <v>D(+) saccharose 1000 g</v>
          </cell>
          <cell r="E2414" t="str">
            <v>D (+)-SACAROSA         1000 g</v>
          </cell>
          <cell r="F2414" t="str">
            <v xml:space="preserve">Sacharoza D (+), czysta, 1000 g   </v>
          </cell>
          <cell r="G2414" t="str">
            <v xml:space="preserve">Д(+)-сахароза, 1000 г     </v>
          </cell>
          <cell r="H2414">
            <v>16.2</v>
          </cell>
        </row>
        <row r="2415">
          <cell r="A2415" t="str">
            <v>30212-10</v>
          </cell>
          <cell r="B2415" t="str">
            <v>Salicylsäure, 100 g</v>
          </cell>
          <cell r="C2415" t="str">
            <v>Salicylic acid             100 g</v>
          </cell>
          <cell r="D2415" t="str">
            <v>Acide salicylique 100 g</v>
          </cell>
          <cell r="E2415" t="str">
            <v>ACIDO SALICILICO PRECIPDO., 100 G</v>
          </cell>
          <cell r="F2415" t="str">
            <v xml:space="preserve">Kwas salicylowy, czysty, 100 g     </v>
          </cell>
          <cell r="G2415" t="str">
            <v xml:space="preserve">Салициловая кислота, 100 г    </v>
          </cell>
          <cell r="H2415">
            <v>14.8</v>
          </cell>
        </row>
        <row r="2416">
          <cell r="A2416" t="str">
            <v>30213-50</v>
          </cell>
          <cell r="B2416" t="str">
            <v>Salpetersäure, 65%, 500 ml</v>
          </cell>
          <cell r="C2416" t="str">
            <v>Nitric acid 1,40 g/ml, 65%, 500 ml</v>
          </cell>
          <cell r="D2416" t="str">
            <v>Acide nitrique 1,40 g/ml, 65%, 500 ml</v>
          </cell>
          <cell r="E2416" t="str">
            <v>ACIDO NITRICO 1,40,65%     500 ML</v>
          </cell>
          <cell r="F2416" t="str">
            <v xml:space="preserve">Kwas azotowy, 65 %, czysty, 500 ml     </v>
          </cell>
          <cell r="G2416" t="str">
            <v xml:space="preserve">Азотная кислота, 65%, 500 мл     </v>
          </cell>
          <cell r="H2416">
            <v>19.2</v>
          </cell>
        </row>
        <row r="2417">
          <cell r="A2417" t="str">
            <v>30213-70</v>
          </cell>
          <cell r="B2417" t="str">
            <v>Salpetersäure, 65%, 1000 ml</v>
          </cell>
          <cell r="C2417" t="str">
            <v>Nitric acid , 65%         1000 ml</v>
          </cell>
          <cell r="D2417" t="str">
            <v>Acide nitrique, 65%, 1000 ml</v>
          </cell>
          <cell r="E2417" t="str">
            <v>Ácido nítrico, 65%, 1000ml</v>
          </cell>
          <cell r="F2417" t="str">
            <v xml:space="preserve">Kwas azotowy, 65 %, czysty, 1000 ml     </v>
          </cell>
          <cell r="G2417" t="str">
            <v xml:space="preserve">Азотная кислота, 65%, 1000 мл    </v>
          </cell>
          <cell r="H2417">
            <v>27.8</v>
          </cell>
        </row>
        <row r="2418">
          <cell r="A2418" t="str">
            <v>30213-E</v>
          </cell>
          <cell r="B2418" t="str">
            <v>Salpetersäure, 65%, 1000 ml</v>
          </cell>
          <cell r="C2418" t="str">
            <v>Nitric acid , 65%         1000 ml</v>
          </cell>
          <cell r="D2418" t="str">
            <v>Acide nitrique, 65%, 1000 ml</v>
          </cell>
          <cell r="E2418" t="str">
            <v>Ácido nítrico, 65%, 1000ml</v>
          </cell>
          <cell r="F2418" t="str">
            <v xml:space="preserve">Kwas azotowy, 65 %, czysty, 1000 ml   </v>
          </cell>
          <cell r="G2418" t="str">
            <v xml:space="preserve">Азотная кислота, 65%, 1000 мл    </v>
          </cell>
          <cell r="H2418">
            <v>34.9</v>
          </cell>
        </row>
        <row r="2419">
          <cell r="A2419" t="str">
            <v>30214-70</v>
          </cell>
          <cell r="B2419" t="str">
            <v>Salzsäure 37%,  1000 ml</v>
          </cell>
          <cell r="C2419" t="str">
            <v>Hydrochloric acid 37 %,   1000 ml</v>
          </cell>
          <cell r="D2419" t="str">
            <v>Acide chlorhydrique,37% 1000 ml</v>
          </cell>
          <cell r="E2419" t="str">
            <v>ACIDO CLORHIDRICO, 37%    1000 ML</v>
          </cell>
          <cell r="F2419" t="str">
            <v xml:space="preserve">Kwas chlorowodorowy 37 %, czysty, 1000 ml     </v>
          </cell>
          <cell r="G2419" t="str">
            <v xml:space="preserve">Соляная кислота, 37 %, 1000 мл    </v>
          </cell>
          <cell r="H2419">
            <v>25</v>
          </cell>
        </row>
        <row r="2420">
          <cell r="A2420" t="str">
            <v>30214-E</v>
          </cell>
          <cell r="B2420" t="str">
            <v>Salzsäure 37%,  1000 ml</v>
          </cell>
          <cell r="C2420" t="str">
            <v>Hydrochloric acid 37 %,   1000 ml</v>
          </cell>
          <cell r="D2420" t="str">
            <v>Acide chlorhydrique,37% 1000 ml</v>
          </cell>
          <cell r="E2420" t="str">
            <v>ACIDO CLORHIDRICO, 37%    1000 ML</v>
          </cell>
          <cell r="F2420" t="str">
            <v xml:space="preserve">Kwas chlorowodorowy 37 %, czysty, 1000 ml   </v>
          </cell>
          <cell r="G2420" t="str">
            <v xml:space="preserve">Соляная кислота, 37 %, 1000 мл    </v>
          </cell>
          <cell r="H2420">
            <v>29.9</v>
          </cell>
        </row>
        <row r="2421">
          <cell r="A2421" t="str">
            <v>30216-50</v>
          </cell>
          <cell r="B2421" t="str">
            <v>Schwefel, 500 g</v>
          </cell>
          <cell r="C2421" t="str">
            <v>Sulphur, sublimated, 500 g</v>
          </cell>
          <cell r="D2421" t="str">
            <v>Soufre sublimé, 500 g</v>
          </cell>
          <cell r="E2421" t="str">
            <v>AZUFRE SUBLIMINADO          500 g</v>
          </cell>
          <cell r="F2421" t="str">
            <v xml:space="preserve">Siarka, chemicznie czysta, 500 g     </v>
          </cell>
          <cell r="G2421" t="str">
            <v xml:space="preserve">Сера, химич. чистая, 500 г    </v>
          </cell>
          <cell r="H2421">
            <v>17.8</v>
          </cell>
        </row>
        <row r="2422">
          <cell r="A2422" t="str">
            <v>30216-70</v>
          </cell>
          <cell r="B2422" t="str">
            <v>Schwefel, 1000 g</v>
          </cell>
          <cell r="C2422" t="str">
            <v>Sulphur, purified, tech.gr.,1000g</v>
          </cell>
          <cell r="D2422" t="str">
            <v>Soufre purifié, 1 kg</v>
          </cell>
          <cell r="E2422" t="str">
            <v>AZUFRE PURIFICADO, TECN.    1000G</v>
          </cell>
          <cell r="F2422" t="str">
            <v xml:space="preserve">Siarka, chemicznie czysta, 1000 g     </v>
          </cell>
          <cell r="G2422" t="str">
            <v xml:space="preserve">Сера, химич. чистая, 1000г    </v>
          </cell>
          <cell r="H2422">
            <v>29.9</v>
          </cell>
        </row>
        <row r="2423">
          <cell r="A2423" t="str">
            <v>30216-E</v>
          </cell>
          <cell r="B2423" t="str">
            <v>Schwefel, 1000 g</v>
          </cell>
          <cell r="C2423" t="str">
            <v>Sulphur, purified, tech.gr.,1000g</v>
          </cell>
          <cell r="D2423" t="str">
            <v>Soufre purifié, 1 kg</v>
          </cell>
          <cell r="E2423" t="str">
            <v>AZUFRE PURIFICADO, TECN.    1000G</v>
          </cell>
          <cell r="F2423" t="str">
            <v xml:space="preserve">Siarka, chemicznie czysta, 1000 g   </v>
          </cell>
          <cell r="G2423" t="str">
            <v xml:space="preserve">Сера, химич. чистая, 1000г    </v>
          </cell>
          <cell r="H2423">
            <v>30.5</v>
          </cell>
        </row>
        <row r="2424">
          <cell r="A2424" t="str">
            <v>30219-50</v>
          </cell>
          <cell r="B2424" t="str">
            <v>Schwefelsäure 95-97%, 500 ml</v>
          </cell>
          <cell r="C2424" t="str">
            <v>Sulphuric acid, 95-97%, 500 ml</v>
          </cell>
          <cell r="D2424" t="str">
            <v>Acide sulfurique 95...97%, 500 ml</v>
          </cell>
          <cell r="E2424" t="str">
            <v>Ácido sulfúrico, 95...97%, 500 ml</v>
          </cell>
          <cell r="F2424" t="str">
            <v xml:space="preserve">Kwas siarkowy, 95-97 % 500 ml     </v>
          </cell>
          <cell r="G2424" t="str">
            <v xml:space="preserve">Серная кислота, 95-97%, 500 мл    </v>
          </cell>
          <cell r="H2424">
            <v>17.8</v>
          </cell>
        </row>
        <row r="2425">
          <cell r="A2425" t="str">
            <v>30219-70</v>
          </cell>
          <cell r="B2425" t="str">
            <v>Schwefelsäure, 95-97%, 1000 ml</v>
          </cell>
          <cell r="C2425" t="str">
            <v>Sulphuric acid, 95-97%, 1000 ml</v>
          </cell>
          <cell r="D2425" t="str">
            <v>Acide sulfurique 95...97%, 1000 ml</v>
          </cell>
          <cell r="E2425" t="str">
            <v>ACIDO SULFURICO, 95-97%, 1000 ml</v>
          </cell>
          <cell r="F2425" t="str">
            <v xml:space="preserve">Kwas siarkowy, 95-97 % 1000 ml     </v>
          </cell>
          <cell r="G2425" t="str">
            <v xml:space="preserve">Серная кислота, 95-97%, 1000 мл     </v>
          </cell>
          <cell r="H2425">
            <v>29.4</v>
          </cell>
        </row>
        <row r="2426">
          <cell r="A2426" t="str">
            <v>30219-E</v>
          </cell>
          <cell r="B2426" t="str">
            <v>Schwefelsäure, 95-98%, 1000 ml</v>
          </cell>
          <cell r="C2426" t="str">
            <v>Sulphuric acid,95-98%     1000 ml</v>
          </cell>
          <cell r="D2426" t="str">
            <v>Acide sulfurique 95...98% 1000 ml</v>
          </cell>
          <cell r="E2426" t="str">
            <v>ACIDO SULFURICO,95-98%    1000 ml</v>
          </cell>
          <cell r="F2426" t="str">
            <v xml:space="preserve">Kwas siarkowy, 95-98 % 1000 ml   </v>
          </cell>
          <cell r="G2426" t="str">
            <v xml:space="preserve">Серная кислота, 95-98%, 1000 мл     </v>
          </cell>
          <cell r="H2426">
            <v>30</v>
          </cell>
        </row>
        <row r="2427">
          <cell r="A2427" t="str">
            <v>30220-67</v>
          </cell>
          <cell r="B2427" t="str">
            <v>Quarzsand (Seesand, gereinigt), 1000 g</v>
          </cell>
          <cell r="C2427" t="str">
            <v>Sea sand, purified        1000 g</v>
          </cell>
          <cell r="D2427" t="str">
            <v>Sable de mer, purifié 1000 g</v>
          </cell>
          <cell r="E2427" t="str">
            <v>ARENA DE MAR DEPURADA     1000 G</v>
          </cell>
          <cell r="F2427" t="str">
            <v xml:space="preserve">Piasek morski, czyszczony, 1000 g     </v>
          </cell>
          <cell r="G2427" t="str">
            <v xml:space="preserve">Морской песок, очищенный, 1000 г    </v>
          </cell>
          <cell r="H2427">
            <v>31.8</v>
          </cell>
        </row>
        <row r="2428">
          <cell r="A2428" t="str">
            <v>30220-E</v>
          </cell>
          <cell r="B2428" t="str">
            <v>Seesand, gereinigt, 1 kg</v>
          </cell>
          <cell r="C2428" t="str">
            <v>Sea sand, purified        1000 g</v>
          </cell>
          <cell r="D2428" t="str">
            <v>Sable de mer, purifié 1000 g</v>
          </cell>
          <cell r="E2428" t="str">
            <v>ARENA DE MAR DEPURADA     1000 G</v>
          </cell>
          <cell r="F2428" t="str">
            <v xml:space="preserve">Piasek morski, czyszczony, 1000 g   </v>
          </cell>
          <cell r="G2428" t="str">
            <v xml:space="preserve">Морской песок, очищенный, 1000 г    </v>
          </cell>
          <cell r="H2428">
            <v>51</v>
          </cell>
        </row>
        <row r="2429">
          <cell r="A2429" t="str">
            <v>30221-25</v>
          </cell>
          <cell r="B2429" t="str">
            <v>Seifen-Lösung, Boutron-Boudet, 250  ml</v>
          </cell>
          <cell r="C2429" t="str">
            <v>Soap solu.(Boutron-Boudet) 250 ml</v>
          </cell>
          <cell r="D2429" t="str">
            <v>Solution savonneuse 250 ml</v>
          </cell>
          <cell r="E2429" t="str">
            <v>SOLUCION DE JABON          250 ML</v>
          </cell>
          <cell r="F2429" t="str">
            <v xml:space="preserve">Roztwór mydła Boutrona-Boudeta, 250 ml     </v>
          </cell>
          <cell r="G2429" t="str">
            <v xml:space="preserve">Жидкое мыло, 250 мл    </v>
          </cell>
          <cell r="H2429">
            <v>20.8</v>
          </cell>
        </row>
        <row r="2430">
          <cell r="A2430" t="str">
            <v>30222-04</v>
          </cell>
          <cell r="B2430" t="str">
            <v>Silbernitrat, 25 g</v>
          </cell>
          <cell r="C2430" t="str">
            <v>Silver nitrate, cryst.      25 g</v>
          </cell>
          <cell r="D2430" t="str">
            <v xml:space="preserve">Nitrate d'argent, très pur 25 g </v>
          </cell>
          <cell r="E2430" t="str">
            <v>NITRATO DE PLATA,     25 G</v>
          </cell>
          <cell r="F2430" t="str">
            <v xml:space="preserve">Azotan srebra, czysty, 25 g     </v>
          </cell>
          <cell r="G2430" t="str">
            <v xml:space="preserve">Нитрат серебра, крист., 25 г    </v>
          </cell>
          <cell r="H2430">
            <v>79.599999999999994</v>
          </cell>
        </row>
        <row r="2431">
          <cell r="A2431" t="str">
            <v>30222-E</v>
          </cell>
          <cell r="B2431" t="str">
            <v>Silbernitrat, 10 g</v>
          </cell>
          <cell r="C2431" t="str">
            <v>Silver nitrate, cryst.      10 g</v>
          </cell>
          <cell r="D2431" t="str">
            <v xml:space="preserve">Nitrate d'argent, très pur 10g </v>
          </cell>
          <cell r="E2431" t="str">
            <v>Nitrato de plata puro, 10 g</v>
          </cell>
          <cell r="F2431" t="str">
            <v xml:space="preserve">Azotan srebra, czysty, 10 g   </v>
          </cell>
          <cell r="G2431" t="str">
            <v xml:space="preserve">Нитрат серебра, крист., 10 г    </v>
          </cell>
          <cell r="H2431">
            <v>105</v>
          </cell>
        </row>
        <row r="2432">
          <cell r="A2432" t="str">
            <v>30223-10</v>
          </cell>
          <cell r="B2432" t="str">
            <v>Silbernitratlösung, 5%, 100 ml</v>
          </cell>
          <cell r="C2432" t="str">
            <v>Silver nitrate solution 5% 100 ml</v>
          </cell>
          <cell r="D2432" t="str">
            <v xml:space="preserve">Nitrate d'argent, solution 100 ml </v>
          </cell>
          <cell r="E2432" t="str">
            <v>Nitrato de plata, sol., 5%, 100ml</v>
          </cell>
          <cell r="F2432" t="str">
            <v xml:space="preserve">Roztwór azotanu srebra, 5 %, 100 ml     </v>
          </cell>
          <cell r="G2432" t="str">
            <v xml:space="preserve">Раствор нитрата серебра,  5%, 100 мл     </v>
          </cell>
          <cell r="H2432">
            <v>27.8</v>
          </cell>
        </row>
        <row r="2433">
          <cell r="A2433" t="str">
            <v>30223-25</v>
          </cell>
          <cell r="B2433" t="str">
            <v>Silbernitratlösung, 0,1M 250 ml</v>
          </cell>
          <cell r="C2433" t="str">
            <v>Silver nitrate sol. 0,1M   250 ml</v>
          </cell>
          <cell r="D2433" t="str">
            <v xml:space="preserve">Nitrate d'argent, solution 250 ml </v>
          </cell>
          <cell r="E2433" t="str">
            <v>NITRATO D.PLATA  SOL.. 0,1m 250ml</v>
          </cell>
          <cell r="F2433" t="str">
            <v xml:space="preserve">Roztwór azotanu srebra, 0,1 m 250 ml     </v>
          </cell>
          <cell r="G2433" t="str">
            <v xml:space="preserve">Раствор нитрата серебра,  0,1M, 250 мл    </v>
          </cell>
          <cell r="H2433">
            <v>32.799999999999997</v>
          </cell>
        </row>
        <row r="2434">
          <cell r="A2434" t="str">
            <v>30223-E</v>
          </cell>
          <cell r="B2434" t="str">
            <v>Silbernitratlösung, 5%, 250 ml</v>
          </cell>
          <cell r="C2434" t="str">
            <v>Silver nitrate solution 5% 250 ml</v>
          </cell>
          <cell r="D2434" t="str">
            <v xml:space="preserve">Nitrate d'argent, solution 250 ml </v>
          </cell>
          <cell r="E2434" t="str">
            <v>Nitrato de plata, sol., 5%, 250ml</v>
          </cell>
          <cell r="F2434" t="str">
            <v xml:space="preserve">Roztwór azotanu srebra, 5 %, 250 ml   </v>
          </cell>
          <cell r="G2434" t="str">
            <v xml:space="preserve">Раствор нитрата серебра,  5%, 250 мл     </v>
          </cell>
          <cell r="H2434">
            <v>39</v>
          </cell>
        </row>
        <row r="2435">
          <cell r="A2435" t="str">
            <v>30224-50</v>
          </cell>
          <cell r="B2435" t="str">
            <v>Silicagel, orange, gekörnt, 500 g</v>
          </cell>
          <cell r="C2435" t="str">
            <v>Silica gel, orange, granular, 500 g</v>
          </cell>
          <cell r="D2435" t="str">
            <v>Silicagel (gel orange), 500 g</v>
          </cell>
          <cell r="E2435" t="str">
            <v>SILICAGELA NARANJA GRANUL., 500 G</v>
          </cell>
          <cell r="F2435" t="str">
            <v xml:space="preserve">Żel krzemionkowy, pomarańczowy, ziarnisty, 500 g     </v>
          </cell>
          <cell r="G2435" t="str">
            <v xml:space="preserve">Силикагель, оранж., гранулы, 500 г    </v>
          </cell>
          <cell r="H2435">
            <v>27.8</v>
          </cell>
        </row>
        <row r="2436">
          <cell r="A2436" t="str">
            <v>30224-E</v>
          </cell>
          <cell r="B2436" t="str">
            <v>Silicagel, orange, gekörnt, 500 g</v>
          </cell>
          <cell r="C2436" t="str">
            <v>Silica gel, orange, granular, 500 g</v>
          </cell>
          <cell r="D2436" t="str">
            <v>Gel de silice (gel orange), 500 g</v>
          </cell>
          <cell r="E2436" t="str">
            <v>SILICAGELA NARANJA GRANUL., 500 G</v>
          </cell>
          <cell r="F2436" t="str">
            <v xml:space="preserve">Żel krzemionkowy, pomarańczowy, ziarnisty, 500 g   </v>
          </cell>
          <cell r="G2436" t="str">
            <v xml:space="preserve">Силикагель, оранж., гранулы, 500 г    </v>
          </cell>
          <cell r="H2436">
            <v>42.8</v>
          </cell>
        </row>
        <row r="2437">
          <cell r="A2437" t="str">
            <v>30227-10</v>
          </cell>
          <cell r="B2437" t="str">
            <v>Stärke, löslich, 100 g</v>
          </cell>
          <cell r="C2437" t="str">
            <v>Starch,soluble             100 g</v>
          </cell>
          <cell r="D2437" t="str">
            <v>Amidon, soluble 100 g</v>
          </cell>
          <cell r="E2437" t="str">
            <v>Almidón, soluble, 100 g</v>
          </cell>
          <cell r="F2437" t="str">
            <v xml:space="preserve">Krochmal czysty, rozpuszczalny, 100 g     </v>
          </cell>
          <cell r="G2437" t="str">
            <v xml:space="preserve">Крахмал, растворимый, 100 г    </v>
          </cell>
          <cell r="H2437">
            <v>13.4</v>
          </cell>
        </row>
        <row r="2438">
          <cell r="A2438" t="str">
            <v>30227-25</v>
          </cell>
          <cell r="B2438" t="str">
            <v>Stärke, löslich, 250 g</v>
          </cell>
          <cell r="C2438" t="str">
            <v>Starch,soluble             250 g</v>
          </cell>
          <cell r="D2438" t="str">
            <v>Amidon, soluble 250 g</v>
          </cell>
          <cell r="E2438" t="str">
            <v>ALMIDON,SOLUBLE            250 G</v>
          </cell>
          <cell r="F2438" t="str">
            <v xml:space="preserve">Krochmal czysty, 250 g     </v>
          </cell>
          <cell r="G2438" t="str">
            <v xml:space="preserve">Крахмал, растворимый, 250 г    </v>
          </cell>
          <cell r="H2438">
            <v>23.2</v>
          </cell>
        </row>
        <row r="2439">
          <cell r="A2439" t="str">
            <v>30227-E</v>
          </cell>
          <cell r="B2439" t="str">
            <v>Stärke, löslich, 100 g</v>
          </cell>
          <cell r="C2439" t="str">
            <v>Starch,soluble             100 g</v>
          </cell>
          <cell r="D2439" t="str">
            <v>Amidon, soluble 100 g</v>
          </cell>
          <cell r="E2439" t="str">
            <v>Almidón, soluble, 100 g</v>
          </cell>
          <cell r="F2439" t="str">
            <v xml:space="preserve">Krochmal czysty, rozpuszczalny, 100 g   </v>
          </cell>
          <cell r="G2439" t="str">
            <v xml:space="preserve">Крахмал, растворимый, 100 г    </v>
          </cell>
          <cell r="H2439">
            <v>27.4</v>
          </cell>
        </row>
        <row r="2440">
          <cell r="A2440" t="str">
            <v>30228-25</v>
          </cell>
          <cell r="B2440" t="str">
            <v>Stearinsäure, 250 g</v>
          </cell>
          <cell r="C2440" t="str">
            <v>Stearic acid               250 g</v>
          </cell>
          <cell r="D2440" t="str">
            <v>Acide stéarique 250 g</v>
          </cell>
          <cell r="E2440" t="str">
            <v>Ácido esteárico, 250 g</v>
          </cell>
          <cell r="F2440" t="str">
            <v xml:space="preserve">Kwas stearynowy, 250 g     </v>
          </cell>
          <cell r="G2440" t="str">
            <v xml:space="preserve">Стеариновая кислота, 250 г    </v>
          </cell>
          <cell r="H2440">
            <v>20.8</v>
          </cell>
        </row>
        <row r="2441">
          <cell r="A2441" t="str">
            <v>30228-E</v>
          </cell>
          <cell r="B2441" t="str">
            <v>Stearinsäure, 1000 g</v>
          </cell>
          <cell r="C2441" t="str">
            <v>Stearic acid               1000 g</v>
          </cell>
          <cell r="D2441" t="str">
            <v>Acide stéarique 1000 g</v>
          </cell>
          <cell r="E2441" t="str">
            <v>Ácido esteárico, 1000 g</v>
          </cell>
          <cell r="F2441" t="str">
            <v xml:space="preserve">Kwas stearynowy, 1000 g   </v>
          </cell>
          <cell r="G2441" t="str">
            <v xml:space="preserve">Стеариновая кислота, 1000 г    </v>
          </cell>
          <cell r="H2441">
            <v>23.8</v>
          </cell>
        </row>
        <row r="2442">
          <cell r="A2442" t="str">
            <v>30236-25</v>
          </cell>
          <cell r="B2442" t="str">
            <v>Toluol, 250 ml</v>
          </cell>
          <cell r="C2442" t="str">
            <v>Toluene                    250 ml</v>
          </cell>
          <cell r="D2442" t="str">
            <v>Toluol  250 ml</v>
          </cell>
          <cell r="E2442" t="str">
            <v>TOLUENO, 250 ml</v>
          </cell>
          <cell r="F2442" t="str">
            <v xml:space="preserve">Toluen, czysty, 250 ml     </v>
          </cell>
          <cell r="G2442" t="str">
            <v xml:space="preserve">Toлуол, 250 мл     </v>
          </cell>
          <cell r="H2442">
            <v>14.9</v>
          </cell>
        </row>
        <row r="2443">
          <cell r="A2443" t="str">
            <v>30236-E</v>
          </cell>
          <cell r="B2443" t="str">
            <v>Toluol, 1000 ml</v>
          </cell>
          <cell r="C2443" t="str">
            <v>Toluene                    1000 ml</v>
          </cell>
          <cell r="D2443" t="str">
            <v>Toluol  1000 ml</v>
          </cell>
          <cell r="E2443" t="str">
            <v>TOLUENO, 1000 ml</v>
          </cell>
          <cell r="F2443" t="str">
            <v xml:space="preserve">Toluen, czysty, 1000 ml   </v>
          </cell>
          <cell r="G2443" t="str">
            <v xml:space="preserve">Toлуол, 1000 мл     </v>
          </cell>
          <cell r="H2443">
            <v>20.9</v>
          </cell>
        </row>
        <row r="2444">
          <cell r="A2444" t="str">
            <v>30237-25</v>
          </cell>
          <cell r="B2444" t="str">
            <v>D(+)-Glucose 250 g</v>
          </cell>
          <cell r="C2444" t="str">
            <v>D(+)-glucose 1-hydr.       250 g</v>
          </cell>
          <cell r="D2444" t="str">
            <v>Glucose  250 g</v>
          </cell>
          <cell r="E2444" t="str">
            <v>D(+)-Glucosa, 250 g</v>
          </cell>
          <cell r="F2444" t="str">
            <v xml:space="preserve">Glukoza D(+), 250 g     </v>
          </cell>
          <cell r="G2444" t="str">
            <v xml:space="preserve">Д(+)-глюкоза, 250 г    </v>
          </cell>
          <cell r="H2444">
            <v>18</v>
          </cell>
        </row>
        <row r="2445">
          <cell r="A2445" t="str">
            <v>30237-70</v>
          </cell>
          <cell r="B2445" t="str">
            <v>D(+)-Glucose 1000 g</v>
          </cell>
          <cell r="C2445" t="str">
            <v>D(+)-glucose              1000 g</v>
          </cell>
          <cell r="D2445" t="str">
            <v>D(+) glucose 1000 g</v>
          </cell>
          <cell r="E2445" t="str">
            <v>D(+)-Glucosa 1000 g</v>
          </cell>
          <cell r="F2445" t="str">
            <v xml:space="preserve">Glukoza D(+), 1000 g     </v>
          </cell>
          <cell r="G2445" t="str">
            <v xml:space="preserve">Д(+)-глюкоза, 1000 г     </v>
          </cell>
          <cell r="H2445">
            <v>38.6</v>
          </cell>
        </row>
        <row r="2446">
          <cell r="A2446" t="str">
            <v>30237-E</v>
          </cell>
          <cell r="B2446" t="str">
            <v>D(+)-Glucose 1000 g</v>
          </cell>
          <cell r="C2446" t="str">
            <v>D(+)-glucose              1000 g</v>
          </cell>
          <cell r="D2446" t="str">
            <v>D(+) glucose 1000 g</v>
          </cell>
          <cell r="E2446" t="str">
            <v>D(+)-Glucosa 1000 g</v>
          </cell>
          <cell r="F2446" t="str">
            <v xml:space="preserve">Glukoza D(+), 1000 g   </v>
          </cell>
          <cell r="G2446" t="str">
            <v xml:space="preserve">Д(+)-глюкоза, 1000 г     </v>
          </cell>
          <cell r="H2446">
            <v>51</v>
          </cell>
        </row>
        <row r="2447">
          <cell r="A2447" t="str">
            <v>30238-10</v>
          </cell>
          <cell r="B2447" t="str">
            <v>Vaseline, weiß, 100 g</v>
          </cell>
          <cell r="C2447" t="str">
            <v>Vaseline                   100 g</v>
          </cell>
          <cell r="D2447" t="str">
            <v>Vaseline  100 g</v>
          </cell>
          <cell r="E2447" t="str">
            <v>VASELINA, 100G</v>
          </cell>
          <cell r="F2447" t="str">
            <v xml:space="preserve">Wazelina biała, 100 g     </v>
          </cell>
          <cell r="G2447" t="str">
            <v xml:space="preserve">Вазелин, белый, 100 г     </v>
          </cell>
          <cell r="H2447">
            <v>9.8000000000000007</v>
          </cell>
        </row>
        <row r="2448">
          <cell r="A2448" t="str">
            <v>30238-E</v>
          </cell>
          <cell r="B2448" t="str">
            <v>Vaseline, weiß, 500 g</v>
          </cell>
          <cell r="C2448" t="str">
            <v>Vaseline                   500 g</v>
          </cell>
          <cell r="D2448" t="str">
            <v>Vaseline  500 g</v>
          </cell>
          <cell r="E2448" t="str">
            <v>VASELINA, 500G</v>
          </cell>
          <cell r="F2448" t="str">
            <v xml:space="preserve">Wazelina biała, 500 g   </v>
          </cell>
          <cell r="G2448" t="str">
            <v xml:space="preserve">Вазелин, белый, 500 г     </v>
          </cell>
          <cell r="H2448">
            <v>16.600000000000001</v>
          </cell>
        </row>
        <row r="2449">
          <cell r="A2449" t="str">
            <v>30240-10</v>
          </cell>
          <cell r="B2449" t="str">
            <v>L(+)-Weinsäure, 100 g</v>
          </cell>
          <cell r="C2449" t="str">
            <v>L /+/ tartaric acid        100 g</v>
          </cell>
          <cell r="D2449" t="str">
            <v>Acide tartrique pur 100 G</v>
          </cell>
          <cell r="E2449" t="str">
            <v>Ácido tartárico puro, 100 g G</v>
          </cell>
          <cell r="F2449" t="str">
            <v xml:space="preserve">Kwas winny L(+), czysty, 100 g     </v>
          </cell>
          <cell r="G2449" t="str">
            <v xml:space="preserve">L(+)- винная кислота, 100 г    </v>
          </cell>
          <cell r="H2449">
            <v>14.8</v>
          </cell>
        </row>
        <row r="2450">
          <cell r="A2450" t="str">
            <v>30245-20</v>
          </cell>
          <cell r="B2450" t="str">
            <v>Zinkblech, 250 x 125 mm, 200 g</v>
          </cell>
          <cell r="C2450" t="str">
            <v>Zinc, sheet 250x125x0.5 mm, 200 g</v>
          </cell>
          <cell r="D2450" t="str">
            <v>Feuille de zinc, 250x125x0,5 mm, 200 g</v>
          </cell>
          <cell r="E2450" t="str">
            <v>CINC, HOJA DE 25 X 12.5 CM,200 G</v>
          </cell>
          <cell r="F2450" t="str">
            <v xml:space="preserve">Blacha cynkowa, 250x125x0,5 mm 200 g     </v>
          </cell>
          <cell r="G2450" t="str">
            <v xml:space="preserve">Цинк, листовой, 250x125x0.5 мм, 200 г     </v>
          </cell>
          <cell r="H2450">
            <v>24</v>
          </cell>
        </row>
        <row r="2451">
          <cell r="A2451" t="str">
            <v>30248-25</v>
          </cell>
          <cell r="B2451" t="str">
            <v>Zinkoxid, 250 g</v>
          </cell>
          <cell r="C2451" t="str">
            <v>Zinc oxide                 250 g</v>
          </cell>
          <cell r="D2451" t="str">
            <v>Oxyde de zinc 250 g</v>
          </cell>
          <cell r="E2451" t="str">
            <v>OXIDO DE CINC,             250 G</v>
          </cell>
          <cell r="F2451" t="str">
            <v xml:space="preserve">Tlenek cynku, czysty, 250 g     </v>
          </cell>
          <cell r="G2451" t="str">
            <v xml:space="preserve">Окись цинка, 250 г    </v>
          </cell>
          <cell r="H2451">
            <v>19.600000000000001</v>
          </cell>
        </row>
        <row r="2452">
          <cell r="A2452" t="str">
            <v>30248-E</v>
          </cell>
          <cell r="B2452" t="str">
            <v>Zinkoxid, 250 g</v>
          </cell>
          <cell r="C2452" t="str">
            <v>Zinc oxide                 250 g</v>
          </cell>
          <cell r="D2452" t="str">
            <v>Oxyde de zinc 250 g</v>
          </cell>
          <cell r="E2452" t="str">
            <v>OXIDO DE CINC,             250 G</v>
          </cell>
          <cell r="F2452" t="str">
            <v xml:space="preserve">Tlenek cynku, czysty, 250 g   </v>
          </cell>
          <cell r="G2452" t="str">
            <v xml:space="preserve">Окись цинка, 250 г    </v>
          </cell>
          <cell r="H2452">
            <v>20.3</v>
          </cell>
        </row>
        <row r="2453">
          <cell r="A2453" t="str">
            <v>30249-25</v>
          </cell>
          <cell r="B2453" t="str">
            <v>Zinksulfat Heptahydrat, 250 g</v>
          </cell>
          <cell r="C2453" t="str">
            <v>Zinc sulphate 7-hydr.      250 g</v>
          </cell>
          <cell r="D2453" t="str">
            <v>Sulfate de zinc 250 g</v>
          </cell>
          <cell r="E2453" t="str">
            <v>SULFATO DE CINC            250 G</v>
          </cell>
          <cell r="F2453" t="str">
            <v xml:space="preserve">Siedmiowodzian siarczanu (VI) cynku, 250 g     </v>
          </cell>
          <cell r="G2453" t="str">
            <v xml:space="preserve">Сульфат цинка, 7-водн.,  250 г    </v>
          </cell>
          <cell r="H2453">
            <v>13.8</v>
          </cell>
        </row>
        <row r="2454">
          <cell r="A2454" t="str">
            <v>30249-E</v>
          </cell>
          <cell r="B2454" t="str">
            <v>Zinksulfat Heptahydrat, 500 g</v>
          </cell>
          <cell r="C2454" t="str">
            <v>Zinc sulphate 7-hydr.      500 g</v>
          </cell>
          <cell r="D2454" t="str">
            <v>Sulfate de zinc 500 g</v>
          </cell>
          <cell r="E2454" t="str">
            <v>SULFATO DE CINC            500 G</v>
          </cell>
          <cell r="F2454" t="str">
            <v xml:space="preserve">Siedmiowodzian siarczanu (VI) cynku, 500 g   </v>
          </cell>
          <cell r="G2454" t="str">
            <v xml:space="preserve">Сульфат цинка, 7-водн.,  500 г    </v>
          </cell>
          <cell r="H2454">
            <v>21.8</v>
          </cell>
        </row>
        <row r="2455">
          <cell r="A2455" t="str">
            <v>30250-10</v>
          </cell>
          <cell r="B2455" t="str">
            <v>Zinn, gekörnt, 100 g</v>
          </cell>
          <cell r="C2455" t="str">
            <v>Tin, granular              100 g</v>
          </cell>
          <cell r="D2455" t="str">
            <v>Etain, granulé 100 g</v>
          </cell>
          <cell r="E2455" t="str">
            <v>ESTANO METALICO GRANULADO  100 G</v>
          </cell>
          <cell r="F2455" t="str">
            <v xml:space="preserve">Cyna ziarnista, czysta, 100 g     </v>
          </cell>
          <cell r="G2455" t="str">
            <v xml:space="preserve">Олово, гранулы, 100 г     </v>
          </cell>
          <cell r="H2455">
            <v>55</v>
          </cell>
        </row>
        <row r="2456">
          <cell r="A2456" t="str">
            <v>30250-E</v>
          </cell>
          <cell r="B2456" t="str">
            <v>Zinn, gekörnt, 50 g</v>
          </cell>
          <cell r="C2456" t="str">
            <v>Tin, granular              50 g</v>
          </cell>
          <cell r="D2456" t="str">
            <v>Etain, granulé 50 g</v>
          </cell>
          <cell r="E2456" t="str">
            <v>ESTANO METALICO GRANULADO  50 G</v>
          </cell>
          <cell r="F2456" t="str">
            <v xml:space="preserve">Cyna ziarnista, czysta, 50 g   </v>
          </cell>
          <cell r="G2456" t="str">
            <v xml:space="preserve">Олово, гранулы, 50 г     </v>
          </cell>
          <cell r="H2456">
            <v>51</v>
          </cell>
        </row>
        <row r="2457">
          <cell r="A2457" t="str">
            <v>30251-10</v>
          </cell>
          <cell r="B2457" t="str">
            <v>Benzoesäure, 100 g</v>
          </cell>
          <cell r="C2457" t="str">
            <v>Benzoic acid               100 g</v>
          </cell>
          <cell r="D2457" t="str">
            <v>Acide benzoïque, 100 g</v>
          </cell>
          <cell r="E2457" t="str">
            <v>ACIDO BENZOICO              100 g</v>
          </cell>
          <cell r="F2457" t="str">
            <v xml:space="preserve">Kwas benzoesowy, 100 g     </v>
          </cell>
          <cell r="G2457" t="str">
            <v xml:space="preserve">Бензойная кислота, 100 г    </v>
          </cell>
          <cell r="H2457">
            <v>12.8</v>
          </cell>
        </row>
        <row r="2458">
          <cell r="A2458" t="str">
            <v>30251-E</v>
          </cell>
          <cell r="B2458" t="str">
            <v>Benzoesäure, 500 g</v>
          </cell>
          <cell r="C2458" t="str">
            <v>Benzoic acid               500 g</v>
          </cell>
          <cell r="D2458" t="str">
            <v>Acide benzoïque, 500 g</v>
          </cell>
          <cell r="E2458" t="str">
            <v>ACIDO BENZOICO              500 g</v>
          </cell>
          <cell r="F2458" t="str">
            <v xml:space="preserve">Kwas benzoesowy, 500 g   </v>
          </cell>
          <cell r="G2458" t="str">
            <v xml:space="preserve">Бензойная кислота, 500 г    </v>
          </cell>
          <cell r="H2458">
            <v>23.8</v>
          </cell>
        </row>
        <row r="2459">
          <cell r="A2459" t="str">
            <v>30254-70</v>
          </cell>
          <cell r="B2459" t="str">
            <v>Calciumoxid, kleine Stücke, 1000 g</v>
          </cell>
          <cell r="C2459" t="str">
            <v>Calcium oxide, pieces     1000 g</v>
          </cell>
          <cell r="D2459" t="str">
            <v>Oxyde de calcium, morceaux 1000 g</v>
          </cell>
          <cell r="E2459" t="str">
            <v>OXIDO DE CALCIO,PEDAZOS   1000 G</v>
          </cell>
          <cell r="F2459" t="str">
            <v xml:space="preserve">Tlenek wapnia, małe kawałki, 1000 g     </v>
          </cell>
          <cell r="G2459" t="str">
            <v xml:space="preserve">Окись кальция, кусочки, 1000 г     </v>
          </cell>
          <cell r="H2459">
            <v>86.4</v>
          </cell>
        </row>
        <row r="2460">
          <cell r="A2460" t="str">
            <v>30258-10</v>
          </cell>
          <cell r="B2460" t="str">
            <v>Kaliumbromid, 100 g</v>
          </cell>
          <cell r="C2460" t="str">
            <v>Potassium bromide,  100 g</v>
          </cell>
          <cell r="D2460" t="str">
            <v>Bromure de potassium, 100 g</v>
          </cell>
          <cell r="E2460" t="str">
            <v>BROMURO DE POTASIO, 100 g</v>
          </cell>
          <cell r="F2460" t="str">
            <v xml:space="preserve">Bromian potasu, czysty, 100 g     </v>
          </cell>
          <cell r="G2460" t="str">
            <v xml:space="preserve">Бромид калия, 100 г    </v>
          </cell>
          <cell r="H2460">
            <v>19</v>
          </cell>
        </row>
        <row r="2461">
          <cell r="A2461" t="str">
            <v>30258-E</v>
          </cell>
          <cell r="B2461" t="str">
            <v>Kaliumbromid, 100 g</v>
          </cell>
          <cell r="C2461" t="str">
            <v>Potassium bromide, 100 g</v>
          </cell>
          <cell r="D2461" t="str">
            <v>Bromure de potassium, 100 g</v>
          </cell>
          <cell r="E2461" t="str">
            <v>BROMURO DE POTASIO, 100 g</v>
          </cell>
          <cell r="F2461" t="str">
            <v xml:space="preserve">Bromian potasu, czysty, 100 g   </v>
          </cell>
          <cell r="G2461" t="str">
            <v xml:space="preserve">Бромид калия, 100 г    </v>
          </cell>
          <cell r="H2461">
            <v>16.2</v>
          </cell>
        </row>
        <row r="2462">
          <cell r="A2462" t="str">
            <v>30261-10</v>
          </cell>
          <cell r="B2462" t="str">
            <v>Kaliumdihydrogenphosphat, 100 g</v>
          </cell>
          <cell r="C2462" t="str">
            <v>Potas.dihydrogen phosphate,100 g</v>
          </cell>
          <cell r="D2462" t="str">
            <v>Potassium dihydrogenophosphate 100G</v>
          </cell>
          <cell r="E2462" t="str">
            <v>FOSFATO DE POTASIO PRIMARIO, 100G</v>
          </cell>
          <cell r="F2462" t="str">
            <v xml:space="preserve">Fosforan jednopotasowy, 100 g     </v>
          </cell>
          <cell r="G2462" t="str">
            <v xml:space="preserve">Дигидрофосфат калия, 100 г    </v>
          </cell>
          <cell r="H2462">
            <v>11</v>
          </cell>
        </row>
        <row r="2463">
          <cell r="A2463" t="str">
            <v>30261-E</v>
          </cell>
          <cell r="B2463" t="str">
            <v>Kaliumdihydrogenphosphat, 500 g</v>
          </cell>
          <cell r="C2463" t="str">
            <v>Potas.dihydrogen phosphate, 500 g</v>
          </cell>
          <cell r="D2463" t="str">
            <v>Potassium dihydrogenophosphate 500G</v>
          </cell>
          <cell r="E2463" t="str">
            <v>FOSFATO DE POTASIO PRIMARIO, 500G</v>
          </cell>
          <cell r="F2463" t="str">
            <v xml:space="preserve">Fosforan jednopotasowy, 500 g   </v>
          </cell>
          <cell r="G2463" t="str">
            <v xml:space="preserve">Дигидрофосфат калия, 500 г    </v>
          </cell>
          <cell r="H2463">
            <v>19.8</v>
          </cell>
        </row>
        <row r="2464">
          <cell r="A2464" t="str">
            <v>30263-25</v>
          </cell>
          <cell r="B2464" t="str">
            <v>Kupfer-Drehspäne, 250 g</v>
          </cell>
          <cell r="C2464" t="str">
            <v>Copper turnings            250 g</v>
          </cell>
          <cell r="D2464" t="str">
            <v>Tournures de cuivre 250 g</v>
          </cell>
          <cell r="E2464" t="str">
            <v>Torneaduras, virutas de cobre, 250 gr</v>
          </cell>
          <cell r="F2464" t="str">
            <v xml:space="preserve">Miedź, wiórki tokarskie,250 g     </v>
          </cell>
          <cell r="G2464" t="str">
            <v xml:space="preserve">Медная стружка, 250 г    </v>
          </cell>
          <cell r="H2464">
            <v>34.4</v>
          </cell>
        </row>
        <row r="2465">
          <cell r="A2465" t="str">
            <v>30263-E</v>
          </cell>
          <cell r="B2465" t="str">
            <v>Kupferwolle, 250 g</v>
          </cell>
          <cell r="C2465" t="str">
            <v xml:space="preserve">Copper wool 250 g </v>
          </cell>
          <cell r="D2465" t="str">
            <v>Tournures de cuivre 250 g</v>
          </cell>
          <cell r="E2465" t="str">
            <v xml:space="preserve">Lana de cobre 250 g </v>
          </cell>
          <cell r="F2465" t="str">
            <v/>
          </cell>
          <cell r="G2465" t="str">
            <v xml:space="preserve">Медная вата 250 г </v>
          </cell>
          <cell r="H2465">
            <v>67.400000000000006</v>
          </cell>
        </row>
        <row r="2466">
          <cell r="A2466" t="str">
            <v>30264-10</v>
          </cell>
          <cell r="B2466" t="str">
            <v>Milchsäure, 100 ml</v>
          </cell>
          <cell r="C2466" t="str">
            <v>Lactic acid                100 ml</v>
          </cell>
          <cell r="D2466" t="str">
            <v>Acide lactique 100 ml</v>
          </cell>
          <cell r="E2466" t="str">
            <v>Ácido láctico, 100 ml</v>
          </cell>
          <cell r="F2466" t="str">
            <v xml:space="preserve">Kwas mlekowy, czysty, 100 ml     </v>
          </cell>
          <cell r="G2466" t="str">
            <v xml:space="preserve">Молочная кислота, 100 мл    </v>
          </cell>
          <cell r="H2466">
            <v>13.6</v>
          </cell>
        </row>
        <row r="2467">
          <cell r="A2467" t="str">
            <v>30264-E</v>
          </cell>
          <cell r="B2467" t="str">
            <v>Milchsäure, 1000 ml</v>
          </cell>
          <cell r="C2467" t="str">
            <v>Lactic acid                1000 ml</v>
          </cell>
          <cell r="D2467" t="str">
            <v>Acide lactique 1000 ml</v>
          </cell>
          <cell r="E2467" t="str">
            <v>Ácido láctico, 1000 ml</v>
          </cell>
          <cell r="F2467" t="str">
            <v xml:space="preserve">Kwas mlekowy, czysty, 1000 ml   </v>
          </cell>
          <cell r="G2467" t="str">
            <v xml:space="preserve">Молочная кислота, 1000 мл    </v>
          </cell>
          <cell r="H2467">
            <v>27</v>
          </cell>
        </row>
        <row r="2468">
          <cell r="A2468" t="str">
            <v>30265-25</v>
          </cell>
          <cell r="B2468" t="str">
            <v>Natriumhydrogensulfat, 250 g</v>
          </cell>
          <cell r="C2468" t="str">
            <v>Sodium hydrogen sulphate   250 g</v>
          </cell>
          <cell r="D2468" t="str">
            <v>Bisulfate de sodium pur 250 G</v>
          </cell>
          <cell r="E2468" t="str">
            <v>Bisulfato de sodio, 250 g G</v>
          </cell>
          <cell r="F2468" t="str">
            <v xml:space="preserve">Wodorosiarczan (IV) sodu, 250 g     </v>
          </cell>
          <cell r="G2468" t="str">
            <v xml:space="preserve">Гидросульфат натрия, 250 г    </v>
          </cell>
          <cell r="H2468">
            <v>17.2</v>
          </cell>
        </row>
        <row r="2469">
          <cell r="A2469" t="str">
            <v>30265-E</v>
          </cell>
          <cell r="B2469" t="str">
            <v>Natriumhydrogensulfat, 1000 g</v>
          </cell>
          <cell r="C2469" t="str">
            <v>Sodium hydrogen sulphate   1000 g</v>
          </cell>
          <cell r="D2469" t="str">
            <v>Bisulfate de sodium pur 1000 G</v>
          </cell>
          <cell r="E2469" t="str">
            <v>Bisulfato de sodio, 1000 g G</v>
          </cell>
          <cell r="F2469" t="str">
            <v xml:space="preserve">Wodorosiarczan (IV) sodu, 1000 g   </v>
          </cell>
          <cell r="G2469" t="str">
            <v xml:space="preserve">Гидросульфат натрия, 1000 г    </v>
          </cell>
          <cell r="H2469">
            <v>24.4</v>
          </cell>
        </row>
        <row r="2470">
          <cell r="A2470" t="str">
            <v>30266-70</v>
          </cell>
          <cell r="B2470" t="str">
            <v>Natronlauge 32%, 1000 ml (Natriumhydroxidlsg. ca.32%)</v>
          </cell>
          <cell r="C2470" t="str">
            <v>Caustic soda sol. 32%     1000 ml</v>
          </cell>
          <cell r="D2470" t="str">
            <v>Lessive de soude 32% 1000 ml</v>
          </cell>
          <cell r="E2470" t="str">
            <v>Sosa cáustica, sol., 32%, 1000ml</v>
          </cell>
          <cell r="F2470" t="str">
            <v xml:space="preserve">Roztwór wodorotlenku sodu około 32 %, 1000 ml     </v>
          </cell>
          <cell r="G2470" t="str">
            <v xml:space="preserve">Каустик, раствор, 32 %, 1000 мл    </v>
          </cell>
          <cell r="H2470">
            <v>21.4</v>
          </cell>
        </row>
        <row r="2471">
          <cell r="A2471" t="str">
            <v>30266-E</v>
          </cell>
          <cell r="B2471" t="str">
            <v>Natronlauge 32%, 1000 ml (Natriumhydroxidlsg. ca. 32%)</v>
          </cell>
          <cell r="C2471" t="str">
            <v>Caustic soda sol. 32%     1000 ml</v>
          </cell>
          <cell r="D2471" t="str">
            <v>Lessive de soude 32% 1000 ml</v>
          </cell>
          <cell r="E2471" t="str">
            <v>Sosa cáustica, sol., 32%, 1000ml</v>
          </cell>
          <cell r="F2471" t="str">
            <v xml:space="preserve">Roztwór wodorotlenku sodu około 32 %, 1000 ml   </v>
          </cell>
          <cell r="G2471" t="str">
            <v xml:space="preserve">Каустик, раствор, 32 %, 1000 мл    </v>
          </cell>
          <cell r="H2471">
            <v>26.4</v>
          </cell>
        </row>
        <row r="2472">
          <cell r="A2472" t="str">
            <v>30268-10</v>
          </cell>
          <cell r="B2472" t="str">
            <v>Oxalsäure-Dihydrat, 100 g</v>
          </cell>
          <cell r="C2472" t="str">
            <v>Oxalic acid cryst.         100 g</v>
          </cell>
          <cell r="D2472" t="str">
            <v>Acide oxalique pur 100 G</v>
          </cell>
          <cell r="E2472" t="str">
            <v>Ácido oxálico dihidratado puro, 100 g</v>
          </cell>
          <cell r="F2472" t="str">
            <v xml:space="preserve">Kwas szczawiowy (etanodiowy), 100 g     </v>
          </cell>
          <cell r="G2472" t="str">
            <v xml:space="preserve">Щавелевая кислота, крист., 100 г    </v>
          </cell>
          <cell r="H2472">
            <v>10.199999999999999</v>
          </cell>
        </row>
        <row r="2473">
          <cell r="A2473" t="str">
            <v>30268-E</v>
          </cell>
          <cell r="B2473" t="str">
            <v>Oxalsäure-Dihydrat, 1000 g</v>
          </cell>
          <cell r="C2473" t="str">
            <v>Oxalic acid cryst.         1000 g</v>
          </cell>
          <cell r="D2473" t="str">
            <v>Acide oxalique pur 1000 G</v>
          </cell>
          <cell r="E2473" t="str">
            <v>Ácido oxálico dihidratado puro, 1000 g</v>
          </cell>
          <cell r="F2473" t="str">
            <v xml:space="preserve">Kwas szczawiowy (etanodiowy), 1000 g   </v>
          </cell>
          <cell r="G2473" t="str">
            <v xml:space="preserve">Щавелевая кислота, крист., 1000 г    </v>
          </cell>
          <cell r="H2473">
            <v>27</v>
          </cell>
        </row>
        <row r="2474">
          <cell r="A2474" t="str">
            <v>30271-E</v>
          </cell>
          <cell r="B2474" t="str">
            <v>Salzsäure für 1l 1M Lsg.,  1 Ampulle</v>
          </cell>
          <cell r="C2474" t="str">
            <v>Hydrochloric acid for 1mol solution amp.</v>
          </cell>
          <cell r="D2474" t="str">
            <v>Acide chlorhydrique pour 1l, 1 ampoule</v>
          </cell>
          <cell r="E2474" t="str">
            <v>ACIDO CLORHIDRICO P.1N-SOLU.1AMP.</v>
          </cell>
          <cell r="F2474" t="str">
            <v xml:space="preserve">Roztwór kwasu solnego1 m na 1 l, ampułka   </v>
          </cell>
          <cell r="G2474" t="str">
            <v xml:space="preserve">Соляная кислота для 1-М раствора, 1 амп.    </v>
          </cell>
          <cell r="H2474">
            <v>49</v>
          </cell>
        </row>
        <row r="2475">
          <cell r="A2475" t="str">
            <v>30277-50</v>
          </cell>
          <cell r="B2475" t="str">
            <v>Schwefel, Stücke, 500 g</v>
          </cell>
          <cell r="C2475" t="str">
            <v>Sulphur, pieces,           500 g</v>
          </cell>
          <cell r="D2475" t="str">
            <v>Soufre en pièces, 500 g</v>
          </cell>
          <cell r="E2475" t="str">
            <v>SULFURO EN TROZOS, 500 G</v>
          </cell>
          <cell r="F2475" t="str">
            <v xml:space="preserve">Siarka, kawałki, 500 g     </v>
          </cell>
          <cell r="G2475" t="str">
            <v xml:space="preserve">Сера, кусочки, 500 г    </v>
          </cell>
          <cell r="H2475">
            <v>34.200000000000003</v>
          </cell>
        </row>
        <row r="2476">
          <cell r="A2476" t="str">
            <v>30280-70</v>
          </cell>
          <cell r="B2476" t="str">
            <v>Pufferlösung, pH 4,62, 1000 ml</v>
          </cell>
          <cell r="C2476" t="str">
            <v>Buffer solution, pH 4.62  1000 ml</v>
          </cell>
          <cell r="D2476" t="str">
            <v>Solution tampon, pH 4,62 1000 ml</v>
          </cell>
          <cell r="E2476" t="str">
            <v>SOLUCION TAMPON, PH 4,62  1000ML</v>
          </cell>
          <cell r="F2476" t="str">
            <v xml:space="preserve">Roztwór buforowy, pH 4,62, 1000 ml     </v>
          </cell>
          <cell r="G2476" t="str">
            <v xml:space="preserve">Буферный раствор, pH 4,62, 1000 мл    </v>
          </cell>
          <cell r="H2476">
            <v>54.4</v>
          </cell>
        </row>
        <row r="2477">
          <cell r="A2477" t="str">
            <v>30280-E</v>
          </cell>
          <cell r="B2477" t="str">
            <v>Pufferlösung, pH 4,62, 1000 ml</v>
          </cell>
          <cell r="C2477" t="str">
            <v>Buffer solution, pH 4.62  1000 ml</v>
          </cell>
          <cell r="D2477" t="str">
            <v>Solution tampon, pH 4,62 1000 ml</v>
          </cell>
          <cell r="E2477" t="str">
            <v>SOLUCION TAMPON, PH 4,62  1000ML</v>
          </cell>
          <cell r="F2477" t="str">
            <v xml:space="preserve">Roztwór buforowy, pH 4,62, 1000 ml   </v>
          </cell>
          <cell r="G2477" t="str">
            <v xml:space="preserve">Буферный раствор, pH 4,62, 1000 мл    </v>
          </cell>
          <cell r="H2477">
            <v>53.1</v>
          </cell>
        </row>
        <row r="2478">
          <cell r="A2478" t="str">
            <v>30281-10</v>
          </cell>
          <cell r="B2478" t="str">
            <v xml:space="preserve">Puffertabletten, pH 4,00, 100 Stück </v>
          </cell>
          <cell r="C2478" t="str">
            <v>Buffer solution tablets pH4, 100</v>
          </cell>
          <cell r="D2478" t="str">
            <v>Tablettes tampon pH 4, 100</v>
          </cell>
          <cell r="E2478" t="str">
            <v>COMP. DE TAMPON PH4, 100 UD</v>
          </cell>
          <cell r="F2478" t="str">
            <v xml:space="preserve">Tabletki buforowe pH 4 100 sztuk     </v>
          </cell>
          <cell r="G2478" t="str">
            <v xml:space="preserve">Буферные, таблетки, pH 4, 100 шт.    </v>
          </cell>
          <cell r="H2478">
            <v>51.8</v>
          </cell>
        </row>
        <row r="2479">
          <cell r="A2479" t="str">
            <v>30282-10</v>
          </cell>
          <cell r="B2479" t="str">
            <v xml:space="preserve">Puffertabletten, pH 7,00, 100 Stück </v>
          </cell>
          <cell r="C2479" t="str">
            <v>Buffer solution tablets pH7, 100</v>
          </cell>
          <cell r="D2479" t="str">
            <v>Tablettes tampon pH 7, 100</v>
          </cell>
          <cell r="E2479" t="str">
            <v>COMP. DE TAMPON PH 7 100 UD</v>
          </cell>
          <cell r="F2479" t="str">
            <v xml:space="preserve">Tabletki buforowe pH 7 100 sztuk     </v>
          </cell>
          <cell r="G2479" t="str">
            <v xml:space="preserve">Буферные таблетки, pH 7, 100 шт.    </v>
          </cell>
          <cell r="H2479">
            <v>51.8</v>
          </cell>
        </row>
        <row r="2480">
          <cell r="A2480" t="str">
            <v>30283-10</v>
          </cell>
          <cell r="B2480" t="str">
            <v xml:space="preserve">Puffertabletten, pH 10,00, 100 Stück </v>
          </cell>
          <cell r="C2480" t="str">
            <v>Buffer solution tablets pH10, 100</v>
          </cell>
          <cell r="D2480" t="str">
            <v>Tablettes tampon pH 10, 100</v>
          </cell>
          <cell r="E2480" t="str">
            <v>COMP. DE TAMPON PH10, 100 UD.</v>
          </cell>
          <cell r="F2480" t="str">
            <v xml:space="preserve">Tabletki buforowe pH 10 100 sztuk     </v>
          </cell>
          <cell r="G2480" t="str">
            <v xml:space="preserve">Буферные , таблетки, pH 10, 100 шт.    </v>
          </cell>
          <cell r="H2480">
            <v>51.8</v>
          </cell>
        </row>
        <row r="2481">
          <cell r="A2481" t="str">
            <v>30289-70</v>
          </cell>
          <cell r="B2481" t="str">
            <v>Pufferlösung, pH 9,00, 1000 ml</v>
          </cell>
          <cell r="C2481" t="str">
            <v>Buffer solution, pH 9     1000 ml</v>
          </cell>
          <cell r="D2481" t="str">
            <v>Solution tampon, pH 9 1000 ml</v>
          </cell>
          <cell r="E2481" t="str">
            <v>SOLUCION TAMPON, PH 9  1000 ML</v>
          </cell>
          <cell r="F2481" t="str">
            <v xml:space="preserve">Roztwór buforowy, pH 9,00, 1000 ml     </v>
          </cell>
          <cell r="G2481" t="str">
            <v xml:space="preserve">Буферный раствор, pH 9, 1000 мл    </v>
          </cell>
          <cell r="H2481">
            <v>18.2</v>
          </cell>
        </row>
        <row r="2482">
          <cell r="A2482" t="str">
            <v>30289-E</v>
          </cell>
          <cell r="B2482" t="str">
            <v>Pufferlösung, pH 9,00, 1000 ml</v>
          </cell>
          <cell r="C2482" t="str">
            <v>Buffer solution, pH 9     1000 ml</v>
          </cell>
          <cell r="D2482" t="str">
            <v>Solution tampon, pH 9 1000 ml</v>
          </cell>
          <cell r="E2482" t="str">
            <v>SOLUCION TAMPON, PH 9  1000 ML</v>
          </cell>
          <cell r="F2482" t="str">
            <v xml:space="preserve">Roztwór buforowy, pH 9,00, 1000 ml   </v>
          </cell>
          <cell r="G2482" t="str">
            <v xml:space="preserve">Буферный раствор, pH 9, 1000 мл    </v>
          </cell>
          <cell r="H2482">
            <v>27</v>
          </cell>
        </row>
        <row r="2483">
          <cell r="A2483" t="str">
            <v>30301-03</v>
          </cell>
          <cell r="B2483" t="str">
            <v>pH Teststäbchen, pH 4-7, 100 Stück</v>
          </cell>
          <cell r="C2483" t="str">
            <v>pH test sticks 4.0-7.0,100 sticks</v>
          </cell>
          <cell r="D2483" t="str">
            <v>Indicateur pH 4,0 - 7,0</v>
          </cell>
          <cell r="E2483" t="str">
            <v>INDICADOR PH 4,0-7,0</v>
          </cell>
          <cell r="F2483" t="str">
            <v xml:space="preserve">Papierki testujące pH 4.0-7.0,100 sztuk     </v>
          </cell>
          <cell r="G2483" t="str">
            <v xml:space="preserve">Тест-полоски для pH проб, 4,0-7,0, 100 шт.     </v>
          </cell>
          <cell r="H2483">
            <v>39.799999999999997</v>
          </cell>
        </row>
        <row r="2484">
          <cell r="A2484" t="str">
            <v>30301-04</v>
          </cell>
          <cell r="B2484" t="str">
            <v xml:space="preserve">pH Teststäbchen, pH 4,5-10, 100 Stück </v>
          </cell>
          <cell r="C2484" t="str">
            <v>pH test sticks 4.5-10, 100 sticks</v>
          </cell>
          <cell r="D2484" t="str">
            <v>Bâtonnet indicateur pH 4,5-10,0</v>
          </cell>
          <cell r="E2484" t="str">
            <v>VARILLAS INDICADORES PH 4,5-100</v>
          </cell>
          <cell r="F2484" t="str">
            <v xml:space="preserve">Papierki testujące pH 4.5-10, 100 sztuk     </v>
          </cell>
          <cell r="G2484" t="str">
            <v xml:space="preserve">Тест-полоски для pH проб,  4.5-10, 100 шт.     </v>
          </cell>
          <cell r="H2484">
            <v>39.799999999999997</v>
          </cell>
        </row>
        <row r="2485">
          <cell r="A2485" t="str">
            <v>30301-06</v>
          </cell>
          <cell r="B2485" t="str">
            <v xml:space="preserve">pH Teststäbchen, pH 2-9, 100 Stück </v>
          </cell>
          <cell r="C2485" t="str">
            <v>pH test sticks 2.0-9.0,100 sticks</v>
          </cell>
          <cell r="D2485" t="str">
            <v>Bâtonnet indicateur pH 2,0-9,0</v>
          </cell>
          <cell r="E2485" t="str">
            <v>BARRITAS INDICADORAS DE pH 2.0-9.0, 100 UNID.</v>
          </cell>
          <cell r="F2485" t="str">
            <v xml:space="preserve">Papierki testujące pH 2,0-9.0,100 sztuk     </v>
          </cell>
          <cell r="G2485" t="str">
            <v xml:space="preserve">Тест-полоски для pH проб, 2,0-9.0,100 шт.     </v>
          </cell>
          <cell r="H2485">
            <v>39.799999999999997</v>
          </cell>
        </row>
        <row r="2486">
          <cell r="A2486" t="str">
            <v>30301-07</v>
          </cell>
          <cell r="B2486" t="str">
            <v xml:space="preserve">pH Teststäbchen, pH 7,5-14, 100 Stück </v>
          </cell>
          <cell r="C2486" t="str">
            <v>pH test sticks 7.5-14, 100 sticks</v>
          </cell>
          <cell r="D2486" t="str">
            <v>Bâtonnet indicateur pH 7.5-14.0, 100 pièces</v>
          </cell>
          <cell r="E2486" t="str">
            <v>INDICADOR PH 7.5-14.0, 100 PZS.</v>
          </cell>
          <cell r="F2486" t="str">
            <v xml:space="preserve">Papierki testujące pH 7.5-14, 100 sztuk     </v>
          </cell>
          <cell r="G2486" t="str">
            <v xml:space="preserve">Тест-полоски для pH проб, 7,5-14, 100 шт.     </v>
          </cell>
          <cell r="H2486">
            <v>39.799999999999997</v>
          </cell>
        </row>
        <row r="2487">
          <cell r="A2487" t="str">
            <v>30301-08</v>
          </cell>
          <cell r="B2487" t="str">
            <v xml:space="preserve">pH Teststäbchen, pH 0-14, 100 Stück </v>
          </cell>
          <cell r="C2487" t="str">
            <v>pH test sticks 0-14, 100 sticks</v>
          </cell>
          <cell r="D2487" t="str">
            <v>Bâtonnet indicateur pH 0-14.0, 100 pièces</v>
          </cell>
          <cell r="E2487" t="str">
            <v>INDICADOR PH 0-14.0, 100 PZS.</v>
          </cell>
          <cell r="F2487" t="str">
            <v xml:space="preserve">Papierki testujące pH 0-14, 100 sztuk     </v>
          </cell>
          <cell r="G2487" t="str">
            <v xml:space="preserve">Тест-полоски для pH проб, 0-14,0, 100 шт.    </v>
          </cell>
          <cell r="H2487">
            <v>39.799999999999997</v>
          </cell>
        </row>
        <row r="2488">
          <cell r="A2488" t="str">
            <v>30315-25</v>
          </cell>
          <cell r="B2488" t="str">
            <v xml:space="preserve">Salzsäure, ca. 5 %ig, 250 ml </v>
          </cell>
          <cell r="C2488" t="str">
            <v>Hydrochloric acid,approx.5% 250 ml</v>
          </cell>
          <cell r="D2488" t="str">
            <v>Acide chlorhydrique, Env. 5% 250 Ml</v>
          </cell>
          <cell r="E2488" t="str">
            <v>ACIDO CLORHIDRICO 5%   250 ML</v>
          </cell>
          <cell r="F2488" t="str">
            <v xml:space="preserve">Kwas solny, około 5 % 250 ml     </v>
          </cell>
          <cell r="G2488" t="str">
            <v xml:space="preserve">Соляная кислота, прибл.5%, 250 мл    </v>
          </cell>
          <cell r="H2488">
            <v>9.8000000000000007</v>
          </cell>
        </row>
        <row r="2489">
          <cell r="A2489" t="str">
            <v>30315-E</v>
          </cell>
          <cell r="B2489" t="str">
            <v xml:space="preserve">Salzsäure, ca. 5 %ig, 1000 ml </v>
          </cell>
          <cell r="C2489" t="str">
            <v>Hydrochloric acid,approx.5% 1000ml</v>
          </cell>
          <cell r="D2489" t="str">
            <v>Acide chlorhydrique, Env. 5% 1000 Ml</v>
          </cell>
          <cell r="E2489" t="str">
            <v>ACIDO CLORHIDRICO 5%   1000 ML</v>
          </cell>
          <cell r="F2489" t="str">
            <v xml:space="preserve">Kwas solny, około 5 % 1000 ml   </v>
          </cell>
          <cell r="G2489" t="str">
            <v xml:space="preserve">Соляная кислота, прибл.5%, 1000 мл    </v>
          </cell>
          <cell r="H2489">
            <v>12.1</v>
          </cell>
        </row>
        <row r="2490">
          <cell r="A2490" t="str">
            <v>30317-10</v>
          </cell>
          <cell r="B2490" t="str">
            <v>Magnesium, Pulver, d = 0,06-0,3 mm, 100 g</v>
          </cell>
          <cell r="C2490" t="str">
            <v>Magnesium, powder, d = 0,06-0,3  mm, 100 g</v>
          </cell>
          <cell r="D2490" t="str">
            <v>Poudre de magnésium, d = 0,06-0,3 mm, 100 g</v>
          </cell>
          <cell r="E2490" t="str">
            <v>Magnesio en polvo, d = 0,06-0,3  mm, 100 g</v>
          </cell>
          <cell r="F2490" t="str">
            <v xml:space="preserve">Puder magnezowy, d = 0,0.6-0,3 mm, 100 g   </v>
          </cell>
          <cell r="G2490" t="str">
            <v xml:space="preserve">Магний, порошок, 100 г    </v>
          </cell>
          <cell r="H2490">
            <v>54.2</v>
          </cell>
        </row>
        <row r="2491">
          <cell r="A2491" t="str">
            <v>30322-00</v>
          </cell>
          <cell r="B2491" t="str">
            <v xml:space="preserve">L-Aminosäuren, Kollektion von 8 Stück, 1 Pck. </v>
          </cell>
          <cell r="C2491" t="str">
            <v>L-amino acids coll.        1 pack</v>
          </cell>
          <cell r="D2491" t="str">
            <v>Acides L-aminés collection de 8 acides</v>
          </cell>
          <cell r="E2491" t="str">
            <v>COLECC-A D. L-AMINOACIDOS  1 PAQ.</v>
          </cell>
          <cell r="F2491" t="str">
            <v xml:space="preserve">Kwas l-aminowy, zbiór z 8 sztuk, 1 opakowanie     </v>
          </cell>
          <cell r="G2491" t="str">
            <v xml:space="preserve">L-аминокислоты, набор из 8 шт.    </v>
          </cell>
          <cell r="H2491">
            <v>281.60000000000002</v>
          </cell>
        </row>
        <row r="2492">
          <cell r="A2492" t="str">
            <v>30346-07</v>
          </cell>
          <cell r="B2492" t="str">
            <v xml:space="preserve">Nitrat / Nitrit, Teststäbchen, 100 Stück </v>
          </cell>
          <cell r="C2492" t="str">
            <v>Nitrate, nitrite, tester, 100 pcs</v>
          </cell>
          <cell r="D2492" t="str">
            <v>Nitrate, nitrite, bandelettes de test, 100 pièces</v>
          </cell>
          <cell r="E2492" t="str">
            <v>Barritas de prueba Nitrato/Nitrito,100 uds.</v>
          </cell>
          <cell r="F2492" t="str">
            <v xml:space="preserve">Papierki testujące Azotany/Azotyny, 100 sztuk     </v>
          </cell>
          <cell r="G2492" t="str">
            <v xml:space="preserve">Нитрат, нитрит, тестеры, 100 шт.    </v>
          </cell>
          <cell r="H2492">
            <v>33.5</v>
          </cell>
        </row>
        <row r="2493">
          <cell r="A2493" t="str">
            <v>30347-00</v>
          </cell>
          <cell r="B2493" t="str">
            <v>Bodenanalytik, Exkursionskoffer</v>
          </cell>
          <cell r="C2493" t="str">
            <v>Excursion set, soil analysis</v>
          </cell>
          <cell r="D2493" t="str">
            <v xml:space="preserve">Malette d'excursion pour analyse des sols </v>
          </cell>
          <cell r="E2493" t="str">
            <v>ANALISIS DEL SUELO, MALETA DE EXCURSIÓN</v>
          </cell>
          <cell r="F2493" t="str">
            <v xml:space="preserve">Analiza gleby, zestaw walizkowy    </v>
          </cell>
          <cell r="G2493" t="str">
            <v xml:space="preserve">Набор для  анализа почвы    </v>
          </cell>
          <cell r="H2493">
            <v>765</v>
          </cell>
        </row>
        <row r="2494">
          <cell r="A2494" t="str">
            <v>30390-00</v>
          </cell>
          <cell r="B2494" t="str">
            <v>Wasserlabor zur Schnellanalyse VISOCOLOR SCHOOL</v>
          </cell>
          <cell r="C2494" t="str">
            <v>Water test lab for quick analysis VISOCOLOR SCHOOL</v>
          </cell>
          <cell r="D2494" t="str">
            <v xml:space="preserve">Malette pour analyse chimique de l'eau </v>
          </cell>
          <cell r="E2494" t="str">
            <v>Laboratorio para análisis rápido de agua VISICOLOR SCHOOL</v>
          </cell>
          <cell r="F2494" t="str">
            <v xml:space="preserve">Zestaw VISOCOLOR SCHOOL do szybkiej analizy wody     </v>
          </cell>
          <cell r="G2494" t="str">
            <v xml:space="preserve">Лаборатория экспрессного анализа воды VISOCOLOR SCHOOL    </v>
          </cell>
          <cell r="H2494">
            <v>112</v>
          </cell>
        </row>
        <row r="2495">
          <cell r="A2495" t="str">
            <v>30390-01</v>
          </cell>
          <cell r="B2495" t="str">
            <v>Wasserlabor zur Schnellanalyse VISOCOLOR SCHOOL, Nachfüllset</v>
          </cell>
          <cell r="C2495" t="str">
            <v>Water test lab for quick analysis VISOCOLOR SCHOOL,refill reagents</v>
          </cell>
          <cell r="D2495" t="str">
            <v xml:space="preserve">Réactifs de rechange pour malette analyse chimique de l'eau </v>
          </cell>
          <cell r="E2495" t="str">
            <v>Laboratorio para análisis rápido de agua VISICOLOR SCHOOL, reponedor de reactivos</v>
          </cell>
          <cell r="F2495" t="str">
            <v xml:space="preserve">Zestaw uzupełniający odczynników do zestawu VISOCOLOR SCHOOL     </v>
          </cell>
          <cell r="G2495" t="str">
            <v xml:space="preserve">Лаборатория экспрессного анализа воды VISOCOLOR SCHOOL, расходные материалы  </v>
          </cell>
          <cell r="H2495">
            <v>64.5</v>
          </cell>
        </row>
        <row r="2496">
          <cell r="A2496" t="str">
            <v>30505-10</v>
          </cell>
          <cell r="B2496" t="str">
            <v>Verbrauchsmaterial für Schülerversuche Elektrochemie - Chemikalien für 10 Gruppen</v>
          </cell>
          <cell r="C2496" t="str">
            <v>TESS advanced Electrochemical measurement set, consumables and chemicals for 10 groups</v>
          </cell>
          <cell r="D2496" t="str">
            <v>TESS Chimie électrochimie, consommables et produits chimiques pour 10 groupes</v>
          </cell>
          <cell r="E2496" t="str">
            <v>TESS advanced Química Set de Mediciones Electroquímicas EC, consumibles para 10 grupos</v>
          </cell>
          <cell r="F2496" t="str">
            <v xml:space="preserve">Mat.zyżywalny i chemikal.do zest. TESS EC Elektrochemia, dla 10 grup   </v>
          </cell>
          <cell r="G2496" t="str">
            <v xml:space="preserve">TESS advanced Электрохимия, расходные материалы и  химикаты для 10 груп  </v>
          </cell>
          <cell r="H2496">
            <v>721.2</v>
          </cell>
        </row>
        <row r="2497">
          <cell r="A2497" t="str">
            <v>30505-E</v>
          </cell>
          <cell r="B2497" t="str">
            <v>Verbrauchsmaterial für Schülerversuche Elektrochemie- Chemikalien für 10 Gruppen</v>
          </cell>
          <cell r="C2497" t="str">
            <v>TESS advanced Electrochemical measurement set, consumables and chemicals for 10 groups</v>
          </cell>
          <cell r="D2497" t="str">
            <v>TESS Chimie électrochimie, consommables et produits chimiques pour 10 groupes</v>
          </cell>
          <cell r="E2497" t="str">
            <v>TESS advanced Química Set de Mediciones Electroquímicas EC, consumibles para 10 grupos</v>
          </cell>
          <cell r="F2497" t="str">
            <v xml:space="preserve">Mat.zyżywalny i chemikal.do zest. TESS EC Elektrochemia, dla 10 grup </v>
          </cell>
          <cell r="G2497" t="str">
            <v xml:space="preserve">TESS advanced Электрохимия, расходные материалы и  химикаты для 10 груп  </v>
          </cell>
          <cell r="H2497">
            <v>1035.6500000000001</v>
          </cell>
        </row>
        <row r="2498">
          <cell r="A2498" t="str">
            <v>30506-88</v>
          </cell>
          <cell r="B2498" t="str">
            <v>Elektrodenmaterialien, Set für Gerätesatz Elektrochemie-Messplatz EC</v>
          </cell>
          <cell r="C2498" t="str">
            <v>Set electrode materials for TESS Electrochemical measurement set</v>
          </cell>
          <cell r="D2498" t="str">
            <v xml:space="preserve">Matériel d'électrodes pour TESS électrochimie </v>
          </cell>
          <cell r="E2498" t="str">
            <v xml:space="preserve">Set electrodo, materiales para TESS medidas electroquímicas </v>
          </cell>
          <cell r="F2498" t="str">
            <v xml:space="preserve">Materiały zużywalne do zestawu TESS Chemia EC Elektrochemia     </v>
          </cell>
          <cell r="G2498" t="str">
            <v xml:space="preserve">TESS  Электрохимия, набор электродов    </v>
          </cell>
          <cell r="H2498">
            <v>300</v>
          </cell>
        </row>
        <row r="2499">
          <cell r="A2499" t="str">
            <v>30579-66</v>
          </cell>
          <cell r="B2499" t="str">
            <v xml:space="preserve">Chemie-Schülerversuche, Chemikalien-6, Basissammlung </v>
          </cell>
          <cell r="C2499" t="str">
            <v>Che-exp.,basic chemicals, 6 sets</v>
          </cell>
          <cell r="D2499" t="str">
            <v>Expériences élève de chimie, Produits chimiques-6,Set de base</v>
          </cell>
          <cell r="E2499" t="str">
            <v>PROD.QUIM. P.EXPER.BASICOS, 6 JGS</v>
          </cell>
          <cell r="F2499" t="str">
            <v xml:space="preserve">Podstawowy zbiornik chemikaliów do zestawu uczniowskiego Chemia, dla 6 grup     </v>
          </cell>
          <cell r="G2499" t="str">
            <v xml:space="preserve">Базовый набор хим. препаратов для учебн. экспер. по химии, 6 наб.  </v>
          </cell>
          <cell r="H2499">
            <v>2696.2</v>
          </cell>
        </row>
        <row r="2500">
          <cell r="A2500" t="str">
            <v>30579-77</v>
          </cell>
          <cell r="B2500" t="str">
            <v xml:space="preserve">Chemie-Schülerversuche, Chemikalien-16, Basissammlung </v>
          </cell>
          <cell r="C2500" t="str">
            <v>Che-exp.,basic chemicals, 16 sets</v>
          </cell>
          <cell r="D2500" t="str">
            <v>Expériences élève de chimie, Produits chimiques-16,Set de base</v>
          </cell>
          <cell r="E2500" t="str">
            <v>PROJ.QUIM. P.EXPER.BASICOS, 16JGS</v>
          </cell>
          <cell r="F2500" t="str">
            <v xml:space="preserve">Podstawowy zbiornik chemikaliów do zestawu uczniowskiego Chemia, dla 16 grup     </v>
          </cell>
          <cell r="G2500" t="str">
            <v xml:space="preserve">Базовый набор хим. препаратов для учебн. экспер. по химии, 16 наб.  </v>
          </cell>
          <cell r="H2500">
            <v>2885.2</v>
          </cell>
        </row>
        <row r="2501">
          <cell r="A2501" t="str">
            <v>30579-88</v>
          </cell>
          <cell r="B2501" t="str">
            <v xml:space="preserve">Chemie-Schülerversuche, Chemikalien-10 </v>
          </cell>
          <cell r="C2501" t="str">
            <v>Che-exp.,basic chemicals, 10 sets</v>
          </cell>
          <cell r="D2501" t="str">
            <v>Expériences élève de chimie, Produits chimiques-10</v>
          </cell>
          <cell r="E2501" t="str">
            <v>PROD.QUIM. P.EXPER.BASICOS, 10JGS</v>
          </cell>
          <cell r="F2501" t="str">
            <v xml:space="preserve">Zbiornik chemikaliów do zestawu uczniowskiego Chemia, dla 10 grup     </v>
          </cell>
          <cell r="G2501" t="str">
            <v xml:space="preserve">Базовый набор хим. препаратов для учебн. экспер. по химии, 10 наб.  </v>
          </cell>
          <cell r="H2501">
            <v>2890.4</v>
          </cell>
        </row>
        <row r="2502">
          <cell r="A2502" t="str">
            <v>30580-66</v>
          </cell>
          <cell r="B2502" t="str">
            <v xml:space="preserve">Chemie-Schülerversuche, Chemikalien-6, Gesamtsammlung </v>
          </cell>
          <cell r="C2502" t="str">
            <v>Che-exp.,compl.chemicals, 6 sets</v>
          </cell>
          <cell r="D2502" t="str">
            <v>Expériences élève de chimie, Produits chimiques-6,set complet</v>
          </cell>
          <cell r="E2502" t="str">
            <v>PROD.QUIM. P.EXPERIM.COMPL.,6 JGS</v>
          </cell>
          <cell r="F2502" t="str">
            <v xml:space="preserve">Pełny zbiornik chemikaliów do zestawu uczniowskiego Chemia, dla 6 grup     </v>
          </cell>
          <cell r="G2502" t="str">
            <v xml:space="preserve">Полный набор хим. препаратов для учебн. экспер. по химии, 6 наб.  </v>
          </cell>
          <cell r="H2502">
            <v>4328.3999999999996</v>
          </cell>
        </row>
        <row r="2503">
          <cell r="A2503" t="str">
            <v>30580-77</v>
          </cell>
          <cell r="B2503" t="str">
            <v xml:space="preserve">Chemie-Schülerversuche, Chemikalien-16, Gesamtsammlung </v>
          </cell>
          <cell r="C2503" t="str">
            <v>Che-exp.,compl.chemicals, 16 sets</v>
          </cell>
          <cell r="D2503" t="str">
            <v>Expériences élève de chimie, Produits chimiques-16,set complet</v>
          </cell>
          <cell r="E2503" t="str">
            <v>PROD.QUIM. P.EXPERIM.COMPL.,16JGS</v>
          </cell>
          <cell r="F2503" t="str">
            <v xml:space="preserve">Pełny zbiornik chemikaliów do zestawu uczniowskiego Chemia, dla 16 grup     </v>
          </cell>
          <cell r="G2503" t="str">
            <v xml:space="preserve">Полный набор хим. препаратов для учебн. экспер. по химии, 16 наб.  </v>
          </cell>
          <cell r="H2503">
            <v>4989.2</v>
          </cell>
        </row>
        <row r="2504">
          <cell r="A2504" t="str">
            <v>30580-88</v>
          </cell>
          <cell r="B2504" t="str">
            <v xml:space="preserve">Chemie-Schülerversuche, Chemikalien-10, Gesamtsammlung </v>
          </cell>
          <cell r="C2504" t="str">
            <v>Che-exp.,compl.chemicals, 10 sets</v>
          </cell>
          <cell r="D2504" t="str">
            <v>Expériences élève de chimie, Produits chimiques-10,set complet</v>
          </cell>
          <cell r="E2504" t="str">
            <v>PROD.QUIM. P.EXPERIM.COMPL.,10JGS</v>
          </cell>
          <cell r="F2504" t="str">
            <v xml:space="preserve">Pełny zbiornik chemikaliów do zestawu uczniowskiego Chemia, dla 10 grup     </v>
          </cell>
          <cell r="G2504" t="str">
            <v xml:space="preserve">Полный набор хим. препаратов для учебн. экспер. по химии, 10 наб.  </v>
          </cell>
          <cell r="H2504">
            <v>4588.8</v>
          </cell>
        </row>
        <row r="2505">
          <cell r="A2505" t="str">
            <v>30678-01</v>
          </cell>
          <cell r="B2505" t="str">
            <v xml:space="preserve">Lackmus-Papier, blau, 1 Rolle </v>
          </cell>
          <cell r="C2505" t="str">
            <v>Litmus paper, blue,         1 box</v>
          </cell>
          <cell r="D2505" t="str">
            <v>Papier tournesol bleu, 1 boite</v>
          </cell>
          <cell r="E2505" t="str">
            <v>PAPEL DE TORNASOL, AZUL, CAJA</v>
          </cell>
          <cell r="F2505" t="str">
            <v xml:space="preserve">Papier lakmusowy, niebieski, 1 rolka     </v>
          </cell>
          <cell r="G2505" t="str">
            <v xml:space="preserve">Лакмусовая бумага, синяя, 1 упаковка    </v>
          </cell>
          <cell r="H2505">
            <v>12.3</v>
          </cell>
        </row>
        <row r="2506">
          <cell r="A2506" t="str">
            <v>30678-02</v>
          </cell>
          <cell r="B2506" t="str">
            <v xml:space="preserve">Lackmus-Papier, rot, 1 Rolle </v>
          </cell>
          <cell r="C2506" t="str">
            <v>Litmus paper, red, 1 box</v>
          </cell>
          <cell r="D2506" t="str">
            <v>Papier tournesol rouge, 1 boite</v>
          </cell>
          <cell r="E2506" t="str">
            <v>Papel de tornasol, rojo, caja</v>
          </cell>
          <cell r="F2506" t="str">
            <v xml:space="preserve">Papier lakmusowy, czerwony, 1 rolka     </v>
          </cell>
          <cell r="G2506" t="str">
            <v xml:space="preserve">Лакмусовая бумага, красная, 1 упаковка    </v>
          </cell>
          <cell r="H2506">
            <v>12.3</v>
          </cell>
        </row>
        <row r="2507">
          <cell r="A2507" t="str">
            <v>30815-65</v>
          </cell>
          <cell r="B2507" t="str">
            <v xml:space="preserve">Chemikalien-Biologie, Demoversuche Ökologie </v>
          </cell>
          <cell r="C2507" t="str">
            <v>Chemicals f.bio.dem.exp.ecology</v>
          </cell>
          <cell r="D2507" t="str">
            <v>Produits chimiques pour expériences écologie</v>
          </cell>
          <cell r="E2507" t="str">
            <v>PROD.QUIM.P.EXP.DEM.BIO ECOLOGIA</v>
          </cell>
          <cell r="F2507" t="str">
            <v xml:space="preserve">Zbiornik chemikaliów do Zestaw demonstracyjnego. Ekologia   </v>
          </cell>
          <cell r="G2507" t="str">
            <v xml:space="preserve">Хим. препараты для демонстр. экспер. по биологии, экология    </v>
          </cell>
          <cell r="H2507">
            <v>948.4</v>
          </cell>
        </row>
        <row r="2508">
          <cell r="A2508" t="str">
            <v>30834-01</v>
          </cell>
          <cell r="B2508" t="str">
            <v xml:space="preserve">Handbuch Schülerversuche Biologische Gewässergütebestimmung, TESS advanced Biologie  </v>
          </cell>
          <cell r="C2508" t="str">
            <v>Handbuch Schülerversuche Biologische Gewässergütebestimmung, TESS advanced Biologie, (in german)</v>
          </cell>
          <cell r="D2508" t="str">
            <v>Handbuch Schülerversuche Biologische Gewässergütebestimmung, TESS advanced Biologie, (en allemand)</v>
          </cell>
          <cell r="E2508" t="str">
            <v>Handbuch Schülerversuche Biologische Gewässergütebestimmung, TESS advanced Biologie, (en alemán)</v>
          </cell>
          <cell r="F2508" t="str">
            <v>Handbuch Schülerversuche Biologische Gewässergütebestimmung, TESS advanced Biologie, (po niemiecku)</v>
          </cell>
          <cell r="G2508" t="str">
            <v>Handbuch Schülerversuche Biologische Gewässergütebestimmung, TESS advanced Biologie, (на немецком)</v>
          </cell>
          <cell r="H2508">
            <v>99</v>
          </cell>
        </row>
        <row r="2509">
          <cell r="A2509" t="str">
            <v>30834-02</v>
          </cell>
          <cell r="B2509" t="str">
            <v>TESS advanced Biology manual Biological testing of water quality (englischsprachige Version)</v>
          </cell>
          <cell r="C2509" t="str">
            <v xml:space="preserve">TESS advanced Biology manual Biological testing of water quality  </v>
          </cell>
          <cell r="D2509" t="str">
            <v>TESS advanced Biology manual Biological testing of water quality, (en anglais)</v>
          </cell>
          <cell r="E2509" t="str">
            <v>TESS advanced Biology manual Biological testing of water quality, (en inglés)</v>
          </cell>
          <cell r="F2509" t="str">
            <v>TESS advanced Biology manual Biological testing of water quality, (po angielsku)</v>
          </cell>
          <cell r="G2509" t="str">
            <v>TESS advanced Biology manual Biological testing of water quality, (по-английски)</v>
          </cell>
          <cell r="H2509">
            <v>99</v>
          </cell>
        </row>
        <row r="2510">
          <cell r="A2510" t="str">
            <v>30834-88</v>
          </cell>
          <cell r="B2510" t="str">
            <v>Set Schülerversuche Biologische Gewässergütebestimmung für 10 Versuche, TESS advanced Biologie</v>
          </cell>
          <cell r="C2510" t="str">
            <v>Student set Biological water analysis, TESS advanced Biology</v>
          </cell>
          <cell r="D2510" t="str">
            <v xml:space="preserve">Coffret analyse biologique de l'eau avec manuel Allemand </v>
          </cell>
          <cell r="E2510" t="str">
            <v>Set para estudiantes análisis de agua, TESS advanced Biology</v>
          </cell>
          <cell r="F2510" t="str">
            <v xml:space="preserve">Zestaw walizkowy Badanie biologiczne wód     </v>
          </cell>
          <cell r="G2510" t="str">
            <v xml:space="preserve"> "Биоанализ воды",набор для практических занятийа лабораторных и полевых условиях</v>
          </cell>
          <cell r="H2510">
            <v>345</v>
          </cell>
        </row>
        <row r="2511">
          <cell r="A2511" t="str">
            <v>30836-01</v>
          </cell>
          <cell r="B2511" t="str">
            <v xml:space="preserve">Handbuch Schülerversuche Bodenuntersuchungen, TESS advanced Biologie  </v>
          </cell>
          <cell r="C2511" t="str">
            <v>Handbuch Schülerversuche Bodenuntersuchungen, TESS advanced Biologie, (in german)</v>
          </cell>
          <cell r="D2511" t="str">
            <v>Handbuch Schülerversuche Bodenuntersuchungen, TESS advanced Biologie, (en allemand)</v>
          </cell>
          <cell r="E2511" t="str">
            <v>Handbuch Schülerversuche Bodenuntersuchungen, TESS advanced Biologie, (en alemán)</v>
          </cell>
          <cell r="F2511" t="str">
            <v>Handbuch Schülerversuche Bodenuntersuchungen, TESS advanced Biologie, (po niemiecku)</v>
          </cell>
          <cell r="G2511" t="str">
            <v>Handbuch Schülerversuche Bodenuntersuchungen, TESS advanced Biologie, (на немецком)</v>
          </cell>
          <cell r="H2511">
            <v>99</v>
          </cell>
        </row>
        <row r="2512">
          <cell r="A2512" t="str">
            <v>30836-02</v>
          </cell>
          <cell r="B2512" t="str">
            <v>TESS advanced Applied Sciences manual Examination of soil, (in Englisch)</v>
          </cell>
          <cell r="C2512" t="str">
            <v xml:space="preserve">TESS advanced Applied Sciences manual Examination of soil  </v>
          </cell>
          <cell r="D2512" t="str">
            <v>TESS advanced Applied Sciences manual Examination of soil, (en anglais)</v>
          </cell>
          <cell r="E2512" t="str">
            <v>TESS advanced Applied Sciences manual Examination of soil, (en inglés)</v>
          </cell>
          <cell r="F2512" t="str">
            <v>TESS advanced Applied Sciences manual Examination of soil, (po angielsku)</v>
          </cell>
          <cell r="G2512" t="str">
            <v>TESS advanced Applied Sciences manual Examination of soil, (по-английски)</v>
          </cell>
          <cell r="H2512">
            <v>99</v>
          </cell>
        </row>
        <row r="2513">
          <cell r="A2513" t="str">
            <v>30836-10</v>
          </cell>
          <cell r="B2513" t="str">
            <v>TESS advanced Bodenuntersuchungen ASE 1 Verbrauchsmaterial für 10 Gruppen</v>
          </cell>
          <cell r="C2513" t="str">
            <v>TESS Examination of soil consumables for 10 groups</v>
          </cell>
          <cell r="D2513" t="str">
            <v>Coffret TESS analyse des sols - consommables pour 10groupes</v>
          </cell>
          <cell r="E2513" t="str">
            <v>TESS advanced Análisis de Tierra, consumibles para 10 grupos</v>
          </cell>
          <cell r="F2513" t="str">
            <v xml:space="preserve">Podręcznik Badanie gleb     </v>
          </cell>
          <cell r="G2513" t="str">
            <v xml:space="preserve">TESS advanced "Анализ почвы", расходные материалы для 10 групп    </v>
          </cell>
          <cell r="H2513">
            <v>44.6</v>
          </cell>
        </row>
        <row r="2514">
          <cell r="A2514" t="str">
            <v>30836-25</v>
          </cell>
          <cell r="B2514" t="str">
            <v>Noppenschaum für Bodenkoffer</v>
          </cell>
          <cell r="C2514" t="str">
            <v>Foam insert for soil examination set</v>
          </cell>
          <cell r="D2514" t="str">
            <v>Insert en mousse pour le kit d'examen du sol</v>
          </cell>
          <cell r="E2514" t="str">
            <v>Inserto de espuma para el maletín de estudio del suelo</v>
          </cell>
          <cell r="F2514" t="str">
            <v/>
          </cell>
          <cell r="G2514" t="str">
            <v>Пенопластовая вставка для набора для исследования почвы</v>
          </cell>
          <cell r="H2514">
            <v>5</v>
          </cell>
        </row>
        <row r="2515">
          <cell r="A2515" t="str">
            <v>30836-88</v>
          </cell>
          <cell r="B2515" t="str">
            <v>Set Schülerversuche Bodenuntersuchung für 18 Versuche, Bodenkoffer, TESS advanced Biologie ASE 1</v>
          </cell>
          <cell r="C2515" t="str">
            <v>Student set Soil examination, TESS advanced Biology</v>
          </cell>
          <cell r="D2515" t="str">
            <v xml:space="preserve">TESS advanced Mallette d'analyse des sols </v>
          </cell>
          <cell r="E2515" t="str">
            <v>Set para estudiantes Análisis de Tierra, TESS advanced Biology</v>
          </cell>
          <cell r="F2515" t="str">
            <v>Zestaw walizkowy do eksperymentów uczniowskich Badanie gleb ASE1</v>
          </cell>
          <cell r="G2515" t="str">
            <v xml:space="preserve"> Набор для лабораторных работ  "Анализ почвы" (комплект почвы), портативный набор</v>
          </cell>
          <cell r="H2515">
            <v>539</v>
          </cell>
        </row>
        <row r="2516">
          <cell r="A2516" t="str">
            <v>30837-01</v>
          </cell>
          <cell r="B2516" t="str">
            <v>Ammonium ECO-Test 0,2-3 mg/l, für 50 Bestimmungen</v>
          </cell>
          <cell r="C2516" t="str">
            <v>Ammonium ECO-Test 0.2-3 mg/l</v>
          </cell>
          <cell r="D2516" t="str">
            <v>Ammonium eco-test 0.2-3 mg / l</v>
          </cell>
          <cell r="E2516" t="str">
            <v>AMONIO ECO-Test 0.2-3 mg/l</v>
          </cell>
          <cell r="F2516" t="str">
            <v xml:space="preserve">ECO-Test Badanie jonów amonowych 0,2-3 mg/l     </v>
          </cell>
          <cell r="G2516" t="str">
            <v xml:space="preserve">Aммoний, эколог. анализ, 0,2-3 мг/л    </v>
          </cell>
          <cell r="H2516">
            <v>59.9</v>
          </cell>
        </row>
        <row r="2517">
          <cell r="A2517" t="str">
            <v>30837-02</v>
          </cell>
          <cell r="B2517" t="str">
            <v>Nitrit ECO-Test 0,02-0,5 mg/l, für 150 Bestimmungen</v>
          </cell>
          <cell r="C2517" t="str">
            <v>Nitrite ECO-Test 0.02-5 mg/l</v>
          </cell>
          <cell r="D2517" t="str">
            <v>Nitrite eco-test 0.02-5 mg / l</v>
          </cell>
          <cell r="E2517" t="str">
            <v>NITRITO ECO-Test 0.02-5 mg/l</v>
          </cell>
          <cell r="F2517" t="str">
            <v xml:space="preserve">ECO-Test Badanie azotanów 0,02-0,5 mg/l     </v>
          </cell>
          <cell r="G2517" t="str">
            <v xml:space="preserve">Нитрит, эколог. анализ, 0,02-5 мг/л    </v>
          </cell>
          <cell r="H2517">
            <v>52.4</v>
          </cell>
        </row>
        <row r="2518">
          <cell r="A2518" t="str">
            <v>30837-03</v>
          </cell>
          <cell r="B2518" t="str">
            <v>Nitrat ECO-Test 0-120 mg/l, für 120 Bestimmungen</v>
          </cell>
          <cell r="C2518" t="str">
            <v>Nitrate ECO-Test 0-120 mg/l</v>
          </cell>
          <cell r="D2518" t="str">
            <v>Nitrate eco-test 0-120 mg / l</v>
          </cell>
          <cell r="E2518" t="str">
            <v>NITRATO ECO-Test 0-120 mg/l</v>
          </cell>
          <cell r="F2518" t="str">
            <v xml:space="preserve">ECO-Test Badanie azotynów 4-120 mg/l     </v>
          </cell>
          <cell r="G2518" t="str">
            <v xml:space="preserve">Нитрат, эколог. анализ, 2-100 мг/л    </v>
          </cell>
          <cell r="H2518">
            <v>51.6</v>
          </cell>
        </row>
        <row r="2519">
          <cell r="A2519" t="str">
            <v>30837-04</v>
          </cell>
          <cell r="B2519" t="str">
            <v>Phosphat ECO-Test 0,2-5 mg/l, für 100 Bestimmungen</v>
          </cell>
          <cell r="C2519" t="str">
            <v>Phosphate ECO-Test 0.2-5 mg/l</v>
          </cell>
          <cell r="D2519" t="str">
            <v>Phosphate eco-test 0.2-5 mg / l</v>
          </cell>
          <cell r="E2519" t="str">
            <v>FOSFATO ECO-Test 0.2-5 mg/l</v>
          </cell>
          <cell r="F2519" t="str">
            <v xml:space="preserve">ECO-Test Badanie fosforanów 0,2-5 mg/l     </v>
          </cell>
          <cell r="G2519" t="str">
            <v xml:space="preserve">Фосфат, эколог. анализ, 0,2-5 мг/л     </v>
          </cell>
          <cell r="H2519">
            <v>51.6</v>
          </cell>
        </row>
        <row r="2520">
          <cell r="A2520" t="str">
            <v>30837-07</v>
          </cell>
          <cell r="B2520" t="str">
            <v>Gesamthärte ECO-Test 1-20 d, für 100 Bestimmungen</v>
          </cell>
          <cell r="C2520" t="str">
            <v>Total hardness ECO-Test 1-20 d</v>
          </cell>
          <cell r="D2520" t="str">
            <v>Dureté totale eco-test 1-20 d</v>
          </cell>
          <cell r="E2520" t="str">
            <v>DUREZA TOTAL ECO-Test 1-20 d</v>
          </cell>
          <cell r="F2520" t="str">
            <v xml:space="preserve">ECO-Test Twardość ogólna 1-20 d     </v>
          </cell>
          <cell r="G2520" t="str">
            <v xml:space="preserve">Общая жесткость, эколог. анализ    </v>
          </cell>
          <cell r="H2520">
            <v>48.7</v>
          </cell>
        </row>
        <row r="2521">
          <cell r="A2521" t="str">
            <v>30837-09</v>
          </cell>
          <cell r="B2521" t="str">
            <v>Sauerstoff ECO-Test 1-10 mg/l, für 50 Bestimmungen</v>
          </cell>
          <cell r="C2521" t="str">
            <v>Oxygen ECO-Test 1-10 mg/l</v>
          </cell>
          <cell r="D2521" t="str">
            <v>Oxygène eco-test 1-10 mg / l</v>
          </cell>
          <cell r="E2521" t="str">
            <v>OXIGENO ECO-Test 1-10 mg/l</v>
          </cell>
          <cell r="F2521" t="str">
            <v xml:space="preserve">ECO-Test Pomiar stężenia tlenu 1-10 mg/l     </v>
          </cell>
          <cell r="G2521" t="str">
            <v xml:space="preserve">Кислород, эколог. анализ, 1-10 мг/л    </v>
          </cell>
          <cell r="H2521">
            <v>65.099999999999994</v>
          </cell>
        </row>
        <row r="2522">
          <cell r="A2522" t="str">
            <v>30837-21</v>
          </cell>
          <cell r="B2522" t="str">
            <v xml:space="preserve">Handbuch Schülerversuche Chemo-physikalische Gewässergütebestimmung, TESS advanced Biologie  </v>
          </cell>
          <cell r="C2522" t="str">
            <v>Handbuch Schülerversuche Chemo-physikalische Gewässergütebestimmung, TESS advanced Biologie, (in german)</v>
          </cell>
          <cell r="D2522" t="str">
            <v>Handbuch Schülerversuche Chemo-physikalische Gewässergütebestimmung, TESS advanced Biologie, (en allemand)</v>
          </cell>
          <cell r="E2522" t="str">
            <v>Handbuch Schülerversuche Chemo-physikalische Gewässergütebestimmung, TESS advanced Biologie, (en alemán)</v>
          </cell>
          <cell r="F2522" t="str">
            <v>Handbuch Schülerversuche Chemo-physikalische Gewässergütebestimmung, TESS advanced Biologie, (po niemiecku)</v>
          </cell>
          <cell r="G2522" t="str">
            <v>Handbuch Schülerversuche Chemo-physikalische Gewässergütebestimmung, TESS advanced Biologie, (на немецком)</v>
          </cell>
          <cell r="H2522">
            <v>99</v>
          </cell>
        </row>
        <row r="2523">
          <cell r="A2523" t="str">
            <v>30837-22</v>
          </cell>
          <cell r="B2523" t="str">
            <v>TESS advanced Biology manual chemo-physical water testing, (in Englisch)</v>
          </cell>
          <cell r="C2523" t="str">
            <v xml:space="preserve">TESS advanced Biology manual chemo-physical water testing  </v>
          </cell>
          <cell r="D2523" t="str">
            <v>TESS advanced Biology manual chemo-physical water testing, (en anglais)</v>
          </cell>
          <cell r="E2523" t="str">
            <v>TESS advanced Biology manual chemo-physical water testing, (en inglés)</v>
          </cell>
          <cell r="F2523" t="str">
            <v>TESS advanced Biology manual chemo-physical water testing, (po angielsku)</v>
          </cell>
          <cell r="G2523" t="str">
            <v>TESS advanced Biology manual chemo-physical water testing, (по-английски)</v>
          </cell>
          <cell r="H2523">
            <v>99</v>
          </cell>
        </row>
        <row r="2524">
          <cell r="A2524" t="str">
            <v>30839-01</v>
          </cell>
          <cell r="B2524" t="str">
            <v>Wasseranalytikkoffer mit Filterphotometer</v>
          </cell>
          <cell r="C2524" t="str">
            <v>Water analysis excursion case with filter photometer</v>
          </cell>
          <cell r="D2524" t="str">
            <v xml:space="preserve">Coffret analyse de l'eau avec photomètre à filtre </v>
          </cell>
          <cell r="E2524" t="str">
            <v>Maletín ecológico para análisis del agua con fotómetro de filtro</v>
          </cell>
          <cell r="F2524" t="str">
            <v xml:space="preserve">Zestaw walizkowy Badanie wody z fotometrem filtrowym     </v>
          </cell>
          <cell r="G2524" t="str">
            <v xml:space="preserve">Портативное оборудование для анализа воды, с фотометром    </v>
          </cell>
          <cell r="H2524">
            <v>2115</v>
          </cell>
        </row>
        <row r="2525">
          <cell r="A2525" t="str">
            <v>30851-00</v>
          </cell>
          <cell r="B2525" t="str">
            <v>Exkursionskoffer zur Wasseranalytik</v>
          </cell>
          <cell r="C2525" t="str">
            <v>Water analysis case</v>
          </cell>
          <cell r="D2525" t="str">
            <v xml:space="preserve">Coffret d'analyse qualité de l'eau </v>
          </cell>
          <cell r="E2525" t="str">
            <v>Análisis de agua</v>
          </cell>
          <cell r="F2525" t="str">
            <v xml:space="preserve">Zestaw wycieczkowy do analizy wody     </v>
          </cell>
          <cell r="G2525" t="str">
            <v xml:space="preserve">Портативное оборудование для анализа воды    </v>
          </cell>
          <cell r="H2525">
            <v>983</v>
          </cell>
        </row>
        <row r="2526">
          <cell r="A2526" t="str">
            <v>30909-25</v>
          </cell>
          <cell r="B2526" t="str">
            <v>AH-Salz (Adipinsäure-Hexamethylendiamin), 250 g</v>
          </cell>
          <cell r="C2526" t="str">
            <v>AH-Salt</v>
          </cell>
          <cell r="D2526" t="str">
            <v/>
          </cell>
          <cell r="E2526" t="str">
            <v/>
          </cell>
          <cell r="F2526" t="str">
            <v/>
          </cell>
          <cell r="G2526" t="str">
            <v/>
          </cell>
          <cell r="H2526">
            <v>37.6</v>
          </cell>
        </row>
        <row r="2527">
          <cell r="A2527" t="str">
            <v>30911-25</v>
          </cell>
          <cell r="B2527" t="str">
            <v>Aktivkohle, Pulver 250 g</v>
          </cell>
          <cell r="C2527" t="str">
            <v>Activated carbon, powder   250 g</v>
          </cell>
          <cell r="D2527" t="str">
            <v>Carbone actif poudre 250g</v>
          </cell>
          <cell r="E2527" t="str">
            <v>CARBON ACTIVO, POLVO   250 g</v>
          </cell>
          <cell r="F2527" t="str">
            <v xml:space="preserve">Węgiel aktywowany, proszek, 250 g     </v>
          </cell>
          <cell r="G2527" t="str">
            <v xml:space="preserve">Активированный уголь, порошок, 250 г    </v>
          </cell>
          <cell r="H2527">
            <v>14.8</v>
          </cell>
        </row>
        <row r="2528">
          <cell r="A2528" t="str">
            <v>30911-E</v>
          </cell>
          <cell r="B2528" t="str">
            <v>Aktivkohle, Pulver 250 g</v>
          </cell>
          <cell r="C2528" t="str">
            <v>Activated carbon, powder   250 g</v>
          </cell>
          <cell r="D2528" t="str">
            <v>Carbone actif poudre 250g</v>
          </cell>
          <cell r="E2528" t="str">
            <v>CARBON ACTIVO, POLVO   250 g</v>
          </cell>
          <cell r="F2528" t="str">
            <v xml:space="preserve">Węgiel aktywowany, proszek, 250 g   </v>
          </cell>
          <cell r="G2528" t="str">
            <v xml:space="preserve">Активированный уголь, порошок, 250 г    </v>
          </cell>
          <cell r="H2528">
            <v>27</v>
          </cell>
        </row>
        <row r="2529">
          <cell r="A2529" t="str">
            <v>30918-25</v>
          </cell>
          <cell r="B2529" t="str">
            <v>Aluminium, Pulver, 250 g</v>
          </cell>
          <cell r="C2529" t="str">
            <v>Aluminium, powder          250 g</v>
          </cell>
          <cell r="D2529" t="str">
            <v>Aluminium poudre 250g</v>
          </cell>
          <cell r="E2529" t="str">
            <v>ALUMINIO, POLVO          250 g</v>
          </cell>
          <cell r="F2529" t="str">
            <v xml:space="preserve">Glin, proszek, 250 g     </v>
          </cell>
          <cell r="G2529" t="str">
            <v xml:space="preserve">Алюминий, порошок, 250 г    </v>
          </cell>
          <cell r="H2529">
            <v>28.6</v>
          </cell>
        </row>
        <row r="2530">
          <cell r="A2530" t="str">
            <v>30918-E</v>
          </cell>
          <cell r="B2530" t="str">
            <v>Aluminium, Pulver, 250 g</v>
          </cell>
          <cell r="C2530" t="str">
            <v>Aluminium, powder          250 g</v>
          </cell>
          <cell r="D2530" t="str">
            <v>Aluminium poudre 250g</v>
          </cell>
          <cell r="E2530" t="str">
            <v>ALUMINIO, POLVO          250 g</v>
          </cell>
          <cell r="F2530" t="str">
            <v xml:space="preserve">Glin, proszek, 250 g   </v>
          </cell>
          <cell r="G2530" t="str">
            <v xml:space="preserve">Алюминий, порошок, 250 г    </v>
          </cell>
          <cell r="H2530">
            <v>40.799999999999997</v>
          </cell>
        </row>
        <row r="2531">
          <cell r="A2531" t="str">
            <v>30919-25</v>
          </cell>
          <cell r="B2531" t="str">
            <v>Aluminium, feiner Grieß, 250 g</v>
          </cell>
          <cell r="C2531" t="str">
            <v>Aluminium, granulated      250 g</v>
          </cell>
          <cell r="D2531" t="str">
            <v>Aluminium granulé 250g</v>
          </cell>
          <cell r="E2531" t="str">
            <v>ALUMINIO, GRANULADO      250 g</v>
          </cell>
          <cell r="F2531" t="str">
            <v xml:space="preserve">Glin, grys, 250 g     </v>
          </cell>
          <cell r="G2531" t="str">
            <v xml:space="preserve">Алюминий, гранулы, 250 г    </v>
          </cell>
          <cell r="H2531">
            <v>28.6</v>
          </cell>
        </row>
        <row r="2532">
          <cell r="A2532" t="str">
            <v>30919-E</v>
          </cell>
          <cell r="B2532" t="str">
            <v>Aluminium, Grieß, 250 g</v>
          </cell>
          <cell r="C2532" t="str">
            <v>Aluminium, granulated      250 g</v>
          </cell>
          <cell r="D2532" t="str">
            <v>Aluminium granulé 250g</v>
          </cell>
          <cell r="E2532" t="str">
            <v>ALUMINIO, GRANULADO      250 g</v>
          </cell>
          <cell r="F2532" t="str">
            <v xml:space="preserve">Glin, grys, 250 g   </v>
          </cell>
          <cell r="G2532" t="str">
            <v xml:space="preserve">Алюминий, гранулы, 250 г    </v>
          </cell>
          <cell r="H2532">
            <v>28.5</v>
          </cell>
        </row>
        <row r="2533">
          <cell r="A2533" t="str">
            <v>30933-25</v>
          </cell>
          <cell r="B2533" t="str">
            <v>Ammoniak-Lösung, 25%, 250 ml</v>
          </cell>
          <cell r="C2533" t="str">
            <v>Ammonia solution, 25%, 250 ml</v>
          </cell>
          <cell r="D2533" t="str">
            <v>Ammoniaque, solution 25 %, 250 ml</v>
          </cell>
          <cell r="E2533" t="str">
            <v>Solución de amoniaco al 25%, 250 ml</v>
          </cell>
          <cell r="F2533" t="str">
            <v xml:space="preserve">Amoniak, roztwór, 25 %, 250 ml     </v>
          </cell>
          <cell r="G2533" t="str">
            <v xml:space="preserve">Раствор аммиака, 25%, 250 мл     </v>
          </cell>
          <cell r="H2533">
            <v>12.2</v>
          </cell>
        </row>
        <row r="2534">
          <cell r="A2534" t="str">
            <v>30933-70</v>
          </cell>
          <cell r="B2534" t="str">
            <v>Ammoniak-Lösung, 25%, 1000 ml</v>
          </cell>
          <cell r="C2534" t="str">
            <v>Ammonia solution, 25%     1000 ml</v>
          </cell>
          <cell r="D2534" t="str">
            <v>Ammoniaque solution 25% 1000 ml</v>
          </cell>
          <cell r="E2534" t="str">
            <v>Amoníaco solución al 25% , 1000 ml</v>
          </cell>
          <cell r="F2534" t="str">
            <v xml:space="preserve">Amoniak, roztwór, 25 %, 1000 ml     </v>
          </cell>
          <cell r="G2534" t="str">
            <v xml:space="preserve">Раствор аммиака, 25% 1000 мл    </v>
          </cell>
          <cell r="H2534">
            <v>27.2</v>
          </cell>
        </row>
        <row r="2535">
          <cell r="A2535" t="str">
            <v>30933-E</v>
          </cell>
          <cell r="B2535" t="str">
            <v>Ammoniak-Lösung, 25%, 1000 ml</v>
          </cell>
          <cell r="C2535" t="str">
            <v>Ammonia solution, 25%     1000 ml</v>
          </cell>
          <cell r="D2535" t="str">
            <v>Ammoniaque solution 25% 1000 ml</v>
          </cell>
          <cell r="E2535" t="str">
            <v>Amoníaco solución al 25% , 1000 ml</v>
          </cell>
          <cell r="F2535" t="str">
            <v xml:space="preserve">Amoniak, roztwór, 25 %, 1000 ml   </v>
          </cell>
          <cell r="G2535" t="str">
            <v xml:space="preserve">Раствор аммиака, 25% 1000 мл    </v>
          </cell>
          <cell r="H2535">
            <v>24.4</v>
          </cell>
        </row>
        <row r="2536">
          <cell r="A2536" t="str">
            <v>30942-05</v>
          </cell>
          <cell r="B2536" t="str">
            <v>Ammoniumthiocyanat, 50 g</v>
          </cell>
          <cell r="C2536" t="str">
            <v>Ammonium thiocyanate        50 g</v>
          </cell>
          <cell r="D2536" t="str">
            <v>Ammonium Thio cyanate 50g</v>
          </cell>
          <cell r="E2536" t="str">
            <v>Ammonium thiocyanate        50 g</v>
          </cell>
          <cell r="F2536" t="str">
            <v xml:space="preserve">Rodanek amonu, 50 g     </v>
          </cell>
          <cell r="G2536" t="str">
            <v xml:space="preserve">Тиоцианат аммония, 50 г    </v>
          </cell>
          <cell r="H2536">
            <v>13.2</v>
          </cell>
        </row>
        <row r="2537">
          <cell r="A2537" t="str">
            <v>30942-E</v>
          </cell>
          <cell r="B2537" t="str">
            <v>Ammoniumthiocyanat, 100 g</v>
          </cell>
          <cell r="C2537" t="str">
            <v>Ammonium thiocyanate        100 g</v>
          </cell>
          <cell r="D2537" t="str">
            <v>Ammonium Thio cyanate 100g</v>
          </cell>
          <cell r="E2537" t="str">
            <v>Ammonium thiocyanate        100 g</v>
          </cell>
          <cell r="F2537" t="str">
            <v xml:space="preserve">Rodanek amonu, 100 g   </v>
          </cell>
          <cell r="G2537" t="str">
            <v xml:space="preserve">Тиоцианат аммония, 100 г    </v>
          </cell>
          <cell r="H2537">
            <v>22.3</v>
          </cell>
        </row>
        <row r="2538">
          <cell r="A2538" t="str">
            <v>30965-25</v>
          </cell>
          <cell r="B2538" t="str">
            <v>Bariumchlorid-Lösung, 10%, 250 ml</v>
          </cell>
          <cell r="C2538" t="str">
            <v>Barium chloride sol.,10%,  250 ml</v>
          </cell>
          <cell r="D2538" t="str">
            <v>Chlorure de baryum, solution 10%, 250ml</v>
          </cell>
          <cell r="E2538" t="str">
            <v>CLORURO DE BARIO SOL.,10%, 250 ml</v>
          </cell>
          <cell r="F2538" t="str">
            <v xml:space="preserve">Roztwór chlorku baru, 10 %, 250 ml     </v>
          </cell>
          <cell r="G2538" t="str">
            <v xml:space="preserve">Хлорид бария, раствор., 10%, 250 мл    </v>
          </cell>
          <cell r="H2538">
            <v>21.4</v>
          </cell>
        </row>
        <row r="2539">
          <cell r="A2539" t="str">
            <v>30965-E</v>
          </cell>
          <cell r="B2539" t="str">
            <v>Bariumchlorid-Lösung, 0.05 ml/l , 500 ml</v>
          </cell>
          <cell r="C2539" t="str">
            <v>Barium chloride sol.,0.1M,  500 ml</v>
          </cell>
          <cell r="D2539" t="str">
            <v>Chlorure de baryum, 0.1M, 500ml</v>
          </cell>
          <cell r="E2539" t="str">
            <v>CLORURO DE BARIO SOL.,0.1M, 500 ml</v>
          </cell>
          <cell r="F2539" t="str">
            <v xml:space="preserve">Roztwór chlorku baru, 0.1M, 500 ml   </v>
          </cell>
          <cell r="G2539" t="str">
            <v xml:space="preserve">Хлорид бария, раствор., 0.1 M, 500 мл    </v>
          </cell>
          <cell r="H2539">
            <v>31</v>
          </cell>
        </row>
        <row r="2540">
          <cell r="A2540" t="str">
            <v>30977-04</v>
          </cell>
          <cell r="B2540" t="str">
            <v>Benzoylperoxid, 25% Wasser, 25 g</v>
          </cell>
          <cell r="C2540" t="str">
            <v>Benzoyl peroxide/25% H2O    25 g(restricted export!)</v>
          </cell>
          <cell r="D2540" t="str">
            <v xml:space="preserve">Peroxyde de benzoyle, 25% d'eau, 25 g </v>
          </cell>
          <cell r="E2540" t="str">
            <v>Peróxido de benzoílo, 25% H2O, 25 gramos (restricted export!)</v>
          </cell>
          <cell r="F2540" t="str">
            <v xml:space="preserve">Nadtlenek benzoilu / 25 % H2O 25 g     </v>
          </cell>
          <cell r="G2540" t="str">
            <v xml:space="preserve">Перекись бензоила, 25% H2O, 25 г (экспорт запрещен)    </v>
          </cell>
          <cell r="H2540">
            <v>54.4</v>
          </cell>
        </row>
        <row r="2541">
          <cell r="A2541" t="str">
            <v>31001-25</v>
          </cell>
          <cell r="B2541" t="str">
            <v>Acetessigsäureethylester, 250 ml</v>
          </cell>
          <cell r="C2541" t="str">
            <v>Ethyl acetoacetate         250 ml</v>
          </cell>
          <cell r="D2541" t="str">
            <v>Ether acetico-acétique 250 ml</v>
          </cell>
          <cell r="E2541" t="str">
            <v>ESTER ACETILACETACETICO     250ML</v>
          </cell>
          <cell r="F2541" t="str">
            <v xml:space="preserve">Ester etylowy kwasu acetylooctowego, 250 ml     </v>
          </cell>
          <cell r="G2541" t="str">
            <v xml:space="preserve">Этилацетоацетат, 250 мл    </v>
          </cell>
          <cell r="H2541">
            <v>35.799999999999997</v>
          </cell>
        </row>
        <row r="2542">
          <cell r="A2542" t="str">
            <v>31008-04</v>
          </cell>
          <cell r="B2542" t="str">
            <v>Iodethan, 100 ml</v>
          </cell>
          <cell r="C2542" t="str">
            <v>Ethyl iodide                100 ml</v>
          </cell>
          <cell r="D2542" t="str">
            <v>Iodure d éthyle 100 ml</v>
          </cell>
          <cell r="E2542" t="str">
            <v>YODURO ETILICO              100 ML</v>
          </cell>
          <cell r="F2542" t="str">
            <v xml:space="preserve">Jodoetan (jodek metylu), 100 ml    </v>
          </cell>
          <cell r="G2542" t="str">
            <v xml:space="preserve">Этилиодид, 100 мл    </v>
          </cell>
          <cell r="H2542">
            <v>398</v>
          </cell>
        </row>
        <row r="2543">
          <cell r="A2543" t="str">
            <v>31016-E</v>
          </cell>
          <cell r="B2543" t="str">
            <v>Aluminiumcarbid, 25 g</v>
          </cell>
          <cell r="C2543" t="str">
            <v>Aluminium carbide           25 g</v>
          </cell>
          <cell r="D2543" t="str">
            <v xml:space="preserve">Carbure d'aluminium 25 g </v>
          </cell>
          <cell r="E2543" t="str">
            <v>CARBURO DE ALUMINIO         25 G</v>
          </cell>
          <cell r="F2543" t="str">
            <v xml:space="preserve">Węglik glinu, 25 g   </v>
          </cell>
          <cell r="G2543" t="str">
            <v xml:space="preserve">Карбид алюминия, 25 г    </v>
          </cell>
          <cell r="H2543">
            <v>178</v>
          </cell>
        </row>
        <row r="2544">
          <cell r="A2544" t="str">
            <v>31017-25</v>
          </cell>
          <cell r="B2544" t="str">
            <v>Aluminiumchlorid, 250 g</v>
          </cell>
          <cell r="C2544" t="str">
            <v>Aluminium chloride         250 g</v>
          </cell>
          <cell r="D2544" t="str">
            <v xml:space="preserve">Chlorure d'aluminium 250 g </v>
          </cell>
          <cell r="E2544" t="str">
            <v>CLORURO DE ALUMINIO        250 G</v>
          </cell>
          <cell r="F2544" t="str">
            <v xml:space="preserve">Chlorek glinu, czyst,250 g     </v>
          </cell>
          <cell r="G2544" t="str">
            <v xml:space="preserve">Хлорид алюминия, 250 г     </v>
          </cell>
          <cell r="H2544">
            <v>33</v>
          </cell>
        </row>
        <row r="2545">
          <cell r="A2545" t="str">
            <v>31017-E</v>
          </cell>
          <cell r="B2545" t="str">
            <v>Aluminiumchlorid, 100 g</v>
          </cell>
          <cell r="C2545" t="str">
            <v>Aluminium chloride         100 g</v>
          </cell>
          <cell r="D2545" t="str">
            <v xml:space="preserve">Chlorure d'aluminium 100 g </v>
          </cell>
          <cell r="E2545" t="str">
            <v>CLORURO DE ALUMINIO        100 G</v>
          </cell>
          <cell r="F2545" t="str">
            <v xml:space="preserve">Chlorek glinu, czyst,100 g   </v>
          </cell>
          <cell r="G2545" t="str">
            <v xml:space="preserve">Хлорид алюминия, 100 г     </v>
          </cell>
          <cell r="H2545">
            <v>20.3</v>
          </cell>
        </row>
        <row r="2546">
          <cell r="A2546" t="str">
            <v>31022-50</v>
          </cell>
          <cell r="B2546" t="str">
            <v>Aluminiumsulfat-18-Hydrat, 500 g</v>
          </cell>
          <cell r="C2546" t="str">
            <v>Aluminium sulphate         500 g</v>
          </cell>
          <cell r="D2546" t="str">
            <v xml:space="preserve">Sulfate d'aluminium 500 g </v>
          </cell>
          <cell r="E2546" t="str">
            <v>SULFATO DE ALUMINIO        500 G</v>
          </cell>
          <cell r="F2546" t="str">
            <v xml:space="preserve">Siarczan (VI) glinu, 500 g     </v>
          </cell>
          <cell r="G2546" t="str">
            <v xml:space="preserve">Сульфат алюминия, 500 г     </v>
          </cell>
          <cell r="H2546">
            <v>64.8</v>
          </cell>
        </row>
        <row r="2547">
          <cell r="A2547" t="str">
            <v>31022-E</v>
          </cell>
          <cell r="B2547" t="str">
            <v>Aluminiumsulfat-18-Hydrat, 500 g</v>
          </cell>
          <cell r="C2547" t="str">
            <v>Aluminium sulphate         500 g</v>
          </cell>
          <cell r="D2547" t="str">
            <v xml:space="preserve">Sulfate d'aluminium 500 g </v>
          </cell>
          <cell r="E2547" t="str">
            <v>SULFATO DE ALUMINIO        500 G</v>
          </cell>
          <cell r="F2547" t="str">
            <v xml:space="preserve">Siarczan (VI) glinu, 500 g   </v>
          </cell>
          <cell r="G2547" t="str">
            <v xml:space="preserve">Сульфат алюминия, 500 г     </v>
          </cell>
          <cell r="H2547">
            <v>75.599999999999994</v>
          </cell>
        </row>
        <row r="2548">
          <cell r="A2548" t="str">
            <v>31043-E</v>
          </cell>
          <cell r="B2548" t="str">
            <v>Ammoniumnitrat, 500 g</v>
          </cell>
          <cell r="C2548" t="str">
            <v>Ammonium nitrate           500 g</v>
          </cell>
          <cell r="D2548" t="str">
            <v xml:space="preserve">Nitrate d'ammonium 500 g </v>
          </cell>
          <cell r="E2548" t="str">
            <v>NITRATO DE AMONIO           500 g</v>
          </cell>
          <cell r="F2548" t="str">
            <v xml:space="preserve">Azotan amonu, czysty, 500 g   </v>
          </cell>
          <cell r="G2548" t="str">
            <v xml:space="preserve">Нитрат аммония, 500 г    </v>
          </cell>
          <cell r="H2548">
            <v>37.799999999999997</v>
          </cell>
        </row>
        <row r="2549">
          <cell r="A2549" t="str">
            <v>31051-50</v>
          </cell>
          <cell r="B2549" t="str">
            <v>1-Pentanol (n-Amylalkohol), 500 ml</v>
          </cell>
          <cell r="C2549" t="str">
            <v>N-amyl alcohol             500 ml</v>
          </cell>
          <cell r="D2549" t="str">
            <v>Alcool n-amylique 500 ml</v>
          </cell>
          <cell r="E2549" t="str">
            <v>PENTANOL -/1/              500 ML</v>
          </cell>
          <cell r="F2549" t="str">
            <v xml:space="preserve">Alkohol n- amylowy, 500 ml     </v>
          </cell>
          <cell r="G2549" t="str">
            <v xml:space="preserve">N-амиловый спирт, 500 мл    </v>
          </cell>
          <cell r="H2549">
            <v>32.200000000000003</v>
          </cell>
        </row>
        <row r="2550">
          <cell r="A2550" t="str">
            <v>31051-E</v>
          </cell>
          <cell r="B2550" t="str">
            <v>1-Pentanol (n-Amylalkohol), 500 ml</v>
          </cell>
          <cell r="C2550" t="str">
            <v>N-amyl alcohol             500 ml</v>
          </cell>
          <cell r="D2550" t="str">
            <v>Alcool n-amylique 500 ml</v>
          </cell>
          <cell r="E2550" t="str">
            <v>PENTANOL -/1/              500 ML</v>
          </cell>
          <cell r="F2550" t="str">
            <v xml:space="preserve">Alkohol n- amylowy, 500 ml   </v>
          </cell>
          <cell r="G2550" t="str">
            <v xml:space="preserve">N-амиловый спирт, 500 мл    </v>
          </cell>
          <cell r="H2550">
            <v>49</v>
          </cell>
        </row>
        <row r="2551">
          <cell r="A2551" t="str">
            <v>31067-10</v>
          </cell>
          <cell r="B2551" t="str">
            <v>Ascorbinsäure (Vitamin C), 100 g</v>
          </cell>
          <cell r="C2551" t="str">
            <v>L(+) ascorbic acid,cryst.   100 g</v>
          </cell>
          <cell r="D2551" t="str">
            <v>Acide ascorbique l% 100 g</v>
          </cell>
          <cell r="E2551" t="str">
            <v>Vitamina C (ácido ascórbico), 100g</v>
          </cell>
          <cell r="F2551" t="str">
            <v xml:space="preserve">Witamina C (kwas askorbinowy), 100 g     </v>
          </cell>
          <cell r="G2551" t="str">
            <v xml:space="preserve">Аскорбиновая кислота, крист., 100 г    </v>
          </cell>
          <cell r="H2551">
            <v>16</v>
          </cell>
        </row>
        <row r="2552">
          <cell r="A2552" t="str">
            <v>31067-E</v>
          </cell>
          <cell r="B2552" t="str">
            <v>Vitamin C (Ascorbinsäure), 100 g</v>
          </cell>
          <cell r="C2552" t="str">
            <v>L(+) ascorbic acid,cryst.   100 g</v>
          </cell>
          <cell r="D2552" t="str">
            <v>Acide ascorbique l% 100 g</v>
          </cell>
          <cell r="E2552" t="str">
            <v>Vitamina C (ácido ascórbico), 100g</v>
          </cell>
          <cell r="F2552" t="str">
            <v xml:space="preserve">Witamina C (kwas askorbinowy), 100 g   </v>
          </cell>
          <cell r="G2552" t="str">
            <v xml:space="preserve">Аскорбиновая кислота, крист., 100 г    </v>
          </cell>
          <cell r="H2552">
            <v>14.15</v>
          </cell>
        </row>
        <row r="2553">
          <cell r="A2553" t="str">
            <v>31074-00</v>
          </cell>
          <cell r="B2553" t="str">
            <v>Aluminiumblech, 1 x 20 x 200 mm, 5 Stück</v>
          </cell>
          <cell r="C2553" t="str">
            <v>Aluminium, sheet,1x20x200mm,5 pcs</v>
          </cell>
          <cell r="D2553" t="str">
            <v>Aluminium, feuilles,1x20x200mm,5 pièces</v>
          </cell>
          <cell r="E2553" t="str">
            <v>ALUMINIO, CHAPA,1X20X200MM,5 PZS.</v>
          </cell>
          <cell r="F2553" t="str">
            <v xml:space="preserve">Blacha aluminiowa, 1x20x200 mm, 5 sztuk     </v>
          </cell>
          <cell r="G2553" t="str">
            <v xml:space="preserve">Алюминий, лист, 1x20x200мм, 5 шт.    </v>
          </cell>
          <cell r="H2553">
            <v>20</v>
          </cell>
        </row>
        <row r="2554">
          <cell r="A2554" t="str">
            <v>31083-10</v>
          </cell>
          <cell r="B2554" t="str">
            <v>Agar-Agar, gepulvert, 100 g</v>
          </cell>
          <cell r="C2554" t="str">
            <v>Agar-agar, powdered         100 g</v>
          </cell>
          <cell r="D2554" t="str">
            <v>Agar-agar, poudre 100 g</v>
          </cell>
          <cell r="E2554" t="str">
            <v>AGAR-AGAR EN POLVO  100 G</v>
          </cell>
          <cell r="F2554" t="str">
            <v xml:space="preserve">Agar-Agar, sproszkowany, 100 g     </v>
          </cell>
          <cell r="G2554" t="str">
            <v xml:space="preserve">Aгaр-aгaр, порошок, 100 г    </v>
          </cell>
          <cell r="H2554">
            <v>27.4</v>
          </cell>
        </row>
        <row r="2555">
          <cell r="A2555" t="str">
            <v>31083-E</v>
          </cell>
          <cell r="B2555" t="str">
            <v>Agar-Agar, gepulvert, 250 g</v>
          </cell>
          <cell r="C2555" t="str">
            <v>Agar-agar, powdered         250 g</v>
          </cell>
          <cell r="D2555" t="str">
            <v>Agar-agar, poudre 250 g</v>
          </cell>
          <cell r="E2555" t="str">
            <v>AGAR-AGAR EN POLVO  250 G</v>
          </cell>
          <cell r="F2555" t="str">
            <v xml:space="preserve">Agar-Agar, sproszkowany, 250 g   </v>
          </cell>
          <cell r="G2555" t="str">
            <v xml:space="preserve">Aгaр-aгaр, порошок, 250 г    </v>
          </cell>
          <cell r="H2555">
            <v>46.9</v>
          </cell>
        </row>
        <row r="2556">
          <cell r="A2556" t="str">
            <v>31116-25</v>
          </cell>
          <cell r="B2556" t="str">
            <v>Bleiblech, d = 0,5 mm, b = 10 cm, p.A., 250 g</v>
          </cell>
          <cell r="C2556" t="str">
            <v>Lead foil, f.analysis,0.4mm,250 g</v>
          </cell>
          <cell r="D2556" t="str">
            <v xml:space="preserve">Plomb, feuilles pour l'analyse 250 G </v>
          </cell>
          <cell r="E2556" t="str">
            <v>PLOMO,EN HOJAS P.ANAL.     250 G</v>
          </cell>
          <cell r="F2556" t="str">
            <v xml:space="preserve">Blacha ołowiana, d = 0,5 mm, b = 10 cm, p. a, 250 g     </v>
          </cell>
          <cell r="G2556" t="str">
            <v xml:space="preserve">Свинцовая фольга для анализа, 0.4мм, 250 г    </v>
          </cell>
          <cell r="H2556">
            <v>21.8</v>
          </cell>
        </row>
        <row r="2557">
          <cell r="A2557" t="str">
            <v>31117-50</v>
          </cell>
          <cell r="B2557" t="str">
            <v>Blei(II)-chlorid, 500 g</v>
          </cell>
          <cell r="C2557" t="str">
            <v>Lead-II chloride, 500 g</v>
          </cell>
          <cell r="D2557" t="str">
            <v>Plomb-II-chlorure 500 g</v>
          </cell>
          <cell r="E2557" t="str">
            <v>Cloruro de plomo (II), 500 g</v>
          </cell>
          <cell r="F2557" t="str">
            <v xml:space="preserve">Chlorek ołowiu (II), 500 g     </v>
          </cell>
          <cell r="G2557" t="str">
            <v xml:space="preserve">Хлорид свинца (II), 500 г    </v>
          </cell>
          <cell r="H2557">
            <v>122</v>
          </cell>
        </row>
        <row r="2558">
          <cell r="A2558" t="str">
            <v>31121-50</v>
          </cell>
          <cell r="B2558" t="str">
            <v>Blei(II)-oxid, 500 g</v>
          </cell>
          <cell r="C2558" t="str">
            <v>Lead-II oxide -litharge-    500 g</v>
          </cell>
          <cell r="D2558" t="str">
            <v>Plomb, oxyde 500g</v>
          </cell>
          <cell r="E2558" t="str">
            <v>PROTOXIDO DE PLOMO         500 G</v>
          </cell>
          <cell r="F2558" t="str">
            <v xml:space="preserve">Tlenek ołowiu (II), 500 g    </v>
          </cell>
          <cell r="G2558" t="str">
            <v xml:space="preserve">Окись свинца (II), 500 г    </v>
          </cell>
          <cell r="H2558">
            <v>66.400000000000006</v>
          </cell>
        </row>
        <row r="2559">
          <cell r="A2559" t="str">
            <v>31138-01</v>
          </cell>
          <cell r="B2559" t="str">
            <v>Bromthymolblau, 1 g</v>
          </cell>
          <cell r="C2559" t="str">
            <v>Bromothymol blue,indicator   1 g</v>
          </cell>
          <cell r="D2559" t="str">
            <v>Bleu de bromothymol 1 g</v>
          </cell>
          <cell r="E2559" t="str">
            <v>AZUL DE BROMOTIMOL</v>
          </cell>
          <cell r="F2559" t="str">
            <v xml:space="preserve">Indykator bromowo-tymolowy, niebieski, 1 g     </v>
          </cell>
          <cell r="G2559" t="str">
            <v xml:space="preserve">Бромтимоловый синий, индикатор, 1 г    </v>
          </cell>
          <cell r="H2559">
            <v>13.8</v>
          </cell>
        </row>
        <row r="2560">
          <cell r="A2560" t="str">
            <v>31138-E</v>
          </cell>
          <cell r="B2560" t="str">
            <v>Bromthymolblau, 5 g</v>
          </cell>
          <cell r="C2560" t="str">
            <v>Bromothymol blue,indicator   5 g</v>
          </cell>
          <cell r="D2560" t="str">
            <v>Bleu de bromothymol 5 g</v>
          </cell>
          <cell r="E2560" t="str">
            <v>AZUL DE BROMOTIMOL</v>
          </cell>
          <cell r="F2560" t="str">
            <v xml:space="preserve">Indykator bromowo-tymolowy, niebieski, 5 g   </v>
          </cell>
          <cell r="G2560" t="str">
            <v xml:space="preserve">Бромтимоловый синий, индикатор, 5 г    </v>
          </cell>
          <cell r="H2560">
            <v>12.1</v>
          </cell>
        </row>
        <row r="2561">
          <cell r="A2561" t="str">
            <v>31142-25</v>
          </cell>
          <cell r="B2561" t="str">
            <v>1-Butanol, 250 ml</v>
          </cell>
          <cell r="C2561" t="str">
            <v>N-butanol                  250 ml</v>
          </cell>
          <cell r="D2561" t="str">
            <v>Butanol-(1) 250 ml</v>
          </cell>
          <cell r="E2561" t="str">
            <v>BUTANOL-/1/                250 ML</v>
          </cell>
          <cell r="F2561" t="str">
            <v xml:space="preserve">1-butanol, 250 ml    </v>
          </cell>
          <cell r="G2561" t="str">
            <v xml:space="preserve">N-бутанол, 250 мл    </v>
          </cell>
          <cell r="H2561">
            <v>15.2</v>
          </cell>
        </row>
        <row r="2562">
          <cell r="A2562" t="str">
            <v>31142-E</v>
          </cell>
          <cell r="B2562" t="str">
            <v>1-Butanol, 250 ml</v>
          </cell>
          <cell r="C2562" t="str">
            <v>N-butanol                  250 ml</v>
          </cell>
          <cell r="D2562" t="str">
            <v>Butanol-(1) 250 ml</v>
          </cell>
          <cell r="E2562" t="str">
            <v>BUTANOL-/1/                250 ML</v>
          </cell>
          <cell r="F2562" t="str">
            <v xml:space="preserve">1-butanol, 250 ml  </v>
          </cell>
          <cell r="G2562" t="str">
            <v xml:space="preserve">N-бутанол, 250 мл    </v>
          </cell>
          <cell r="H2562">
            <v>22.3</v>
          </cell>
        </row>
        <row r="2563">
          <cell r="A2563" t="str">
            <v>31150-70</v>
          </cell>
          <cell r="B2563" t="str">
            <v>Ethanol (Brennspiritus), 1000 ml</v>
          </cell>
          <cell r="C2563" t="str">
            <v>Denaturated alcohol (spirit for burning), 1000 ml</v>
          </cell>
          <cell r="D2563" t="str">
            <v>Alcool à bruler, 1000 ml</v>
          </cell>
          <cell r="E2563" t="str">
            <v>Etanol, disolvente (alcohol desnaturalizado), 1000 ml</v>
          </cell>
          <cell r="F2563" t="str">
            <v xml:space="preserve">Spirytus do palnika, 1 l     </v>
          </cell>
          <cell r="G2563" t="str">
            <v xml:space="preserve">Денатурат, 1000 мл    </v>
          </cell>
          <cell r="H2563">
            <v>24</v>
          </cell>
        </row>
        <row r="2564">
          <cell r="A2564" t="str">
            <v>31150-E</v>
          </cell>
          <cell r="B2564" t="str">
            <v>Ethanol (Brennspiritus), 1000 ml</v>
          </cell>
          <cell r="C2564" t="str">
            <v>Denaturated alcohol (spirit for burning), 1000 ml</v>
          </cell>
          <cell r="D2564" t="str">
            <v>Alcool à bruler, 1000 ml</v>
          </cell>
          <cell r="E2564" t="str">
            <v>Etanol, disolvente (alcohol desnaturalizado), 1000 ml</v>
          </cell>
          <cell r="F2564" t="str">
            <v xml:space="preserve">Spirytus do palnika, 1 l   </v>
          </cell>
          <cell r="G2564" t="str">
            <v xml:space="preserve">Денатурат, 1000 мл    </v>
          </cell>
          <cell r="H2564">
            <v>18.25</v>
          </cell>
        </row>
        <row r="2565">
          <cell r="A2565" t="str">
            <v>31153-70</v>
          </cell>
          <cell r="B2565" t="str">
            <v>tert-Butanol, 1000 ml</v>
          </cell>
          <cell r="C2565" t="str">
            <v>Tert-butanol for synth.   1000 ml</v>
          </cell>
          <cell r="D2565" t="str">
            <v>Tert-butanol pour la synthèse 1000ml</v>
          </cell>
          <cell r="E2565" t="str">
            <v>TERT BUTANOL P.SINTESIS   1000 ML</v>
          </cell>
          <cell r="F2565" t="str">
            <v xml:space="preserve">Tert-butanol, 1000 ml     </v>
          </cell>
          <cell r="G2565" t="str">
            <v xml:space="preserve">Трет-бутанол, 1000 мл    </v>
          </cell>
          <cell r="H2565">
            <v>43.8</v>
          </cell>
        </row>
        <row r="2566">
          <cell r="A2566" t="str">
            <v>31153-E</v>
          </cell>
          <cell r="B2566" t="str">
            <v>tert-Butanol, 1000 ml</v>
          </cell>
          <cell r="C2566" t="str">
            <v>Tert-butanol for synth.   1000 ml</v>
          </cell>
          <cell r="D2566" t="str">
            <v>Tert-butanol pour la synthèse 1000ml</v>
          </cell>
          <cell r="E2566" t="str">
            <v>TERT BUTANOL P.SINTESIS   1000 ML</v>
          </cell>
          <cell r="F2566" t="str">
            <v xml:space="preserve">Tert-butanol, 1000 ml   </v>
          </cell>
          <cell r="G2566" t="str">
            <v xml:space="preserve">Трет-бутанол, 1000 мл    </v>
          </cell>
          <cell r="H2566">
            <v>57.2</v>
          </cell>
        </row>
        <row r="2567">
          <cell r="A2567" t="str">
            <v>31155-05</v>
          </cell>
          <cell r="B2567" t="str">
            <v>Silicium, Pulver, 50 g</v>
          </cell>
          <cell r="C2567" t="str">
            <v>Silicium, finest powder, 50 g</v>
          </cell>
          <cell r="D2567" t="str">
            <v>Silicium en poudre très fine, 50 g</v>
          </cell>
          <cell r="E2567" t="str">
            <v>Silicio en polvo fino, 50 g</v>
          </cell>
          <cell r="F2567" t="str">
            <v xml:space="preserve">Krzem, drobny proszek, 50 g     </v>
          </cell>
          <cell r="G2567" t="str">
            <v xml:space="preserve">Кремний, мелкий порошок, 50 г    </v>
          </cell>
          <cell r="H2567">
            <v>81.400000000000006</v>
          </cell>
        </row>
        <row r="2568">
          <cell r="A2568" t="str">
            <v>31175-10</v>
          </cell>
          <cell r="B2568" t="str">
            <v>Calciumfluorid, Pulver, 100 g</v>
          </cell>
          <cell r="C2568" t="str">
            <v>Calcium fluoride, powder, purum, 100 g</v>
          </cell>
          <cell r="D2568" t="str">
            <v>Fluorure de calcium, poudre, 100g</v>
          </cell>
          <cell r="E2568" t="str">
            <v>Fluoruro cálcico en polvo, 100 g</v>
          </cell>
          <cell r="F2568" t="str">
            <v xml:space="preserve">Fluorek wapnia, czysty, 100 g     </v>
          </cell>
          <cell r="G2568" t="str">
            <v xml:space="preserve">Фторид кальция, чист., 100 г    </v>
          </cell>
          <cell r="H2568">
            <v>30</v>
          </cell>
        </row>
        <row r="2569">
          <cell r="A2569" t="str">
            <v>31182-10</v>
          </cell>
          <cell r="B2569" t="str">
            <v>Calciumsulfat Dihydrat, 100 g</v>
          </cell>
          <cell r="C2569" t="str">
            <v>Calcium sulphate precipit.  100 g</v>
          </cell>
          <cell r="D2569" t="str">
            <v>Sulfate de calcium 100 g</v>
          </cell>
          <cell r="E2569" t="str">
            <v>SULFATO DE CALCIO PRECIPIT.100 G</v>
          </cell>
          <cell r="F2569" t="str">
            <v xml:space="preserve">Azotan (IV) wapnia, 100 g     </v>
          </cell>
          <cell r="G2569" t="str">
            <v xml:space="preserve">Сульфат кальция, 100 г    </v>
          </cell>
          <cell r="H2569">
            <v>10.199999999999999</v>
          </cell>
        </row>
        <row r="2570">
          <cell r="A2570" t="str">
            <v>31182-E</v>
          </cell>
          <cell r="B2570" t="str">
            <v>Calciumsulfat Dihydrat, 500 g</v>
          </cell>
          <cell r="C2570" t="str">
            <v>Calcium sulphate precipit.  500 g</v>
          </cell>
          <cell r="D2570" t="str">
            <v>Sulfate de calcium 500 g</v>
          </cell>
          <cell r="E2570" t="str">
            <v>SULFATO DE CALCIO PRECIPIT.500 G</v>
          </cell>
          <cell r="F2570" t="str">
            <v xml:space="preserve">Azotan (IV) wapnia, 500 g   </v>
          </cell>
          <cell r="G2570" t="str">
            <v xml:space="preserve">Сульфат кальция, 500 г    </v>
          </cell>
          <cell r="H2570">
            <v>18.25</v>
          </cell>
        </row>
        <row r="2571">
          <cell r="A2571" t="str">
            <v>31186-05</v>
          </cell>
          <cell r="B2571" t="str">
            <v>Caprolactam, 50 g</v>
          </cell>
          <cell r="C2571" t="str">
            <v>Caprolactam                  50 g</v>
          </cell>
          <cell r="D2571" t="str">
            <v>Caprolactam 50 g</v>
          </cell>
          <cell r="E2571" t="str">
            <v>CAPROLACTAM                 50 G</v>
          </cell>
          <cell r="F2571" t="str">
            <v xml:space="preserve">Kaprolaktam, 50 g     </v>
          </cell>
          <cell r="G2571" t="str">
            <v xml:space="preserve">Капролактам, 50 г    </v>
          </cell>
          <cell r="H2571">
            <v>17</v>
          </cell>
        </row>
        <row r="2572">
          <cell r="A2572" t="str">
            <v>31188-10</v>
          </cell>
          <cell r="B2572" t="str">
            <v>Casein, alkalilöslich, 100 g</v>
          </cell>
          <cell r="C2572" t="str">
            <v>Casein, alkali-soluble      100 g</v>
          </cell>
          <cell r="D2572" t="str">
            <v>Caséine alcali-soluble, 100 g</v>
          </cell>
          <cell r="E2572" t="str">
            <v>CASEINA,SOLUBLE EN ALCALIS 100 G</v>
          </cell>
          <cell r="F2572" t="str">
            <v xml:space="preserve">Kazeina, rozpuszczona w alkoholu, 100 g     </v>
          </cell>
          <cell r="G2572" t="str">
            <v xml:space="preserve">Казеин, раствор. в щелочи, 100 г    </v>
          </cell>
          <cell r="H2572">
            <v>28</v>
          </cell>
        </row>
        <row r="2573">
          <cell r="A2573" t="str">
            <v>31188-E</v>
          </cell>
          <cell r="B2573" t="str">
            <v>Casein, alkalilöslich, 100 g</v>
          </cell>
          <cell r="C2573" t="str">
            <v>Casein, alkali-soluble      100 g</v>
          </cell>
          <cell r="D2573" t="str">
            <v>Caséine alcali-soluble, 100 g</v>
          </cell>
          <cell r="E2573" t="str">
            <v>CASEINA,SOLUBLE EN ALCALIS 100 G</v>
          </cell>
          <cell r="F2573" t="str">
            <v xml:space="preserve">Kazeina, rozpuszczona w alkoholu, 100 g   </v>
          </cell>
          <cell r="G2573" t="str">
            <v xml:space="preserve">Казеин, раствор. в щелочи, 100 г    </v>
          </cell>
          <cell r="H2573">
            <v>29.8</v>
          </cell>
        </row>
        <row r="2574">
          <cell r="A2574" t="str">
            <v>31194-04</v>
          </cell>
          <cell r="B2574" t="str">
            <v>Cer(IV)-sulfat-Tetrahydrat, 25 g</v>
          </cell>
          <cell r="C2574" t="str">
            <v>Cerium-/IV/-sulphate         25 g</v>
          </cell>
          <cell r="D2574" t="str">
            <v>Cerium IV sulfate 25 g</v>
          </cell>
          <cell r="E2574" t="str">
            <v>CERIUM-/IV/-SULFATO         25 G</v>
          </cell>
          <cell r="F2574" t="str">
            <v xml:space="preserve">Siarczan ceru (IV), 25 g     </v>
          </cell>
          <cell r="G2574" t="str">
            <v xml:space="preserve">Сульфат церия (IV), 25 г    </v>
          </cell>
          <cell r="H2574">
            <v>26.8</v>
          </cell>
        </row>
        <row r="2575">
          <cell r="A2575" t="str">
            <v>31194-E</v>
          </cell>
          <cell r="B2575" t="str">
            <v>Cer(IV)-sulfat-Tetrahydrat, 50 g</v>
          </cell>
          <cell r="C2575" t="str">
            <v>Cerium-/IV/-sulphate         50 g</v>
          </cell>
          <cell r="D2575" t="str">
            <v>Cerium IV sulfate 50 g</v>
          </cell>
          <cell r="E2575" t="str">
            <v>CERIUM-/IV/-SULFATO         50 G</v>
          </cell>
          <cell r="F2575" t="str">
            <v xml:space="preserve">Siarczan ceru (IV), 50 g   </v>
          </cell>
          <cell r="G2575" t="str">
            <v xml:space="preserve">Сульфат церия (IV), 50 г    </v>
          </cell>
          <cell r="H2575">
            <v>77</v>
          </cell>
        </row>
        <row r="2576">
          <cell r="A2576" t="str">
            <v>31223-70</v>
          </cell>
          <cell r="B2576" t="str">
            <v>Cyclohexan, 1000 ml</v>
          </cell>
          <cell r="C2576" t="str">
            <v>Cyclohexane                1000ml</v>
          </cell>
          <cell r="D2576" t="str">
            <v>Cyclohexane 1000 ml</v>
          </cell>
          <cell r="E2576" t="str">
            <v>CICLOHEXANO 1000 ML</v>
          </cell>
          <cell r="F2576" t="str">
            <v xml:space="preserve">Cykloheksan 1000 ml     </v>
          </cell>
          <cell r="G2576" t="str">
            <v xml:space="preserve">Циклогексан, 1000 мл    </v>
          </cell>
          <cell r="H2576">
            <v>47</v>
          </cell>
        </row>
        <row r="2577">
          <cell r="A2577" t="str">
            <v>31223-E</v>
          </cell>
          <cell r="B2577" t="str">
            <v>Cyclohexan, 1000 ml</v>
          </cell>
          <cell r="C2577" t="str">
            <v>Cyclohexane                1000ml</v>
          </cell>
          <cell r="D2577" t="str">
            <v>Cyclohexane 1000 ml</v>
          </cell>
          <cell r="E2577" t="str">
            <v>CICLOHEXANO 1000 ML</v>
          </cell>
          <cell r="F2577" t="str">
            <v xml:space="preserve">Cykloheksan 1000 ml   </v>
          </cell>
          <cell r="G2577" t="str">
            <v xml:space="preserve">Циклогексан, 1000 мл    </v>
          </cell>
          <cell r="H2577">
            <v>59.2</v>
          </cell>
        </row>
        <row r="2578">
          <cell r="A2578" t="str">
            <v>31236-10</v>
          </cell>
          <cell r="B2578" t="str">
            <v>Cyclohexen 100 ml</v>
          </cell>
          <cell r="C2578" t="str">
            <v>Cyclohexene for synthesis 100 ml</v>
          </cell>
          <cell r="D2578" t="str">
            <v>Cyclohexane pour synthèse 100 ml</v>
          </cell>
          <cell r="E2578" t="str">
            <v>CICLOHEXENO P. SINTESIS    100 ML</v>
          </cell>
          <cell r="F2578" t="str">
            <v xml:space="preserve">Cykloheksen 100 ml     </v>
          </cell>
          <cell r="G2578" t="str">
            <v xml:space="preserve">Циклогексен, 100 мл    </v>
          </cell>
          <cell r="H2578">
            <v>22.4</v>
          </cell>
        </row>
        <row r="2579">
          <cell r="A2579" t="str">
            <v>31236-E</v>
          </cell>
          <cell r="B2579" t="str">
            <v>Cyclohexen 500 ml</v>
          </cell>
          <cell r="C2579" t="str">
            <v>Cyclohexene for synthesis 500 ml</v>
          </cell>
          <cell r="D2579" t="str">
            <v>Cyclohexane pour synthèse 500 ml</v>
          </cell>
          <cell r="E2579" t="str">
            <v>CICLOHEXENO P. SINTESIS    500 ML</v>
          </cell>
          <cell r="F2579" t="str">
            <v xml:space="preserve">Cykloheksen 500 ml   </v>
          </cell>
          <cell r="G2579" t="str">
            <v xml:space="preserve">Циклогексен, 500 мл    </v>
          </cell>
          <cell r="H2579">
            <v>86</v>
          </cell>
        </row>
        <row r="2580">
          <cell r="A2580" t="str">
            <v>31246-81</v>
          </cell>
          <cell r="B2580" t="str">
            <v>Wasser, destilliert, 5 l</v>
          </cell>
          <cell r="C2580" t="str">
            <v>Water, distilled 5 l</v>
          </cell>
          <cell r="D2580" t="str">
            <v>Eau distillée 5 l</v>
          </cell>
          <cell r="E2580" t="str">
            <v>AGUA DESTILADA, 5000ML</v>
          </cell>
          <cell r="F2580" t="str">
            <v xml:space="preserve">Woda destylowana, 5 l     </v>
          </cell>
          <cell r="G2580" t="str">
            <v xml:space="preserve">Вода, дистиллирован., 5 л    </v>
          </cell>
          <cell r="H2580">
            <v>31.4</v>
          </cell>
        </row>
        <row r="2581">
          <cell r="A2581" t="str">
            <v>31246-E</v>
          </cell>
          <cell r="B2581" t="str">
            <v>Wasser, destilliert, 10 l</v>
          </cell>
          <cell r="C2581" t="str">
            <v>Water, distilled 10 l</v>
          </cell>
          <cell r="D2581" t="str">
            <v>Eau distillée 10 l</v>
          </cell>
          <cell r="E2581" t="str">
            <v>Agua destilada, 10 l</v>
          </cell>
          <cell r="F2581" t="str">
            <v xml:space="preserve">Woda destylowana, 10 l   </v>
          </cell>
          <cell r="G2581" t="str">
            <v xml:space="preserve">Вода, дистиллирован., 10 л    </v>
          </cell>
          <cell r="H2581">
            <v>18</v>
          </cell>
        </row>
        <row r="2582">
          <cell r="A2582" t="str">
            <v>31249-01</v>
          </cell>
          <cell r="B2582" t="str">
            <v>Diamantbruch, Packung mit 1 Karat</v>
          </cell>
          <cell r="C2582" t="str">
            <v>Diamond fragments, pkg. of 1 carat</v>
          </cell>
          <cell r="D2582" t="str">
            <v>Eclats de diamant, contenant 1 Carat</v>
          </cell>
          <cell r="E2582" t="str">
            <v>ASTILLAS DE DIAMANTE,CONT.1 QUILA</v>
          </cell>
          <cell r="F2582" t="str">
            <v xml:space="preserve">Kawałki diamentu, paczka około 1 karat     </v>
          </cell>
          <cell r="G2582" t="str">
            <v xml:space="preserve">Алмазная крошка, 1 упаковка, 1 карат    </v>
          </cell>
          <cell r="H2582">
            <v>49.8</v>
          </cell>
        </row>
        <row r="2583">
          <cell r="A2583" t="str">
            <v>31251-04</v>
          </cell>
          <cell r="B2583" t="str">
            <v>DC-Folien, Cellulose,  25 St 200 x 200 mm</v>
          </cell>
          <cell r="C2583" t="str">
            <v>TLC-foil, cellulose, 25off</v>
          </cell>
          <cell r="D2583" t="str">
            <v>Cellulose, feuilles pour chromatographie, 25 pièces</v>
          </cell>
          <cell r="E2583" t="str">
            <v>DC-LAMINAS DE CELULOSA 25 PZS.</v>
          </cell>
          <cell r="F2583" t="str">
            <v xml:space="preserve">Folie do chromatografii, celuloza, 25 sztuk     </v>
          </cell>
          <cell r="G2583" t="str">
            <v xml:space="preserve">Пленка, целлюлоза, 25 шт.    </v>
          </cell>
          <cell r="H2583">
            <v>160</v>
          </cell>
        </row>
        <row r="2584">
          <cell r="A2584" t="str">
            <v>31255-25</v>
          </cell>
          <cell r="B2584" t="str">
            <v>Dichlormethan, 250 ml</v>
          </cell>
          <cell r="C2584" t="str">
            <v>Dichloromethane            250 ml</v>
          </cell>
          <cell r="D2584" t="str">
            <v>Chlorure de méthylène 250 ml</v>
          </cell>
          <cell r="E2584" t="str">
            <v>METILENO CLORURO           250 ML</v>
          </cell>
          <cell r="F2584" t="str">
            <v xml:space="preserve">Chlorek metylenu, 250 ml     </v>
          </cell>
          <cell r="G2584" t="str">
            <v xml:space="preserve">Дихлорметан, 250 мл    </v>
          </cell>
          <cell r="H2584">
            <v>19.8</v>
          </cell>
        </row>
        <row r="2585">
          <cell r="A2585" t="str">
            <v>31255-E</v>
          </cell>
          <cell r="B2585" t="str">
            <v>Dichlormethan, 500 ml</v>
          </cell>
          <cell r="C2585" t="str">
            <v>Dichloromethane            500 ml</v>
          </cell>
          <cell r="D2585" t="str">
            <v>Chlorure de méthylène 500 ml</v>
          </cell>
          <cell r="E2585" t="str">
            <v>METILENO CLORURO           500 ML</v>
          </cell>
          <cell r="F2585" t="str">
            <v xml:space="preserve">Chlorek metylenu, 500 ml   </v>
          </cell>
          <cell r="G2585" t="str">
            <v xml:space="preserve">Дихлорметан, 500 мл    </v>
          </cell>
          <cell r="H2585">
            <v>53.8</v>
          </cell>
        </row>
        <row r="2586">
          <cell r="A2586" t="str">
            <v>31259-70</v>
          </cell>
          <cell r="B2586" t="str">
            <v>N,N-Dimethylformamid, 1000 ml</v>
          </cell>
          <cell r="C2586" t="str">
            <v>N,N-Dimethylformamide, puriss., 1 l</v>
          </cell>
          <cell r="D2586" t="str">
            <v>N,N-Dimethylformamide, pur, 1 L</v>
          </cell>
          <cell r="E2586" t="str">
            <v>N,N-Dimethylformamide, puriss., 1 l</v>
          </cell>
          <cell r="F2586" t="str">
            <v xml:space="preserve">Dimetyloformamid (DMF), czysty, 1 l     </v>
          </cell>
          <cell r="G2586" t="str">
            <v xml:space="preserve">N,N- диметилформамид, очищ., 1 л    </v>
          </cell>
          <cell r="H2586">
            <v>81</v>
          </cell>
        </row>
        <row r="2587">
          <cell r="A2587" t="str">
            <v>31259-E</v>
          </cell>
          <cell r="B2587" t="str">
            <v>N,N-Dimethylformamid, 1000 ml</v>
          </cell>
          <cell r="C2587" t="str">
            <v>N,N-Dimethylformamide, puriss., 1 l</v>
          </cell>
          <cell r="D2587" t="str">
            <v>N,N-Dimethylformamide, pur, 1 L</v>
          </cell>
          <cell r="E2587" t="str">
            <v>N,N-Dimethylformamide, puriss., 1 l</v>
          </cell>
          <cell r="F2587" t="str">
            <v xml:space="preserve">Dimetyloformamid (DMF), czysty, 1 l   </v>
          </cell>
          <cell r="G2587" t="str">
            <v xml:space="preserve">N,N- диметилформамид, очищ., 1 л    </v>
          </cell>
          <cell r="H2587">
            <v>90</v>
          </cell>
        </row>
        <row r="2588">
          <cell r="A2588" t="str">
            <v>31266-70</v>
          </cell>
          <cell r="B2588" t="str">
            <v>1,4-Dioxan, 1000 ml</v>
          </cell>
          <cell r="C2588" t="str">
            <v>Dioxane                   1000 ml</v>
          </cell>
          <cell r="D2588" t="str">
            <v>Dioxane  1000 ml</v>
          </cell>
          <cell r="E2588" t="str">
            <v>DIOXANO                   1000 ML</v>
          </cell>
          <cell r="F2588" t="str">
            <v xml:space="preserve">1,4-Dioxan, stabilizowany, 1000 ml     </v>
          </cell>
          <cell r="G2588" t="str">
            <v xml:space="preserve">Диоксан, 1000 мл    </v>
          </cell>
          <cell r="H2588">
            <v>28</v>
          </cell>
        </row>
        <row r="2589">
          <cell r="A2589" t="str">
            <v>31277-02</v>
          </cell>
          <cell r="B2589" t="str">
            <v>2,6-Dichlorphenolindophenol Natriumsalz-Dihydrat, 5 g</v>
          </cell>
          <cell r="C2589" t="str">
            <v>2,6-Dichlorophenol indophenol,5 g</v>
          </cell>
          <cell r="D2589" t="str">
            <v>2,6-Dichlorophenol-indophenol-sodium, 5 g</v>
          </cell>
          <cell r="E2589" t="str">
            <v>2,6-diclorofenolindofenol, 5 g</v>
          </cell>
          <cell r="F2589" t="str">
            <v xml:space="preserve">Dwuwodzian soli sodowej 2,6-dichlorofenol, 5 g    </v>
          </cell>
          <cell r="G2589" t="str">
            <v xml:space="preserve">2,6-дихлорфенолиндофенол дигидрат натриевой соли, 5 г    </v>
          </cell>
          <cell r="H2589">
            <v>95</v>
          </cell>
        </row>
        <row r="2590">
          <cell r="A2590" t="str">
            <v>31277-E</v>
          </cell>
          <cell r="B2590" t="str">
            <v>2,6-Dichlorphenolindophenol Natriumsalz-Dihydrat, 5 g</v>
          </cell>
          <cell r="C2590" t="str">
            <v>2,6-Dichlorophenol indophenol,5 g</v>
          </cell>
          <cell r="D2590" t="str">
            <v>2,6-Dichlorophenol-indophenol-sodium, 5 g</v>
          </cell>
          <cell r="E2590" t="str">
            <v>2,6-diclorofenolindofenol, 5 g</v>
          </cell>
          <cell r="F2590" t="str">
            <v xml:space="preserve">Dwuwodzian soli sodowej 2,6-dichlorofenol, 5 g  </v>
          </cell>
          <cell r="G2590" t="str">
            <v xml:space="preserve">2,6-дихлорфенолиндофенол дигидрат натриевой соли, 5 г    </v>
          </cell>
          <cell r="H2590">
            <v>105</v>
          </cell>
        </row>
        <row r="2591">
          <cell r="A2591" t="str">
            <v>31294-10</v>
          </cell>
          <cell r="B2591" t="str">
            <v>Entellan für Mikroskopie, 100 ml</v>
          </cell>
          <cell r="C2591" t="str">
            <v>Entellan, quick-embedding, 100 ml</v>
          </cell>
          <cell r="D2591" t="str">
            <v>Entellan, incorporation rapide 100 ml</v>
          </cell>
          <cell r="E2591" t="str">
            <v>Entellan, medio de montaje rápido para miscroscopia, 100 mlML</v>
          </cell>
          <cell r="F2591" t="str">
            <v xml:space="preserve">Entellan do mikroskopii, 100 ml     </v>
          </cell>
          <cell r="G2591" t="str">
            <v xml:space="preserve">Энтеллан для микроскопии, 100 мл    </v>
          </cell>
          <cell r="H2591">
            <v>65.2</v>
          </cell>
        </row>
        <row r="2592">
          <cell r="A2592" t="str">
            <v>31294-E</v>
          </cell>
          <cell r="B2592" t="str">
            <v>Entellan für Mikroskopie, 100 ml</v>
          </cell>
          <cell r="C2592" t="str">
            <v>Entellan, quick-embedding, 100 ml</v>
          </cell>
          <cell r="D2592" t="str">
            <v>Entellan, incorporation rapide 100 ml</v>
          </cell>
          <cell r="E2592" t="str">
            <v>Entellan, medio de montaje rápido para miscroscopia, 100 mlML</v>
          </cell>
          <cell r="F2592" t="str">
            <v xml:space="preserve">Entellan do mikroskopii, 100 ml   </v>
          </cell>
          <cell r="G2592" t="str">
            <v xml:space="preserve">Энтеллан для микроскопии, 100 мл    </v>
          </cell>
          <cell r="H2592">
            <v>278</v>
          </cell>
        </row>
        <row r="2593">
          <cell r="A2593" t="str">
            <v>31295-00</v>
          </cell>
          <cell r="B2593" t="str">
            <v>Entsorger-Set</v>
          </cell>
          <cell r="C2593" t="str">
            <v>Eliminating set</v>
          </cell>
          <cell r="D2593" t="str">
            <v xml:space="preserve">Kit de neutralisation et d'absorption pour les acides et lesliquides inflammables </v>
          </cell>
          <cell r="E2593" t="str">
            <v>CONJUNTO PARA ELIMINACION</v>
          </cell>
          <cell r="F2593" t="str">
            <v xml:space="preserve">Zestaw do usuwania odpadów     </v>
          </cell>
          <cell r="G2593" t="str">
            <v xml:space="preserve">Набор для элиминирования    </v>
          </cell>
          <cell r="H2593">
            <v>112</v>
          </cell>
        </row>
        <row r="2594">
          <cell r="A2594" t="str">
            <v>31296-04</v>
          </cell>
          <cell r="B2594" t="str">
            <v>Eosin für Mikroskopie, 25 g</v>
          </cell>
          <cell r="C2594" t="str">
            <v>Eosin for microscopy        25 g</v>
          </cell>
          <cell r="D2594" t="str">
            <v>Eosine pour microscopie 25 g</v>
          </cell>
          <cell r="E2594" t="str">
            <v>EOSINA P.MICROSCOPIO        25 G</v>
          </cell>
          <cell r="F2594" t="str">
            <v xml:space="preserve">Eozyna do mikroskopii, 25 g     </v>
          </cell>
          <cell r="G2594" t="str">
            <v xml:space="preserve">Эозин для микроскопии, 25 г    </v>
          </cell>
          <cell r="H2594">
            <v>73.8</v>
          </cell>
        </row>
        <row r="2595">
          <cell r="A2595" t="str">
            <v>31296-E</v>
          </cell>
          <cell r="B2595" t="str">
            <v>Eosin für Mikroskopie, 50 g</v>
          </cell>
          <cell r="C2595" t="str">
            <v>Eosin for microscopy        50 g</v>
          </cell>
          <cell r="D2595" t="str">
            <v>Eosine pour microscopie 50 g</v>
          </cell>
          <cell r="E2595" t="str">
            <v>EOSINA P.MICROSCOPIO        50 G</v>
          </cell>
          <cell r="F2595" t="str">
            <v xml:space="preserve">Eozyna do mikroskopii, 50 g   </v>
          </cell>
          <cell r="G2595" t="str">
            <v xml:space="preserve">Эозин для микроскопии, 50 г    </v>
          </cell>
          <cell r="H2595">
            <v>29</v>
          </cell>
        </row>
        <row r="2596">
          <cell r="A2596" t="str">
            <v>31301-50</v>
          </cell>
          <cell r="B2596" t="str">
            <v>Essigsäure 99-100%, 500 ml</v>
          </cell>
          <cell r="C2596" t="str">
            <v>Acetic acid 99...100%, 500 ml</v>
          </cell>
          <cell r="D2596" t="str">
            <v>Acide acétique 99...100% 500ml</v>
          </cell>
          <cell r="E2596" t="str">
            <v>Ácido acético, 99-100 %, 500 ml</v>
          </cell>
          <cell r="F2596" t="str">
            <v xml:space="preserve">Kwas octowy 99-100 %, 500 ml     </v>
          </cell>
          <cell r="G2596" t="str">
            <v xml:space="preserve">Уксусная кислота, 99 ..100%, 500 мл    </v>
          </cell>
          <cell r="H2596">
            <v>23.8</v>
          </cell>
        </row>
        <row r="2597">
          <cell r="A2597" t="str">
            <v>31301-70</v>
          </cell>
          <cell r="B2597" t="str">
            <v>Essigsäure 99-100%, 1000 ml</v>
          </cell>
          <cell r="C2597" t="str">
            <v>Acetic acid 99...100%, pure  1 l</v>
          </cell>
          <cell r="D2597" t="str">
            <v>Acide acétique 99...100% Pur 1000ml</v>
          </cell>
          <cell r="E2597" t="str">
            <v>ACIDO ACETICO 99-100%, PURO  1 L</v>
          </cell>
          <cell r="F2597" t="str">
            <v xml:space="preserve">Kwas octowy 99-100 %, 1000 ml     </v>
          </cell>
          <cell r="G2597" t="str">
            <v xml:space="preserve">Уксусная кислота, 99 ..100%, 1000 мл    </v>
          </cell>
          <cell r="H2597">
            <v>36.4</v>
          </cell>
        </row>
        <row r="2598">
          <cell r="A2598" t="str">
            <v>31301-E</v>
          </cell>
          <cell r="B2598" t="str">
            <v>Essigsäure 99-100%, 1000 ml</v>
          </cell>
          <cell r="C2598" t="str">
            <v>Acetic acid 99...100%, pure  1 l</v>
          </cell>
          <cell r="D2598" t="str">
            <v>Acide acétique 99...100% Pur 1000ml</v>
          </cell>
          <cell r="E2598" t="str">
            <v>ACIDO ACETICO 99-100%, PURO  1 L</v>
          </cell>
          <cell r="F2598" t="str">
            <v xml:space="preserve">Kwas octowy 99-100 %, 1000 ml   </v>
          </cell>
          <cell r="G2598" t="str">
            <v xml:space="preserve">Уксусная кислота, 99 ..100%, 1000 мл    </v>
          </cell>
          <cell r="H2598">
            <v>27</v>
          </cell>
        </row>
        <row r="2599">
          <cell r="A2599" t="str">
            <v>31310-10</v>
          </cell>
          <cell r="B2599" t="str">
            <v>Ochsengalle, getrocknet, 100 g</v>
          </cell>
          <cell r="C2599" t="str">
            <v>Ox gall, desiccated         100 g</v>
          </cell>
          <cell r="D2599" t="str">
            <v>Fiel de boeuf, desséché 100 g</v>
          </cell>
          <cell r="E2599" t="str">
            <v>BILIS DE BUEY, DESECADA     100 G</v>
          </cell>
          <cell r="F2599" t="str">
            <v xml:space="preserve">Kamienie żółciowe, 100 g, wysuszone     </v>
          </cell>
          <cell r="G2599" t="str">
            <v xml:space="preserve">Бычья желчь, обезвож., 100 г    </v>
          </cell>
          <cell r="H2599">
            <v>83.4</v>
          </cell>
        </row>
        <row r="2600">
          <cell r="A2600" t="str">
            <v>31310-E</v>
          </cell>
          <cell r="B2600" t="str">
            <v>Ochsengalle, getrocknet, 250 g</v>
          </cell>
          <cell r="C2600" t="str">
            <v>Ox gall, desiccated         250 g</v>
          </cell>
          <cell r="D2600" t="str">
            <v>Fiel de boeuf, desséché 250 g</v>
          </cell>
          <cell r="E2600" t="str">
            <v>BILIS DE BUEY, DESECADA     250 G</v>
          </cell>
          <cell r="F2600" t="str">
            <v xml:space="preserve">Kamienie żółciowe, 250 g, wysuszone   </v>
          </cell>
          <cell r="G2600" t="str">
            <v xml:space="preserve">Бычья желчь, обезвож., 250 г    </v>
          </cell>
          <cell r="H2600">
            <v>158</v>
          </cell>
        </row>
        <row r="2601">
          <cell r="A2601" t="str">
            <v>31311-70</v>
          </cell>
          <cell r="B2601" t="str">
            <v>FAM-Normalbenzin, 60-95 °C, 1000 ml</v>
          </cell>
          <cell r="C2601" t="str">
            <v>Stand.petrol b.p.60-95 C  1000 ml</v>
          </cell>
          <cell r="D2601" t="str">
            <v>Benzine, ébullition 60-95°, 1000ml</v>
          </cell>
          <cell r="E2601" t="str">
            <v>Bencina (gasolina sin plomo),  punto de ebullición 60-95°, 1000 ml</v>
          </cell>
          <cell r="F2601" t="str">
            <v xml:space="preserve">Benzyna normalna 65-95 °C, 1000 ml     </v>
          </cell>
          <cell r="G2601" t="str">
            <v xml:space="preserve">Стандарт. бензин, 60-95°C, 1000 мл    </v>
          </cell>
          <cell r="H2601">
            <v>41.2</v>
          </cell>
        </row>
        <row r="2602">
          <cell r="A2602" t="str">
            <v>31311-E</v>
          </cell>
          <cell r="B2602" t="str">
            <v>FAM-Normalbenzin, 60-95 °C, 1000 ml</v>
          </cell>
          <cell r="C2602" t="str">
            <v>Stand.petrol b.p.60-95 C  1000 ml</v>
          </cell>
          <cell r="D2602" t="str">
            <v>Benzine, ébullition 60-95°, 1000ml</v>
          </cell>
          <cell r="E2602" t="str">
            <v>Bencina (gasolina sin plomo),  punto de ebullición 60-95°, 1000 ml</v>
          </cell>
          <cell r="F2602" t="str">
            <v xml:space="preserve">Benzyna normalna 60-95 °C, 1000 ml   </v>
          </cell>
          <cell r="G2602" t="str">
            <v xml:space="preserve">Стандарт. бензин, 60-95°C, 1000 мл    </v>
          </cell>
          <cell r="H2602">
            <v>100</v>
          </cell>
        </row>
        <row r="2603">
          <cell r="A2603" t="str">
            <v>31314-04</v>
          </cell>
          <cell r="B2603" t="str">
            <v>Fluorescein, p.A. 25 g</v>
          </cell>
          <cell r="C2603" t="str">
            <v>Fluorescein                  25 g</v>
          </cell>
          <cell r="D2603" t="str">
            <v>Fluoresceine 25 g</v>
          </cell>
          <cell r="E2603" t="str">
            <v>FLUORESCEINA                25 G</v>
          </cell>
          <cell r="F2603" t="str">
            <v xml:space="preserve">Fluoresceina, 25 g     </v>
          </cell>
          <cell r="G2603" t="str">
            <v xml:space="preserve">Флуоресцеин, 25 г    </v>
          </cell>
          <cell r="H2603">
            <v>42.6</v>
          </cell>
        </row>
        <row r="2604">
          <cell r="A2604" t="str">
            <v>31320-04</v>
          </cell>
          <cell r="B2604" t="str">
            <v>Neufuchsin 25 g</v>
          </cell>
          <cell r="C2604" t="str">
            <v>Fuchsine  powder         25 g</v>
          </cell>
          <cell r="D2604" t="str">
            <v>Fuchsine  25 g</v>
          </cell>
          <cell r="E2604" t="str">
            <v>FUCSINA-NB-, POLVO          25 G</v>
          </cell>
          <cell r="F2604" t="str">
            <v xml:space="preserve">Fuksyna, puder, 25 g     </v>
          </cell>
          <cell r="G2604" t="str">
            <v xml:space="preserve">Фуксин, порошок, 25 г    </v>
          </cell>
          <cell r="H2604">
            <v>99.8</v>
          </cell>
        </row>
        <row r="2605">
          <cell r="A2605" t="str">
            <v>31339-10</v>
          </cell>
          <cell r="B2605" t="str">
            <v>Glyceringelatine-n.Kaiser- 100 g</v>
          </cell>
          <cell r="C2605" t="str">
            <v>Glycerol gelatin -kaiser-   100 g</v>
          </cell>
          <cell r="D2605" t="str">
            <v>Glycérol gelatiné selon Kaiser 100 g</v>
          </cell>
          <cell r="E2605" t="str">
            <v>GELATINA GLICERIN. KAISER  100G</v>
          </cell>
          <cell r="F2605" t="str">
            <v xml:space="preserve">Żelatyna Kaisera, 100 g     </v>
          </cell>
          <cell r="G2605" t="str">
            <v xml:space="preserve">Глицерин-желатин, 100 г    </v>
          </cell>
          <cell r="H2605">
            <v>17.399999999999999</v>
          </cell>
        </row>
        <row r="2606">
          <cell r="A2606" t="str">
            <v>31339-E</v>
          </cell>
          <cell r="B2606" t="str">
            <v>Glyceringelatine-n.Kaiser- 50 g</v>
          </cell>
          <cell r="C2606" t="str">
            <v>Glycerol gelatin -kaiser-   50 g</v>
          </cell>
          <cell r="D2606" t="str">
            <v>Glycérol gelatiné selon Kaiser 50 g</v>
          </cell>
          <cell r="E2606" t="str">
            <v>GELATINA GLICERIN. KAISER  50G</v>
          </cell>
          <cell r="F2606" t="str">
            <v xml:space="preserve">Żelatyna Kaisera, 50 g   </v>
          </cell>
          <cell r="G2606" t="str">
            <v xml:space="preserve">Глицерин-желатин, 50 г    </v>
          </cell>
          <cell r="H2606">
            <v>30.5</v>
          </cell>
        </row>
        <row r="2607">
          <cell r="A2607" t="str">
            <v>31340-70</v>
          </cell>
          <cell r="B2607" t="str">
            <v>Glycerin, ca.86%, 1000 ml</v>
          </cell>
          <cell r="C2607" t="str">
            <v>Glycerol, 86%, 1000</v>
          </cell>
          <cell r="D2607" t="str">
            <v>Glycérol 86%, 1000ml</v>
          </cell>
          <cell r="E2607" t="str">
            <v>GLICERINA 86%.,  1000 ML</v>
          </cell>
          <cell r="F2607" t="str">
            <v xml:space="preserve">Gliceryna, około 86%, 1000 ml     </v>
          </cell>
          <cell r="G2607" t="str">
            <v xml:space="preserve">Глицерин, 86%., 1000 мл     </v>
          </cell>
          <cell r="H2607">
            <v>38.6</v>
          </cell>
        </row>
        <row r="2608">
          <cell r="A2608" t="str">
            <v>31340-E</v>
          </cell>
          <cell r="B2608" t="str">
            <v>Glycerin, ca.86%, 1000 ml</v>
          </cell>
          <cell r="C2608" t="str">
            <v>Glycerol, 86%, 1000 ml</v>
          </cell>
          <cell r="D2608" t="str">
            <v>Glycérol 86% pur 1000ml</v>
          </cell>
          <cell r="E2608" t="str">
            <v>GLICERINA 86%, 1000 ML</v>
          </cell>
          <cell r="F2608" t="str">
            <v xml:space="preserve">Gliceryna, około 86%, 1000 ml   </v>
          </cell>
          <cell r="G2608" t="str">
            <v xml:space="preserve">Глицерин, 86%., 1000 мл     </v>
          </cell>
          <cell r="H2608">
            <v>20.3</v>
          </cell>
        </row>
        <row r="2609">
          <cell r="A2609" t="str">
            <v>31341-10</v>
          </cell>
          <cell r="B2609" t="str">
            <v>L-Glycin (Glykokoll) 100 g</v>
          </cell>
          <cell r="C2609" t="str">
            <v>Glycocoll /glycine/         100 g</v>
          </cell>
          <cell r="D2609" t="str">
            <v>Glycocolle  100 g</v>
          </cell>
          <cell r="E2609" t="str">
            <v>GLICINA-GLICOCOLA          100 G</v>
          </cell>
          <cell r="F2609" t="str">
            <v xml:space="preserve">Glicyna, 100 g     </v>
          </cell>
          <cell r="G2609" t="str">
            <v xml:space="preserve">Глицин (гликокол), 100 г    </v>
          </cell>
          <cell r="H2609">
            <v>14.4</v>
          </cell>
        </row>
        <row r="2610">
          <cell r="A2610" t="str">
            <v>31341-E</v>
          </cell>
          <cell r="B2610" t="str">
            <v>L-Glycin (Glykokoll) 250 g</v>
          </cell>
          <cell r="C2610" t="str">
            <v>Glycocoll /glycine/         250 g</v>
          </cell>
          <cell r="D2610" t="str">
            <v>Glycocolle  250 g</v>
          </cell>
          <cell r="E2610" t="str">
            <v>GLICINA-GLICOCOLA          250 G</v>
          </cell>
          <cell r="F2610" t="str">
            <v xml:space="preserve">Glicyna, 250 g   </v>
          </cell>
          <cell r="G2610" t="str">
            <v xml:space="preserve">Глицин (гликокол), 250 г    </v>
          </cell>
          <cell r="H2610">
            <v>22.3</v>
          </cell>
        </row>
        <row r="2611">
          <cell r="A2611" t="str">
            <v>31344-05</v>
          </cell>
          <cell r="B2611" t="str">
            <v>Graphit, fein gepulvert, 50 g</v>
          </cell>
          <cell r="C2611" t="str">
            <v>Graphite  powder             50 g</v>
          </cell>
          <cell r="D2611" t="str">
            <v>Graphite, fin 50 g</v>
          </cell>
          <cell r="E2611" t="str">
            <v>GRAFITO,FINO                50 G</v>
          </cell>
          <cell r="F2611" t="str">
            <v xml:space="preserve">Grafit czysty, drobny proszek, 50 g     </v>
          </cell>
          <cell r="G2611" t="str">
            <v xml:space="preserve">Графит, порошок, 50 г    </v>
          </cell>
          <cell r="H2611">
            <v>11</v>
          </cell>
        </row>
        <row r="2612">
          <cell r="A2612" t="str">
            <v>31365-10</v>
          </cell>
          <cell r="B2612" t="str">
            <v>Hefeextrakt,gepulvert 100 g</v>
          </cell>
          <cell r="C2612" t="str">
            <v>Yeast extract,powdered      100 g</v>
          </cell>
          <cell r="D2612" t="str">
            <v>Extrait de levure déshydratée, 100 g</v>
          </cell>
          <cell r="E2612" t="str">
            <v>EXTRAC. D.LEVADURA POLVO    100 G</v>
          </cell>
          <cell r="F2612" t="str">
            <v xml:space="preserve">Wyciąg z drożdży, sproszkowany, 100 g     </v>
          </cell>
          <cell r="G2612" t="str">
            <v xml:space="preserve">Дрожжевой экстракт, порошок, 100 г    </v>
          </cell>
          <cell r="H2612">
            <v>70.599999999999994</v>
          </cell>
        </row>
        <row r="2613">
          <cell r="A2613" t="str">
            <v>31365-E</v>
          </cell>
          <cell r="B2613" t="str">
            <v>Hefeextrakt,gepulvert 250 g</v>
          </cell>
          <cell r="C2613" t="str">
            <v>Yeast extract,powdered      250 g</v>
          </cell>
          <cell r="D2613" t="str">
            <v>Extrait de levure déshydratée, 250 g</v>
          </cell>
          <cell r="E2613" t="str">
            <v>EXTRAC. D.LEVADURA POLVO    250 G</v>
          </cell>
          <cell r="F2613" t="str">
            <v xml:space="preserve">Wyciąg z drożdży, sproszkowany, 250 g   </v>
          </cell>
          <cell r="G2613" t="str">
            <v xml:space="preserve">Дрожжевой экстракт, порошок, 250 г    </v>
          </cell>
          <cell r="H2613">
            <v>102</v>
          </cell>
        </row>
        <row r="2614">
          <cell r="A2614" t="str">
            <v>31366-25</v>
          </cell>
          <cell r="B2614" t="str">
            <v>n-Heptan, 250 ml</v>
          </cell>
          <cell r="C2614" t="str">
            <v>n-heptane, extra pure      250 ml</v>
          </cell>
          <cell r="D2614" t="str">
            <v>N-heptane très pur 250 ml</v>
          </cell>
          <cell r="E2614" t="str">
            <v>N-HEPTANO EXTRA PURO       250 ML</v>
          </cell>
          <cell r="F2614" t="str">
            <v xml:space="preserve">n-heptan, czysty, 250 ml     </v>
          </cell>
          <cell r="G2614" t="str">
            <v xml:space="preserve">n-гептан, 250 мл     </v>
          </cell>
          <cell r="H2614">
            <v>19.2</v>
          </cell>
        </row>
        <row r="2615">
          <cell r="A2615" t="str">
            <v>31366-70</v>
          </cell>
          <cell r="B2615" t="str">
            <v>n-Heptan, 1000 ml</v>
          </cell>
          <cell r="C2615" t="str">
            <v>HEPTANE, NORMAL           1000 ML</v>
          </cell>
          <cell r="D2615" t="str">
            <v>Heptane, normal 1000 ml</v>
          </cell>
          <cell r="E2615" t="str">
            <v>N-HEPTANO, 1000 ML</v>
          </cell>
          <cell r="F2615" t="str">
            <v xml:space="preserve">n-heptan, czysty, 1000 ml     </v>
          </cell>
          <cell r="G2615" t="str">
            <v xml:space="preserve">n-гептан, стандарт., 1000 мл    </v>
          </cell>
          <cell r="H2615">
            <v>42.6</v>
          </cell>
        </row>
        <row r="2616">
          <cell r="A2616" t="str">
            <v>31366-E</v>
          </cell>
          <cell r="B2616" t="str">
            <v>n-Heptan, 1000 ml</v>
          </cell>
          <cell r="C2616" t="str">
            <v>HEPTANE, NORMAL           1000 ML</v>
          </cell>
          <cell r="D2616" t="str">
            <v>Heptane, normal 1000 ml</v>
          </cell>
          <cell r="E2616" t="str">
            <v>N-HEPTANO, 1000 ML</v>
          </cell>
          <cell r="F2616" t="str">
            <v xml:space="preserve">n-heptan, czysty, 1000 ml   </v>
          </cell>
          <cell r="G2616" t="str">
            <v xml:space="preserve">n-гептан, стандарт., 1000 мл    </v>
          </cell>
          <cell r="H2616">
            <v>81.8</v>
          </cell>
        </row>
        <row r="2617">
          <cell r="A2617" t="str">
            <v>31367-04</v>
          </cell>
          <cell r="B2617" t="str">
            <v>Hexamethylendiamin, 25 g</v>
          </cell>
          <cell r="C2617" t="str">
            <v>Hexamethylene diamine        25 g</v>
          </cell>
          <cell r="D2617" t="str">
            <v>Hexametylenediamine 25 g</v>
          </cell>
          <cell r="E2617" t="str">
            <v>HEXAMETILENDIAMINA          25 G</v>
          </cell>
          <cell r="F2617" t="str">
            <v xml:space="preserve">Heksametylenodiamina, 25 g     </v>
          </cell>
          <cell r="G2617" t="str">
            <v xml:space="preserve">Гексаметилендиамин, 25 г    </v>
          </cell>
          <cell r="H2617">
            <v>15.6</v>
          </cell>
        </row>
        <row r="2618">
          <cell r="A2618" t="str">
            <v>31367-E</v>
          </cell>
          <cell r="B2618" t="str">
            <v>Hexamethylendiamin 100 g</v>
          </cell>
          <cell r="C2618" t="str">
            <v>Hexamethylene diamine       100 g</v>
          </cell>
          <cell r="D2618" t="str">
            <v>Hexametylenediamine 100 g</v>
          </cell>
          <cell r="E2618" t="str">
            <v>HEXAMETILENDIAMINA          100 G</v>
          </cell>
          <cell r="F2618" t="str">
            <v xml:space="preserve">Heksametylenodiamina, 100 g   </v>
          </cell>
          <cell r="G2618" t="str">
            <v xml:space="preserve">Гексаметилендиамин, 100 г    </v>
          </cell>
          <cell r="H2618">
            <v>69.5</v>
          </cell>
        </row>
        <row r="2619">
          <cell r="A2619" t="str">
            <v>31369-10</v>
          </cell>
          <cell r="B2619" t="str">
            <v>n-Hexan, 100 ml</v>
          </cell>
          <cell r="C2619" t="str">
            <v>n-hexane,puriss.           100 ml</v>
          </cell>
          <cell r="D2619" t="str">
            <v>Hexane normal, très pur 100ml</v>
          </cell>
          <cell r="E2619" t="str">
            <v>HEXAN,NORMAL,PURIS.        100 ML</v>
          </cell>
          <cell r="F2619" t="str">
            <v xml:space="preserve">n-heksan, czysty, 100 ml     </v>
          </cell>
          <cell r="G2619" t="str">
            <v xml:space="preserve">n-гексан, высокой чистоты, 100 мл    </v>
          </cell>
          <cell r="H2619">
            <v>13.8</v>
          </cell>
        </row>
        <row r="2620">
          <cell r="A2620" t="str">
            <v>31369-25</v>
          </cell>
          <cell r="B2620" t="str">
            <v>n-Hexan, 250 ml</v>
          </cell>
          <cell r="C2620" t="str">
            <v>n-hexane                   250 ml</v>
          </cell>
          <cell r="D2620" t="str">
            <v>N-hexanol 250 ml</v>
          </cell>
          <cell r="E2620" t="str">
            <v>N-HEXANO                   250 ml</v>
          </cell>
          <cell r="F2620" t="str">
            <v xml:space="preserve">n-heksan, czysty, 250 ml     </v>
          </cell>
          <cell r="G2620" t="str">
            <v xml:space="preserve">n-гексан, высокой чистоты, 250 мл    </v>
          </cell>
          <cell r="H2620">
            <v>17.399999999999999</v>
          </cell>
        </row>
        <row r="2621">
          <cell r="A2621" t="str">
            <v>31369-70</v>
          </cell>
          <cell r="B2621" t="str">
            <v>n-Hexan, 1000 ml</v>
          </cell>
          <cell r="C2621" t="str">
            <v>n-hexane                  1000 ml</v>
          </cell>
          <cell r="D2621" t="str">
            <v>N-hexane 1000 ml</v>
          </cell>
          <cell r="E2621" t="str">
            <v>N-HEXANO                  1000 ml</v>
          </cell>
          <cell r="F2621" t="str">
            <v xml:space="preserve">n-heksan, czysty, 1000 ml     </v>
          </cell>
          <cell r="G2621" t="str">
            <v xml:space="preserve">n-гексан, высокой чистоты, 1000 мл    </v>
          </cell>
          <cell r="H2621">
            <v>41.4</v>
          </cell>
        </row>
        <row r="2622">
          <cell r="A2622" t="str">
            <v>31369-E</v>
          </cell>
          <cell r="B2622" t="str">
            <v>n-Hexan, 1000 ml</v>
          </cell>
          <cell r="C2622" t="str">
            <v>n-hexane                  1000 ml</v>
          </cell>
          <cell r="D2622" t="str">
            <v>N-hexane 1000 ml</v>
          </cell>
          <cell r="E2622" t="str">
            <v>N-HEXANO                  1000 ml</v>
          </cell>
          <cell r="F2622" t="str">
            <v xml:space="preserve">n-heksan, czysty, 1000 ml   </v>
          </cell>
          <cell r="G2622" t="str">
            <v xml:space="preserve">n-гексан, высокой чистоты, 1000 мл    </v>
          </cell>
          <cell r="H2622">
            <v>55.1</v>
          </cell>
        </row>
        <row r="2623">
          <cell r="A2623" t="str">
            <v>31371-25</v>
          </cell>
          <cell r="B2623" t="str">
            <v>1-Hexen, 250 ml</v>
          </cell>
          <cell r="C2623" t="str">
            <v>1-Hexene for synthesis     250 ml</v>
          </cell>
          <cell r="D2623" t="str">
            <v>Hexene-1 pour la synthèse 250 ml</v>
          </cell>
          <cell r="E2623" t="str">
            <v>HEXENO-1 P SINTESIS        250 ML</v>
          </cell>
          <cell r="F2623" t="str">
            <v xml:space="preserve">Syntetyczny 1-heksan, 250 ml     </v>
          </cell>
          <cell r="G2623" t="str">
            <v xml:space="preserve">1-гексен, 250 мл    </v>
          </cell>
          <cell r="H2623">
            <v>25.4</v>
          </cell>
        </row>
        <row r="2624">
          <cell r="A2624" t="str">
            <v>31372-00</v>
          </cell>
          <cell r="B2624" t="str">
            <v>Holundermark, 10 Stück</v>
          </cell>
          <cell r="C2624" t="str">
            <v>Elder pith, 10 sticks</v>
          </cell>
          <cell r="D2624" t="str">
            <v>Moelle de sureau, 10 baguettes</v>
          </cell>
          <cell r="E2624" t="str">
            <v>MEDULA DE SAUCO, 10 VARILLAS</v>
          </cell>
          <cell r="F2624" t="str">
            <v xml:space="preserve">Rdzeń bzu, 10 sztuk     </v>
          </cell>
          <cell r="G2624" t="str">
            <v xml:space="preserve">Стержни самбука, 10 шт.    </v>
          </cell>
          <cell r="H2624">
            <v>11</v>
          </cell>
        </row>
        <row r="2625">
          <cell r="A2625" t="str">
            <v>31381-05</v>
          </cell>
          <cell r="B2625" t="str">
            <v>Immersionsöl, 50 ml</v>
          </cell>
          <cell r="C2625" t="str">
            <v>Immersion oil, 50 ml</v>
          </cell>
          <cell r="D2625" t="str">
            <v>Huile à immersion 50 ml</v>
          </cell>
          <cell r="E2625" t="str">
            <v>ACEITE DE INMERSION, 50  ml</v>
          </cell>
          <cell r="F2625" t="str">
            <v xml:space="preserve">Olejek immersyjny, 50 ml     </v>
          </cell>
          <cell r="G2625" t="str">
            <v xml:space="preserve">Иммерсионное масло, 50 мл    </v>
          </cell>
          <cell r="H2625">
            <v>25</v>
          </cell>
        </row>
        <row r="2626">
          <cell r="A2626" t="str">
            <v>31383-03</v>
          </cell>
          <cell r="B2626" t="str">
            <v>Indigokarmin 10 g</v>
          </cell>
          <cell r="C2626" t="str">
            <v>Indigo carmine,              10 g</v>
          </cell>
          <cell r="D2626" t="str">
            <v xml:space="preserve">Carmin d'indigo 10 g </v>
          </cell>
          <cell r="E2626" t="str">
            <v>CARMIN DE INDIGO, 10 G</v>
          </cell>
          <cell r="F2626" t="str">
            <v xml:space="preserve">Karmin indygo,10 g   </v>
          </cell>
          <cell r="G2626" t="str">
            <v xml:space="preserve">Индигокармин, 10 г    </v>
          </cell>
          <cell r="H2626">
            <v>42.6</v>
          </cell>
        </row>
        <row r="2627">
          <cell r="A2627" t="str">
            <v>31388-10</v>
          </cell>
          <cell r="B2627" t="str">
            <v>Ionenaustauscher I (stark sauer), 100 g für Kationen</v>
          </cell>
          <cell r="C2627" t="str">
            <v>Ion exchanger 1,            100 g</v>
          </cell>
          <cell r="D2627" t="str">
            <v xml:space="preserve">Echangeur d'ions I, 100 g </v>
          </cell>
          <cell r="E2627" t="str">
            <v>CAMBIADOR DE IONES 1, 100 G</v>
          </cell>
          <cell r="F2627" t="str">
            <v xml:space="preserve">Wymiennik jonów I 100 g     </v>
          </cell>
          <cell r="G2627" t="str">
            <v xml:space="preserve">Ионообменник І, 100 г    </v>
          </cell>
          <cell r="H2627">
            <v>45.6</v>
          </cell>
        </row>
        <row r="2628">
          <cell r="A2628" t="str">
            <v>31388-E</v>
          </cell>
          <cell r="B2628" t="str">
            <v>Ionenaustauscher I 100 g</v>
          </cell>
          <cell r="C2628" t="str">
            <v>Ion exchanger 1,            100 g</v>
          </cell>
          <cell r="D2628" t="str">
            <v xml:space="preserve">Echangeur d'ions I, 100 g </v>
          </cell>
          <cell r="E2628" t="str">
            <v>CAMBIADOR DE IONES 1, 100 G</v>
          </cell>
          <cell r="F2628" t="str">
            <v xml:space="preserve">Wymiennik jonów I 100 g   </v>
          </cell>
          <cell r="G2628" t="str">
            <v xml:space="preserve">Ионообменник І, 100 г    </v>
          </cell>
          <cell r="H2628">
            <v>67.7</v>
          </cell>
        </row>
        <row r="2629">
          <cell r="A2629" t="str">
            <v>31390-10</v>
          </cell>
          <cell r="B2629" t="str">
            <v>Ionenaustauscher III (stark basisch), 100 g für Anionen</v>
          </cell>
          <cell r="C2629" t="str">
            <v>Ion exchanger III           100 g</v>
          </cell>
          <cell r="D2629" t="str">
            <v xml:space="preserve">Echangeur d'ions III 100 g </v>
          </cell>
          <cell r="E2629" t="str">
            <v>INTERCAMBIADOR D.IONES III  100 G</v>
          </cell>
          <cell r="F2629" t="str">
            <v xml:space="preserve">Wymiennik jonów III 100 g     </v>
          </cell>
          <cell r="G2629" t="str">
            <v xml:space="preserve">Ионообменник III, 100 г     </v>
          </cell>
          <cell r="H2629">
            <v>41</v>
          </cell>
        </row>
        <row r="2630">
          <cell r="A2630" t="str">
            <v>31393-25</v>
          </cell>
          <cell r="B2630" t="str">
            <v>iso-Butanol (2-Methyl-1-propanol), 250 ml</v>
          </cell>
          <cell r="C2630" t="str">
            <v>Isobutyl alcohol           250 ml</v>
          </cell>
          <cell r="D2630" t="str">
            <v>Alcool isobutylique 250 ml</v>
          </cell>
          <cell r="E2630" t="str">
            <v>ALCOHOL ISOBUTILICO        250 ML</v>
          </cell>
          <cell r="F2630" t="str">
            <v xml:space="preserve">Izobutanol, 250 ml     </v>
          </cell>
          <cell r="G2630" t="str">
            <v xml:space="preserve">Изобутиловый спирт, 250 мл    </v>
          </cell>
          <cell r="H2630">
            <v>27.6</v>
          </cell>
        </row>
        <row r="2631">
          <cell r="A2631" t="str">
            <v>31393-E</v>
          </cell>
          <cell r="B2631" t="str">
            <v>iso-Butanol (2-Methyl-1-propanol), 1000 ml</v>
          </cell>
          <cell r="C2631" t="str">
            <v>Isobutyl alcohol           1000 ml</v>
          </cell>
          <cell r="D2631" t="str">
            <v>Alcool isobutylique 1000 ml</v>
          </cell>
          <cell r="E2631" t="str">
            <v>ALCOHOL ISOBUTILICO        1000 ML</v>
          </cell>
          <cell r="F2631" t="str">
            <v xml:space="preserve">Izobutanol, 1000 ml   </v>
          </cell>
          <cell r="G2631" t="str">
            <v xml:space="preserve">Изобутиловый спирт, 1000 мл    </v>
          </cell>
          <cell r="H2631">
            <v>29.8</v>
          </cell>
        </row>
        <row r="2632">
          <cell r="A2632" t="str">
            <v>31439-25</v>
          </cell>
          <cell r="B2632" t="str">
            <v>Kaliumhydrogensulfat 250 g</v>
          </cell>
          <cell r="C2632" t="str">
            <v>Potass.hydrogen sulphate    250 g</v>
          </cell>
          <cell r="D2632" t="str">
            <v>Bisulfate de potassium 250 g</v>
          </cell>
          <cell r="E2632" t="str">
            <v>Bisulfato de potasio, 250 g</v>
          </cell>
          <cell r="F2632" t="str">
            <v xml:space="preserve">Wodorosiarczan potasu,250 g     </v>
          </cell>
          <cell r="G2632" t="str">
            <v xml:space="preserve">Гидросульфат калия, 250 г    </v>
          </cell>
          <cell r="H2632">
            <v>32.6</v>
          </cell>
        </row>
        <row r="2633">
          <cell r="A2633" t="str">
            <v>31439-E</v>
          </cell>
          <cell r="B2633" t="str">
            <v>Kaliumhydrogensulfat 500 g</v>
          </cell>
          <cell r="C2633" t="str">
            <v>Potass.hydrogen sulphate    500 g</v>
          </cell>
          <cell r="D2633" t="str">
            <v>Bisulfate de potassium 500 g</v>
          </cell>
          <cell r="E2633" t="str">
            <v>Bisulfato de potasio, 500 g</v>
          </cell>
          <cell r="F2633" t="str">
            <v xml:space="preserve">Wodorosiarczan potasu,500 g   </v>
          </cell>
          <cell r="G2633" t="str">
            <v xml:space="preserve">Гидросульфат калия, 500 г    </v>
          </cell>
          <cell r="H2633">
            <v>36.700000000000003</v>
          </cell>
        </row>
        <row r="2634">
          <cell r="A2634" t="str">
            <v>31443-10</v>
          </cell>
          <cell r="B2634" t="str">
            <v>Kaliumiodat (Kaliumjodat), 100 g</v>
          </cell>
          <cell r="C2634" t="str">
            <v>Potassium iodate            100 g</v>
          </cell>
          <cell r="D2634" t="str">
            <v>Iodate de potassium 100 g</v>
          </cell>
          <cell r="E2634" t="str">
            <v>YODATO DE POTASIO          100 G</v>
          </cell>
          <cell r="F2634" t="str">
            <v xml:space="preserve">Jodek potasu, czysty, 100 g     </v>
          </cell>
          <cell r="G2634" t="str">
            <v xml:space="preserve">Иодат калия, 100 г    </v>
          </cell>
          <cell r="H2634">
            <v>92.8</v>
          </cell>
        </row>
        <row r="2635">
          <cell r="A2635" t="str">
            <v>31443-E</v>
          </cell>
          <cell r="B2635" t="str">
            <v>Kaliumiodat (Kaliumjodat), 100 g</v>
          </cell>
          <cell r="C2635" t="str">
            <v>Potassium iodate            100 g</v>
          </cell>
          <cell r="D2635" t="str">
            <v>Iodate de potassium 100 g</v>
          </cell>
          <cell r="E2635" t="str">
            <v>YODATO DE POTASIO          100 G</v>
          </cell>
          <cell r="F2635" t="str">
            <v xml:space="preserve">Jodek potasu, czysty, 100 g   </v>
          </cell>
          <cell r="G2635" t="str">
            <v xml:space="preserve">Иодат калия, 100 г    </v>
          </cell>
          <cell r="H2635">
            <v>36.700000000000003</v>
          </cell>
        </row>
        <row r="2636">
          <cell r="A2636" t="str">
            <v>31445-10</v>
          </cell>
          <cell r="B2636" t="str">
            <v>Kartoffelstärke, 100 g zur Herstellung Kleber aus Kartoffelstärke</v>
          </cell>
          <cell r="C2636" t="str">
            <v>Potassium iodate            100 g</v>
          </cell>
          <cell r="D2636" t="str">
            <v>Iodate de potassium 100 g</v>
          </cell>
          <cell r="E2636" t="str">
            <v>YODATO DE POTASIO          100 G</v>
          </cell>
          <cell r="F2636" t="str">
            <v>#N/A</v>
          </cell>
          <cell r="G2636" t="str">
            <v xml:space="preserve">Иодат калия, 100 г    </v>
          </cell>
          <cell r="H2636">
            <v>10.6</v>
          </cell>
        </row>
        <row r="2637">
          <cell r="A2637" t="str">
            <v>31458-70</v>
          </cell>
          <cell r="B2637" t="str">
            <v>Calciumhydroxidlösung, 1000 ml</v>
          </cell>
          <cell r="C2637" t="str">
            <v>Calcium hydroxide solution 1000ml</v>
          </cell>
          <cell r="D2637" t="str">
            <v>Calcium hydroxide solution 1000ml</v>
          </cell>
          <cell r="E2637" t="str">
            <v>Hidróxido de calcio, solución, 1000 ml</v>
          </cell>
          <cell r="F2637" t="str">
            <v xml:space="preserve">Roztwór wodorotlenku wapnia, 1000 g     </v>
          </cell>
          <cell r="G2637" t="str">
            <v xml:space="preserve">Раствор гидроксида кальция, 1000 мл    </v>
          </cell>
          <cell r="H2637">
            <v>29</v>
          </cell>
        </row>
        <row r="2638">
          <cell r="A2638" t="str">
            <v>31463-10</v>
          </cell>
          <cell r="B2638" t="str">
            <v>Karbolfuchsinlösung 100 ml</v>
          </cell>
          <cell r="C2638" t="str">
            <v>Carbol-fuchsine solution   100 ml</v>
          </cell>
          <cell r="D2638" t="str">
            <v>Fuchsine pheniquée, solution 100ml</v>
          </cell>
          <cell r="E2638" t="str">
            <v>FENOL-FUCSINA-SOLUCION  100 ML</v>
          </cell>
          <cell r="F2638" t="str">
            <v xml:space="preserve">Roztwór fuksyny karbolowej,100 ml     </v>
          </cell>
          <cell r="G2638" t="str">
            <v xml:space="preserve">Карболофуксиновый раствор, 100 мл    </v>
          </cell>
          <cell r="H2638">
            <v>23.4</v>
          </cell>
        </row>
        <row r="2639">
          <cell r="A2639" t="str">
            <v>31469-25</v>
          </cell>
          <cell r="B2639" t="str">
            <v>Karminessigsäure-Lösung 250 ml</v>
          </cell>
          <cell r="C2639" t="str">
            <v>Carmine acetic acid sol.   250 ml</v>
          </cell>
          <cell r="D2639" t="str">
            <v>Acide carmin-acétique 250 ml</v>
          </cell>
          <cell r="E2639" t="str">
            <v>ACIDO CARMIN ACETICO, SOL.  250ML</v>
          </cell>
          <cell r="F2639" t="str">
            <v xml:space="preserve">Roztwór karminowy kwasu octowego, 250 ml     </v>
          </cell>
          <cell r="G2639" t="str">
            <v xml:space="preserve">Раствор карминуксусной кислоты, 250 мл    </v>
          </cell>
          <cell r="H2639">
            <v>32.4</v>
          </cell>
        </row>
        <row r="2640">
          <cell r="A2640" t="str">
            <v>31469-E</v>
          </cell>
          <cell r="B2640" t="str">
            <v>Karmin, 10 g</v>
          </cell>
          <cell r="C2640" t="str">
            <v>Carmine, 10 g</v>
          </cell>
          <cell r="D2640" t="str">
            <v>carmin, 10 g</v>
          </cell>
          <cell r="E2640" t="str">
            <v>CARMIN, 10 g</v>
          </cell>
          <cell r="F2640" t="str">
            <v xml:space="preserve">karminowy </v>
          </cell>
          <cell r="G2640" t="str">
            <v/>
          </cell>
          <cell r="H2640">
            <v>29</v>
          </cell>
        </row>
        <row r="2641">
          <cell r="A2641" t="str">
            <v>31469-ES</v>
          </cell>
          <cell r="B2641" t="str">
            <v>Karminessigsäure nach Schneider Set aus Essigsäure und Karmin</v>
          </cell>
          <cell r="C2641" t="str">
            <v>Carmine acetic acid ac. to Schneider</v>
          </cell>
          <cell r="D2641" t="str">
            <v/>
          </cell>
          <cell r="E2641" t="str">
            <v/>
          </cell>
          <cell r="F2641" t="str">
            <v/>
          </cell>
          <cell r="G2641" t="str">
            <v/>
          </cell>
          <cell r="H2641">
            <v>56</v>
          </cell>
        </row>
        <row r="2642">
          <cell r="A2642" t="str">
            <v>31488-04</v>
          </cell>
          <cell r="B2642" t="str">
            <v>Kristallviolett, Indikator 25 g</v>
          </cell>
          <cell r="C2642" t="str">
            <v>Crystal violet f.bacteriology,25g</v>
          </cell>
          <cell r="D2642" t="str">
            <v>Violet-cristal pour bactériologie 25 G</v>
          </cell>
          <cell r="E2642" t="str">
            <v>VIOLETA-CRISTAL P.BACT.     25 G</v>
          </cell>
          <cell r="F2642" t="str">
            <v xml:space="preserve">Indykator fioletowy, krystaliczny, 25 g     </v>
          </cell>
          <cell r="G2642" t="str">
            <v xml:space="preserve">Кристалл-виолет, индикатор, 25 г    </v>
          </cell>
          <cell r="H2642">
            <v>47.8</v>
          </cell>
        </row>
        <row r="2643">
          <cell r="A2643" t="str">
            <v>31488-E</v>
          </cell>
          <cell r="B2643" t="str">
            <v>Kristallviolett, Indikator 25 g</v>
          </cell>
          <cell r="C2643" t="str">
            <v>Crystal violet f.bacteriology,25g</v>
          </cell>
          <cell r="D2643" t="str">
            <v>Violet-cristal pour bactériologie 25 G</v>
          </cell>
          <cell r="E2643" t="str">
            <v>VIOLETA-CRISTAL P.BACT.     25 G</v>
          </cell>
          <cell r="F2643" t="str">
            <v xml:space="preserve">Indykator fioletowy, krystaliczny, 25 g   </v>
          </cell>
          <cell r="G2643" t="str">
            <v xml:space="preserve">Кристалл-виолет, индикатор, 25 г    </v>
          </cell>
          <cell r="H2643">
            <v>32.6</v>
          </cell>
        </row>
        <row r="2644">
          <cell r="A2644" t="str">
            <v>31494-25</v>
          </cell>
          <cell r="B2644" t="str">
            <v>Kupfer(I)-oxid, rot 250 g</v>
          </cell>
          <cell r="C2644" t="str">
            <v>Copper-I oxide, red         250 g</v>
          </cell>
          <cell r="D2644" t="str">
            <v>Oxyde cuivreux 250 g</v>
          </cell>
          <cell r="E2644" t="str">
            <v>OXIDO DE COBRE             250 G</v>
          </cell>
          <cell r="F2644" t="str">
            <v xml:space="preserve">Tlenek miedzi (I), czerwony, 250 g     </v>
          </cell>
          <cell r="G2644" t="str">
            <v xml:space="preserve">Окись меди (I), красная, 250 г    </v>
          </cell>
          <cell r="H2644">
            <v>79.599999999999994</v>
          </cell>
        </row>
        <row r="2645">
          <cell r="A2645" t="str">
            <v>31494-E</v>
          </cell>
          <cell r="B2645" t="str">
            <v>Kupfer(I)-oxid, rot 250 g</v>
          </cell>
          <cell r="C2645" t="str">
            <v>Copper-I oxide, red         250 g</v>
          </cell>
          <cell r="D2645" t="str">
            <v>Oxyde cuivreux 250 g</v>
          </cell>
          <cell r="E2645" t="str">
            <v>OXIDO DE COBRE             250 G</v>
          </cell>
          <cell r="F2645" t="str">
            <v xml:space="preserve">Tlenek miedzi (I), czerwony, 250 g   </v>
          </cell>
          <cell r="G2645" t="str">
            <v xml:space="preserve">Окись меди (I), красная, 250 г    </v>
          </cell>
          <cell r="H2645">
            <v>61.3</v>
          </cell>
        </row>
        <row r="2646">
          <cell r="A2646" t="str">
            <v>31495-25</v>
          </cell>
          <cell r="B2646" t="str">
            <v>Kupfer(II)-sulfat,wasserfrei, 250 g</v>
          </cell>
          <cell r="C2646" t="str">
            <v>Copper-II sulphate, anhydr. 250 g</v>
          </cell>
          <cell r="D2646" t="str">
            <v>Sulfate cuivrique, anhydre 250 g</v>
          </cell>
          <cell r="E2646" t="str">
            <v>SULFATO DE COBRE,ANHIDRO   250 G</v>
          </cell>
          <cell r="F2646" t="str">
            <v xml:space="preserve">Siarczek miedzi (II), bezwodny, 250 g     </v>
          </cell>
          <cell r="G2646" t="str">
            <v xml:space="preserve">Сульфат меди (II), ангидр., 250 г    </v>
          </cell>
          <cell r="H2646">
            <v>35.4</v>
          </cell>
        </row>
        <row r="2647">
          <cell r="A2647" t="str">
            <v>31495-E</v>
          </cell>
          <cell r="B2647" t="str">
            <v>Kupfer(II)-sulfat,wasserfrei, 250 g</v>
          </cell>
          <cell r="C2647" t="str">
            <v>Copper-II sulphate, anhydr. 250 g</v>
          </cell>
          <cell r="D2647" t="str">
            <v>Sulfate cuivrique, anhydre 250 g</v>
          </cell>
          <cell r="E2647" t="str">
            <v>SULFATO DE COBRE,ANHIDRO   250 G</v>
          </cell>
          <cell r="F2647" t="str">
            <v xml:space="preserve">Siarczek miedzi (II), bezwodny, 250 g   </v>
          </cell>
          <cell r="G2647" t="str">
            <v xml:space="preserve">Сульфат меди (II), ангидр., 250 г    </v>
          </cell>
          <cell r="H2647">
            <v>53.1</v>
          </cell>
        </row>
        <row r="2648">
          <cell r="A2648" t="str">
            <v>31502-04</v>
          </cell>
          <cell r="B2648" t="str">
            <v>DC-Folien, Kieselgel 25 St, 200 x 200 mm</v>
          </cell>
          <cell r="C2648" t="str">
            <v>TLC-foil, silica gel,25off</v>
          </cell>
          <cell r="D2648" t="str">
            <v>Gel de silice, feuille alu</v>
          </cell>
          <cell r="E2648" t="str">
            <v>SILICE GELATINOSA HOJA, ALU</v>
          </cell>
          <cell r="F2648" t="str">
            <v xml:space="preserve">Folie do chromatografii, żel krzemionkowy 25 sztuk     </v>
          </cell>
          <cell r="G2648" t="str">
            <v xml:space="preserve">Фольга, силикагель, 25 шт.    </v>
          </cell>
          <cell r="H2648">
            <v>142</v>
          </cell>
        </row>
        <row r="2649">
          <cell r="A2649" t="str">
            <v>31503-04</v>
          </cell>
          <cell r="B2649" t="str">
            <v>DC-Folien, Kieselgel, mit UV-Indikator UV254, 20x 20 cm, 25 Stück</v>
          </cell>
          <cell r="C2649" t="str">
            <v>TLC-foil, silica gel F254, 25 off</v>
          </cell>
          <cell r="D2649" t="str">
            <v>Plaques CCM, Gel de silice F254, 200 x 200 mm, 25 pièces</v>
          </cell>
          <cell r="E2649" t="str">
            <v>SILICE GELATINOSA, HOJA, ALU, F</v>
          </cell>
          <cell r="F2649" t="str">
            <v xml:space="preserve">Folie do chromatografii, żel krzemionkowy F254, 20 sztuk     </v>
          </cell>
          <cell r="G2649" t="str">
            <v xml:space="preserve">Фольга, силикагель, F254, 25 шт.    </v>
          </cell>
          <cell r="H2649">
            <v>142</v>
          </cell>
        </row>
        <row r="2650">
          <cell r="A2650" t="str">
            <v>31504-02</v>
          </cell>
          <cell r="B2650" t="str">
            <v>Kationenpermeable Membran, 5 Stück</v>
          </cell>
          <cell r="C2650" t="str">
            <v>Membrane, permeable for cations, 5 pcs</v>
          </cell>
          <cell r="D2650" t="str">
            <v>Membrane permeable aux cations,5</v>
          </cell>
          <cell r="E2650" t="str">
            <v>MEMBRANA PERMEABL.A CATIONES,5PZS</v>
          </cell>
          <cell r="F2650" t="str">
            <v xml:space="preserve">Błona, przepuszczająca kationy, 5 sztuk     </v>
          </cell>
          <cell r="G2650" t="str">
            <v xml:space="preserve">Катионопроницаемая мембрана, 5 шт.    </v>
          </cell>
          <cell r="H2650">
            <v>54</v>
          </cell>
        </row>
        <row r="2651">
          <cell r="A2651" t="str">
            <v>31513-10</v>
          </cell>
          <cell r="B2651" t="str">
            <v>Kampfer, (+/-)-Campher, 100 g</v>
          </cell>
          <cell r="C2651" t="str">
            <v>(+/-) Camphor, 100 g</v>
          </cell>
          <cell r="D2651" t="str">
            <v>(+ / -) Camphre, 100 g</v>
          </cell>
          <cell r="E2651" t="str">
            <v>(+/-) ALCANFOR, 100 G</v>
          </cell>
          <cell r="F2651" t="str">
            <v xml:space="preserve">(+/-)-Kamfora, 100 g     </v>
          </cell>
          <cell r="G2651" t="str">
            <v xml:space="preserve">(+/-) камфора, 100 г    </v>
          </cell>
          <cell r="H2651">
            <v>34.200000000000003</v>
          </cell>
        </row>
        <row r="2652">
          <cell r="A2652" t="str">
            <v>31515-04</v>
          </cell>
          <cell r="B2652" t="str">
            <v>10 % Dinonylphthalat auf Chromosorb PAW 80/100 mesh, 25 g</v>
          </cell>
          <cell r="C2652" t="str">
            <v>10% Dinonylphtalat on Chromosorb, PAW, 80/100 Mesh, 25 g</v>
          </cell>
          <cell r="D2652" t="str">
            <v/>
          </cell>
          <cell r="E2652" t="str">
            <v/>
          </cell>
          <cell r="F2652" t="str">
            <v/>
          </cell>
          <cell r="G2652" t="str">
            <v xml:space="preserve">10 % динонилфталат на хромосорбционной сетке PAW 80/100, 25 г  </v>
          </cell>
          <cell r="H2652">
            <v>538</v>
          </cell>
        </row>
        <row r="2653">
          <cell r="A2653" t="str">
            <v>31517-04</v>
          </cell>
          <cell r="B2653" t="str">
            <v>Lackmus, Pulver 25 g</v>
          </cell>
          <cell r="C2653" t="str">
            <v>Litmus, powder               25 g</v>
          </cell>
          <cell r="D2653" t="str">
            <v>Tournesol  25 g</v>
          </cell>
          <cell r="E2653" t="str">
            <v>TORNASOL                    25 G</v>
          </cell>
          <cell r="F2653" t="str">
            <v xml:space="preserve">Lakmus, proszek, 25 g     </v>
          </cell>
          <cell r="G2653" t="str">
            <v xml:space="preserve">Лакмус. порошок, 25 г     </v>
          </cell>
          <cell r="H2653">
            <v>101</v>
          </cell>
        </row>
        <row r="2654">
          <cell r="A2654" t="str">
            <v>31517-E</v>
          </cell>
          <cell r="B2654" t="str">
            <v>Lackmus, Pulver 25 g</v>
          </cell>
          <cell r="C2654" t="str">
            <v>Litmus, powder               25 g</v>
          </cell>
          <cell r="D2654" t="str">
            <v>Tournesol  25 g</v>
          </cell>
          <cell r="E2654" t="str">
            <v>TORNASOL                    25 G</v>
          </cell>
          <cell r="F2654" t="str">
            <v xml:space="preserve">Lakmus, proszek, 25 g   </v>
          </cell>
          <cell r="G2654" t="str">
            <v xml:space="preserve">Лакмус. порошок, 25 г     </v>
          </cell>
          <cell r="H2654">
            <v>57.2</v>
          </cell>
        </row>
        <row r="2655">
          <cell r="A2655" t="str">
            <v>31521-03</v>
          </cell>
          <cell r="B2655" t="str">
            <v>Liebigs Fleischextrakt, 10 g</v>
          </cell>
          <cell r="C2655" t="str">
            <v>Meat extract                 10 g</v>
          </cell>
          <cell r="D2655" t="str">
            <v>Extrait de viande 10 g</v>
          </cell>
          <cell r="E2655" t="str">
            <v>EXTRACTO DE CARNE            10 G</v>
          </cell>
          <cell r="F2655" t="str">
            <v xml:space="preserve">Ekstrakt mięsny Libia, 10 g     </v>
          </cell>
          <cell r="G2655" t="str">
            <v xml:space="preserve">Мясная вытяжка, 10 г    </v>
          </cell>
          <cell r="H2655">
            <v>14.2</v>
          </cell>
        </row>
        <row r="2656">
          <cell r="A2656" t="str">
            <v>31523-03</v>
          </cell>
          <cell r="B2656" t="str">
            <v>Lithium, Stangen, 25 g</v>
          </cell>
          <cell r="C2656" t="str">
            <v>Lithium metal, bottle w.can, 25 g</v>
          </cell>
          <cell r="D2656" t="str">
            <v>Lithium métal, bouteille avec robinet,25 g</v>
          </cell>
          <cell r="E2656" t="str">
            <v>LITHIUM METAL,BOTELLA CON CAJA25G</v>
          </cell>
          <cell r="F2656" t="str">
            <v xml:space="preserve">Lit, pręty, 25 g     </v>
          </cell>
          <cell r="G2656" t="str">
            <v xml:space="preserve">Литий, метал., в контейнере, 25 г     </v>
          </cell>
          <cell r="H2656">
            <v>208.2</v>
          </cell>
        </row>
        <row r="2657">
          <cell r="A2657" t="str">
            <v>31526-10</v>
          </cell>
          <cell r="B2657" t="str">
            <v>Lithiumchlorid, 100 g</v>
          </cell>
          <cell r="C2657" t="str">
            <v>Lithium chloride            100 g</v>
          </cell>
          <cell r="D2657" t="str">
            <v>Chlorure de lithium 100 g</v>
          </cell>
          <cell r="E2657" t="str">
            <v>LITIO CLORURO              100 G</v>
          </cell>
          <cell r="F2657" t="str">
            <v xml:space="preserve">Chlorek litu, czysty, 100 g     </v>
          </cell>
          <cell r="G2657" t="str">
            <v xml:space="preserve">Хлорид лития, 100 г    </v>
          </cell>
          <cell r="H2657">
            <v>45.4</v>
          </cell>
        </row>
        <row r="2658">
          <cell r="A2658" t="str">
            <v>31526-E</v>
          </cell>
          <cell r="B2658" t="str">
            <v>Lithiumchlorid, 250 g</v>
          </cell>
          <cell r="C2658" t="str">
            <v>Lithium chloride            250 g</v>
          </cell>
          <cell r="D2658" t="str">
            <v>Chlorure de lithium 250 g</v>
          </cell>
          <cell r="E2658" t="str">
            <v>LITIO CLORURO              250 G</v>
          </cell>
          <cell r="F2658" t="str">
            <v xml:space="preserve">Chlorek litu, czysty, 250 g   </v>
          </cell>
          <cell r="G2658" t="str">
            <v xml:space="preserve">Хлорид лития, 250 г    </v>
          </cell>
          <cell r="H2658">
            <v>71</v>
          </cell>
        </row>
        <row r="2659">
          <cell r="A2659" t="str">
            <v>31540-50</v>
          </cell>
          <cell r="B2659" t="str">
            <v>Magnesiumchlorid Hexahydrat, 500g</v>
          </cell>
          <cell r="C2659" t="str">
            <v>Magnesium chloride          500 g</v>
          </cell>
          <cell r="D2659" t="str">
            <v>Chlorure de magnésium 500 g</v>
          </cell>
          <cell r="E2659" t="str">
            <v>CLORURO DE MAGNESIO        500 G</v>
          </cell>
          <cell r="F2659" t="str">
            <v xml:space="preserve">Chlorek magnezu, 500 g     </v>
          </cell>
          <cell r="G2659" t="str">
            <v xml:space="preserve">Хлорид магния, 500 г     </v>
          </cell>
          <cell r="H2659">
            <v>16.399999999999999</v>
          </cell>
        </row>
        <row r="2660">
          <cell r="A2660" t="str">
            <v>31540-E</v>
          </cell>
          <cell r="B2660" t="str">
            <v>Magnesiumchlorid Hexahydrat, 500g</v>
          </cell>
          <cell r="C2660" t="str">
            <v>Magnesium chloride          500 g</v>
          </cell>
          <cell r="D2660" t="str">
            <v>Chlorure de magnésium 500 g</v>
          </cell>
          <cell r="E2660" t="str">
            <v>CLORURO DE MAGNESIO        500 G</v>
          </cell>
          <cell r="F2660" t="str">
            <v xml:space="preserve">Chlorek magnezu, 500 g   </v>
          </cell>
          <cell r="G2660" t="str">
            <v xml:space="preserve">Хлорид магния, 500 г     </v>
          </cell>
          <cell r="H2660">
            <v>9</v>
          </cell>
        </row>
        <row r="2661">
          <cell r="A2661" t="str">
            <v>31546-10</v>
          </cell>
          <cell r="B2661" t="str">
            <v>Magnesiumoxid, 100 g</v>
          </cell>
          <cell r="C2661" t="str">
            <v>Magnesium oxide             100 g</v>
          </cell>
          <cell r="D2661" t="str">
            <v>Magnésie  100 g</v>
          </cell>
          <cell r="E2661" t="str">
            <v>Óxido de magnesia, 100 g</v>
          </cell>
          <cell r="F2661" t="str">
            <v xml:space="preserve">Tlenek magnezu, czysty, 100 g     </v>
          </cell>
          <cell r="G2661" t="str">
            <v xml:space="preserve">Окись магния, 100 г    </v>
          </cell>
          <cell r="H2661">
            <v>17.399999999999999</v>
          </cell>
        </row>
        <row r="2662">
          <cell r="A2662" t="str">
            <v>31546-E</v>
          </cell>
          <cell r="B2662" t="str">
            <v>Magnesiumoxid, 500 g</v>
          </cell>
          <cell r="C2662" t="str">
            <v>Magnesium oxide             500 g</v>
          </cell>
          <cell r="D2662" t="str">
            <v>Magnésie  500 g</v>
          </cell>
          <cell r="E2662" t="str">
            <v>Óxido de magnesia, 500 g</v>
          </cell>
          <cell r="F2662" t="str">
            <v xml:space="preserve">Tlenek magnezu, czysty, 500 g   </v>
          </cell>
          <cell r="G2662" t="str">
            <v xml:space="preserve">Окись магния, 500 г    </v>
          </cell>
          <cell r="H2662">
            <v>32</v>
          </cell>
        </row>
        <row r="2663">
          <cell r="A2663" t="str">
            <v>31551-10</v>
          </cell>
          <cell r="B2663" t="str">
            <v>Malonsäure, 100 g</v>
          </cell>
          <cell r="C2663" t="str">
            <v>Malonic acid                100 g</v>
          </cell>
          <cell r="D2663" t="str">
            <v>Acide malonique 100 g</v>
          </cell>
          <cell r="E2663" t="str">
            <v>ACIDO MALICO 100 G</v>
          </cell>
          <cell r="F2663" t="str">
            <v xml:space="preserve">Kwas malonowy, 100 g     </v>
          </cell>
          <cell r="G2663" t="str">
            <v xml:space="preserve">Малоновая кислота, 100 г    </v>
          </cell>
          <cell r="H2663">
            <v>40.799999999999997</v>
          </cell>
        </row>
        <row r="2664">
          <cell r="A2664" t="str">
            <v>31553-E</v>
          </cell>
          <cell r="B2664" t="str">
            <v>D(+)-Maltose (Malzzucker), 100g</v>
          </cell>
          <cell r="C2664" t="str">
            <v>D-maltose                   100g</v>
          </cell>
          <cell r="D2664" t="str">
            <v>Maltose, sucre de Malt 100g</v>
          </cell>
          <cell r="E2664" t="str">
            <v>D-MALTOSA-AZUCAR DE MALTA   100 G</v>
          </cell>
          <cell r="F2664" t="str">
            <v xml:space="preserve">d-Maltoza, 100 g   </v>
          </cell>
          <cell r="G2664" t="str">
            <v xml:space="preserve">Д-мальтоза, 100 г     </v>
          </cell>
          <cell r="H2664">
            <v>57.2</v>
          </cell>
        </row>
        <row r="2665">
          <cell r="A2665" t="str">
            <v>31556-25</v>
          </cell>
          <cell r="B2665" t="str">
            <v>Mangan(II)-chlorid, 250 g</v>
          </cell>
          <cell r="C2665" t="str">
            <v>Manganese-II chloride,crys. 250 g</v>
          </cell>
          <cell r="D2665" t="str">
            <v>Chlorure de manganèse 250 g</v>
          </cell>
          <cell r="E2665" t="str">
            <v>CLORURO DE MANGANESO  250 G</v>
          </cell>
          <cell r="F2665" t="str">
            <v xml:space="preserve">Chlorek manganu (II), czysty, 250 g     </v>
          </cell>
          <cell r="G2665" t="str">
            <v xml:space="preserve">Хлорид марганца (II), крист., 250 г    </v>
          </cell>
          <cell r="H2665">
            <v>51.6</v>
          </cell>
        </row>
        <row r="2666">
          <cell r="A2666" t="str">
            <v>31556-E</v>
          </cell>
          <cell r="B2666" t="str">
            <v>Mangan(II)-chlorid, 500 g</v>
          </cell>
          <cell r="C2666" t="str">
            <v>Manganese-II chloride,crys. 500 g</v>
          </cell>
          <cell r="D2666" t="str">
            <v>Chlorure de manganèse 500 g</v>
          </cell>
          <cell r="E2666" t="str">
            <v>CLORURO DE MANGANESO  500 G</v>
          </cell>
          <cell r="F2666" t="str">
            <v xml:space="preserve">Chlorek manganu (II), czysty, 500 g   </v>
          </cell>
          <cell r="G2666" t="str">
            <v xml:space="preserve">Хлорид марганца (II), крист., 500 г    </v>
          </cell>
          <cell r="H2666">
            <v>27.2</v>
          </cell>
        </row>
        <row r="2667">
          <cell r="A2667" t="str">
            <v>31559-25</v>
          </cell>
          <cell r="B2667" t="str">
            <v>Mangan(II)-sulfat, 250 g</v>
          </cell>
          <cell r="C2667" t="str">
            <v>Manganese-II sulphate       250 g</v>
          </cell>
          <cell r="D2667" t="str">
            <v>Sulfate de manganèse 250 g</v>
          </cell>
          <cell r="E2667" t="str">
            <v>SULFATO DE MANGANESO       250 G</v>
          </cell>
          <cell r="F2667" t="str">
            <v xml:space="preserve">Siarczan manganu (II), 250 g     </v>
          </cell>
          <cell r="G2667" t="str">
            <v xml:space="preserve">Сульфат марганца (II), 250 г    </v>
          </cell>
          <cell r="H2667">
            <v>27.6</v>
          </cell>
        </row>
        <row r="2668">
          <cell r="A2668" t="str">
            <v>31559-E</v>
          </cell>
          <cell r="B2668" t="str">
            <v>Mangan(II)-sulfat, 100 g</v>
          </cell>
          <cell r="C2668" t="str">
            <v>Manganese-II sulphate       100 g</v>
          </cell>
          <cell r="D2668" t="str">
            <v>Sulfate de manganèse 100 g</v>
          </cell>
          <cell r="E2668" t="str">
            <v>SULFATO DE MANGANESO       100 G</v>
          </cell>
          <cell r="F2668" t="str">
            <v xml:space="preserve">Siarczan manganu (II), 100 g   </v>
          </cell>
          <cell r="G2668" t="str">
            <v xml:space="preserve">Сульфат марганца (II), 100 г    </v>
          </cell>
          <cell r="H2668">
            <v>40.799999999999997</v>
          </cell>
        </row>
        <row r="2669">
          <cell r="A2669" t="str">
            <v>31560-10</v>
          </cell>
          <cell r="B2669" t="str">
            <v>D(-)-Mannit, 100 g</v>
          </cell>
          <cell r="C2669" t="str">
            <v>D(-)-Mannitol              100 g</v>
          </cell>
          <cell r="D2669" t="str">
            <v>D-Mannitol  100 g</v>
          </cell>
          <cell r="E2669" t="str">
            <v>MANITA-D                   100 G</v>
          </cell>
          <cell r="F2669" t="str">
            <v xml:space="preserve">D-Mannitol     </v>
          </cell>
          <cell r="G2669" t="str">
            <v xml:space="preserve">Д(-)-маннит, 100 г     </v>
          </cell>
          <cell r="H2669">
            <v>107.6</v>
          </cell>
        </row>
        <row r="2670">
          <cell r="A2670" t="str">
            <v>31566-70</v>
          </cell>
          <cell r="B2670" t="str">
            <v>Methylcyclohexan, p.S.       1 l</v>
          </cell>
          <cell r="C2670" t="str">
            <v>Methylcyclohexane             1 l</v>
          </cell>
          <cell r="D2670" t="str">
            <v>Methylcyclohexane 1000ml</v>
          </cell>
          <cell r="E2670" t="str">
            <v>METILCICLOHEXANO            1 L</v>
          </cell>
          <cell r="F2670" t="str">
            <v xml:space="preserve">Cykloheksan metylu, 1 l     </v>
          </cell>
          <cell r="G2670" t="str">
            <v xml:space="preserve">Метилциклогексан, 1 л    </v>
          </cell>
          <cell r="H2670">
            <v>83.8</v>
          </cell>
        </row>
        <row r="2671">
          <cell r="A2671" t="str">
            <v>31567-04</v>
          </cell>
          <cell r="B2671" t="str">
            <v>Methylenblau B, für Mikroskopie 25 g</v>
          </cell>
          <cell r="C2671" t="str">
            <v>Methylene-blue B, for microscopy,25g</v>
          </cell>
          <cell r="D2671" t="str">
            <v>Bleu de méthylène b 25 g</v>
          </cell>
          <cell r="E2671" t="str">
            <v>AZUL DE METILENO B          25 G</v>
          </cell>
          <cell r="F2671" t="str">
            <v xml:space="preserve">Błękit metylowy do mikroskopii, 25 g     </v>
          </cell>
          <cell r="G2671" t="str">
            <v xml:space="preserve">Метиленовая синь для микроскопии, 25 г    </v>
          </cell>
          <cell r="H2671">
            <v>44.4</v>
          </cell>
        </row>
        <row r="2672">
          <cell r="A2672" t="str">
            <v>31567-E</v>
          </cell>
          <cell r="B2672" t="str">
            <v>Methylenblau B, für Mikroskopie 10 g</v>
          </cell>
          <cell r="C2672" t="str">
            <v>Methylene-blue B, for microscopy, 10g</v>
          </cell>
          <cell r="D2672" t="str">
            <v>Bleu de méthylène b 10 g</v>
          </cell>
          <cell r="E2672" t="str">
            <v>AZUL DE METILENO B          10 G</v>
          </cell>
          <cell r="F2672" t="str">
            <v xml:space="preserve">Błękit metylowy do mikroskopii, 10 g   </v>
          </cell>
          <cell r="G2672" t="str">
            <v xml:space="preserve">Метиленовая синь для микроскопии, 10 г    </v>
          </cell>
          <cell r="H2672">
            <v>36.700000000000003</v>
          </cell>
        </row>
        <row r="2673">
          <cell r="A2673" t="str">
            <v>31568-25</v>
          </cell>
          <cell r="B2673" t="str">
            <v>Methylenblaulösung, alkalisch 250 ml</v>
          </cell>
          <cell r="C2673" t="str">
            <v>Methylene blue sol.,alkal. 250 ml</v>
          </cell>
          <cell r="D2673" t="str">
            <v>Bleu de méthylène, solution alcaline 250 ml</v>
          </cell>
          <cell r="E2673" t="str">
            <v>Azul de metileno, sol.alcalina, 250 ml</v>
          </cell>
          <cell r="F2673" t="str">
            <v xml:space="preserve">Alkaliczny roztwór błękitu metylowego, 250 ml     </v>
          </cell>
          <cell r="G2673" t="str">
            <v xml:space="preserve">Раствор метиленовой сини, щелочн., 250 мл     </v>
          </cell>
          <cell r="H2673">
            <v>21.4</v>
          </cell>
        </row>
        <row r="2674">
          <cell r="A2674" t="str">
            <v>31568-E</v>
          </cell>
          <cell r="B2674" t="str">
            <v>Methylenblaulösung, alkalisch 500 ml</v>
          </cell>
          <cell r="C2674" t="str">
            <v>Methylene blue sol.,alkal. 500 ml</v>
          </cell>
          <cell r="D2674" t="str">
            <v>Bleu de méthylène, solution alcaline 500 ml</v>
          </cell>
          <cell r="E2674" t="str">
            <v>Azul de metileno, sol.alcalina, 500 ml</v>
          </cell>
          <cell r="F2674" t="str">
            <v xml:space="preserve">Alkaliczny roztwór błękitu metylowego, 500 ml   </v>
          </cell>
          <cell r="G2674" t="str">
            <v xml:space="preserve">Раствор метиленовой сини, щелочн., 500 мл     </v>
          </cell>
          <cell r="H2674">
            <v>17.7</v>
          </cell>
        </row>
        <row r="2675">
          <cell r="A2675" t="str">
            <v>31570-03</v>
          </cell>
          <cell r="B2675" t="str">
            <v>Methylgrün für Mikroskopie 10 g</v>
          </cell>
          <cell r="C2675" t="str">
            <v>Methyl-green f.microscopy    10 g</v>
          </cell>
          <cell r="D2675" t="str">
            <v>Vert de méthyle 10 g</v>
          </cell>
          <cell r="E2675" t="str">
            <v>VERDE DE METILO             10 G</v>
          </cell>
          <cell r="F2675" t="str">
            <v xml:space="preserve">Zieleń metylowa do mikroskopii, 10 g     </v>
          </cell>
          <cell r="G2675" t="str">
            <v xml:space="preserve">Метиловый зеленый для микроскопии, 10 г    </v>
          </cell>
          <cell r="H2675">
            <v>82</v>
          </cell>
        </row>
        <row r="2676">
          <cell r="A2676" t="str">
            <v>31570-E</v>
          </cell>
          <cell r="B2676" t="str">
            <v>Methylgrün für Mikroskopie 10 g</v>
          </cell>
          <cell r="C2676" t="str">
            <v>Methyl-green f.microscopy    10 g</v>
          </cell>
          <cell r="D2676" t="str">
            <v>Vert de méthyle 10 g</v>
          </cell>
          <cell r="E2676" t="str">
            <v>VERDE DE METILO             10 G</v>
          </cell>
          <cell r="F2676" t="str">
            <v xml:space="preserve">Zieleń metylowa do mikroskopii, 10 g   </v>
          </cell>
          <cell r="G2676" t="str">
            <v xml:space="preserve">Метиловый зеленый для микроскопии, 10 г    </v>
          </cell>
          <cell r="H2676">
            <v>61.3</v>
          </cell>
        </row>
        <row r="2677">
          <cell r="A2677" t="str">
            <v>31573-25</v>
          </cell>
          <cell r="B2677" t="str">
            <v>Methylorangelösung, 0,1% 250 ml</v>
          </cell>
          <cell r="C2677" t="str">
            <v>Methyl orange soln., 0.1%  250 ml</v>
          </cell>
          <cell r="D2677" t="str">
            <v>Orange de méthyle (hélianthine), solution 0,1%, 250 ml</v>
          </cell>
          <cell r="E2677" t="str">
            <v>Naranja de metilo, solución al 0,1%, 250 ml</v>
          </cell>
          <cell r="F2677" t="str">
            <v xml:space="preserve">Roztwór oranżu metylowego 0,1 %, 250 ml     </v>
          </cell>
          <cell r="G2677" t="str">
            <v xml:space="preserve">Метилоранж, раствор, 0.1%, 250 мл    </v>
          </cell>
          <cell r="H2677">
            <v>22.8</v>
          </cell>
        </row>
        <row r="2678">
          <cell r="A2678" t="str">
            <v>31573-E</v>
          </cell>
          <cell r="B2678" t="str">
            <v>Methylorangelösung, 0,1% 500 ml</v>
          </cell>
          <cell r="C2678" t="str">
            <v>Methyl orange soln., 0.1%  500 ml</v>
          </cell>
          <cell r="D2678" t="str">
            <v>Orange de méthyle (hélianthine), solution 0,1%, 500 ml</v>
          </cell>
          <cell r="E2678" t="str">
            <v>Naranja de metilo, solución al 0,1%, 500 ml</v>
          </cell>
          <cell r="F2678" t="str">
            <v xml:space="preserve">Roztwór oranżu metylowego 0,1 %, 500 ml   </v>
          </cell>
          <cell r="G2678" t="str">
            <v xml:space="preserve">Метилоранж, раствор, 0.1%, 500 мл    </v>
          </cell>
          <cell r="H2678">
            <v>29.8</v>
          </cell>
        </row>
        <row r="2679">
          <cell r="A2679" t="str">
            <v>31574-04</v>
          </cell>
          <cell r="B2679" t="str">
            <v>Methylrot, Indikator 25 g</v>
          </cell>
          <cell r="C2679" t="str">
            <v>Methyl red                   25 g</v>
          </cell>
          <cell r="D2679" t="str">
            <v>Rouge de méthyle 25 g</v>
          </cell>
          <cell r="E2679" t="str">
            <v>ROJO DE METILO               25 G</v>
          </cell>
          <cell r="F2679" t="str">
            <v xml:space="preserve">Czerwień metylowa, indykator, 25 g     </v>
          </cell>
          <cell r="G2679" t="str">
            <v xml:space="preserve">Метиловый красный, 25 г    </v>
          </cell>
          <cell r="H2679">
            <v>46.6</v>
          </cell>
        </row>
        <row r="2680">
          <cell r="A2680" t="str">
            <v>31574-E</v>
          </cell>
          <cell r="B2680" t="str">
            <v>Methylrot, Indikator 25 g</v>
          </cell>
          <cell r="C2680" t="str">
            <v>Methyl red                   25 g</v>
          </cell>
          <cell r="D2680" t="str">
            <v>Rouge de méthyle 25 g</v>
          </cell>
          <cell r="E2680" t="str">
            <v>ROJO DE METILO               25 G</v>
          </cell>
          <cell r="F2680" t="str">
            <v xml:space="preserve">Czerwień metylowa, indykator, 25 g   </v>
          </cell>
          <cell r="G2680" t="str">
            <v xml:space="preserve">Метиловый красный, 25 г    </v>
          </cell>
          <cell r="H2680">
            <v>49</v>
          </cell>
        </row>
        <row r="2681">
          <cell r="A2681" t="str">
            <v>31577-10</v>
          </cell>
          <cell r="B2681" t="str">
            <v>D(+)-Lactose (Milchzucker) 100 g</v>
          </cell>
          <cell r="C2681" t="str">
            <v>D(+)-Lactose, powder       100 g</v>
          </cell>
          <cell r="D2681" t="str">
            <v>Lactose poudre 100 g</v>
          </cell>
          <cell r="E2681" t="str">
            <v>LACTOSA      POLVO         100 G</v>
          </cell>
          <cell r="F2681" t="str">
            <v xml:space="preserve">Laktoza D(+), cukier mleczny, 100 g     </v>
          </cell>
          <cell r="G2681" t="str">
            <v xml:space="preserve">Д(+)-лактоза, порошок, 100 г    </v>
          </cell>
          <cell r="H2681">
            <v>10.6</v>
          </cell>
        </row>
        <row r="2682">
          <cell r="A2682" t="str">
            <v>31577-E</v>
          </cell>
          <cell r="B2682" t="str">
            <v>D(+)-Lactose (Milchzucker) 1000 g</v>
          </cell>
          <cell r="C2682" t="str">
            <v>D(+)-Lactose, powder       1000 g</v>
          </cell>
          <cell r="D2682" t="str">
            <v>Lactose poudre 1000 g</v>
          </cell>
          <cell r="E2682" t="str">
            <v>LACTOSA      POLVO         1000 G</v>
          </cell>
          <cell r="F2682" t="str">
            <v xml:space="preserve">Laktoza D(+), cukier mleczny, 1000 g   </v>
          </cell>
          <cell r="G2682" t="str">
            <v xml:space="preserve">Д(+)-лактоза, порошок, 1000 г    </v>
          </cell>
          <cell r="H2682">
            <v>24.9</v>
          </cell>
        </row>
        <row r="2683">
          <cell r="A2683" t="str">
            <v>31612-25</v>
          </cell>
          <cell r="B2683" t="str">
            <v>Natriumacetat, wasserfrei, 250 g</v>
          </cell>
          <cell r="C2683" t="str">
            <v>Sodium acetate, anhydr.     250 g</v>
          </cell>
          <cell r="D2683" t="str">
            <v>Acétate de sodium pour analyse 250g</v>
          </cell>
          <cell r="E2683" t="str">
            <v>ACETATO DE SODIO P.ANALISIS 250 G</v>
          </cell>
          <cell r="F2683" t="str">
            <v xml:space="preserve">Octan sodu, bezwodny, 250 g     </v>
          </cell>
          <cell r="G2683" t="str">
            <v xml:space="preserve">Ацетат натрия, ангидр., 250 г    </v>
          </cell>
          <cell r="H2683">
            <v>20</v>
          </cell>
        </row>
        <row r="2684">
          <cell r="A2684" t="str">
            <v>31612-E</v>
          </cell>
          <cell r="B2684" t="str">
            <v>Natriumacetat, wasserfrei, 500 g</v>
          </cell>
          <cell r="C2684" t="str">
            <v>Sodium acetate, anhydr.     500 g</v>
          </cell>
          <cell r="D2684" t="str">
            <v>Acétate de sodium pour analyse 500 g</v>
          </cell>
          <cell r="E2684" t="str">
            <v>ACETATO DE SODIO P.ANALISIS 500 G</v>
          </cell>
          <cell r="F2684" t="str">
            <v xml:space="preserve">Octan sodu, bezwodny, 500 g   </v>
          </cell>
          <cell r="G2684" t="str">
            <v xml:space="preserve">Ацетат натрия, ангидр., 500 г    </v>
          </cell>
          <cell r="H2684">
            <v>29</v>
          </cell>
        </row>
        <row r="2685">
          <cell r="A2685" t="str">
            <v>31623-25</v>
          </cell>
          <cell r="B2685" t="str">
            <v>Natriumdithionit 250 g</v>
          </cell>
          <cell r="C2685" t="str">
            <v>Sodium dithionite, pure     250 g</v>
          </cell>
          <cell r="D2685" t="str">
            <v>Hydrosulfite de sodium 250 g</v>
          </cell>
          <cell r="E2685" t="str">
            <v>HIDROSULFITO DE SODIO      250 G</v>
          </cell>
          <cell r="F2685" t="str">
            <v xml:space="preserve">Ditionian(III) sodu, czysty, 250 g     </v>
          </cell>
          <cell r="G2685" t="str">
            <v xml:space="preserve">Дитионит натрия, 250 г    </v>
          </cell>
          <cell r="H2685">
            <v>19.2</v>
          </cell>
        </row>
        <row r="2686">
          <cell r="A2686" t="str">
            <v>31630-50</v>
          </cell>
          <cell r="B2686" t="str">
            <v>Natronlauge, ca. 10%, 500 ml</v>
          </cell>
          <cell r="C2686" t="str">
            <v>Sodium hydroxide sol.,10%,  500ml</v>
          </cell>
          <cell r="D2686" t="str">
            <v xml:space="preserve">Solution d'hydroxide de sodium 10% , 500ml </v>
          </cell>
          <cell r="E2686" t="str">
            <v>HIDROXIDO SODICO,SOL.,10%,  500ml</v>
          </cell>
          <cell r="F2686" t="str">
            <v xml:space="preserve">Roztwór wodorotlenku sodu, około 10 %, 500 ml     </v>
          </cell>
          <cell r="G2686" t="str">
            <v xml:space="preserve">Гидроксид натрия, раствор, 10%, 500 мл    </v>
          </cell>
          <cell r="H2686">
            <v>19.2</v>
          </cell>
        </row>
        <row r="2687">
          <cell r="A2687" t="str">
            <v>31630-70</v>
          </cell>
          <cell r="B2687" t="str">
            <v>Natronlauge 10%, 1000 ml (Natriumhydroxidlsg. ca. 10%)</v>
          </cell>
          <cell r="C2687" t="str">
            <v>Sodium hydroxide sol.,10%, 1000ml</v>
          </cell>
          <cell r="D2687" t="str">
            <v xml:space="preserve">Solution d'hydroxide de sodium 10% , 1000ml </v>
          </cell>
          <cell r="E2687" t="str">
            <v>HIDROXIDO SODICO,10% DISOL.1000ML</v>
          </cell>
          <cell r="F2687" t="str">
            <v xml:space="preserve">Roztwór wodorotlenku sodu, około 10 %, 1000 ml     </v>
          </cell>
          <cell r="G2687" t="str">
            <v xml:space="preserve">Гидроксид натрия, раствор, 10%, 1000 мл    </v>
          </cell>
          <cell r="H2687">
            <v>30.2</v>
          </cell>
        </row>
        <row r="2688">
          <cell r="A2688" t="str">
            <v>31630-E</v>
          </cell>
          <cell r="B2688" t="str">
            <v>Natronlauge, 10%, 1000 ml</v>
          </cell>
          <cell r="C2688" t="str">
            <v>Sodium hydroxide sol.,10%,  1000ml</v>
          </cell>
          <cell r="D2688" t="str">
            <v xml:space="preserve">Solution d'hydroxide de sodium 10% , 1000ml </v>
          </cell>
          <cell r="E2688" t="str">
            <v>HIDROXIDO SODICO,SOL.,10%,  1000ml</v>
          </cell>
          <cell r="F2688" t="str">
            <v xml:space="preserve">Roztwór wodorotlenku sodu, około 10 %, 1000 ml   </v>
          </cell>
          <cell r="G2688" t="str">
            <v xml:space="preserve">Гидроксид натрия, раствор, 10%, 1000 мл    </v>
          </cell>
          <cell r="H2688">
            <v>29.9</v>
          </cell>
        </row>
        <row r="2689">
          <cell r="A2689" t="str">
            <v>31634-05</v>
          </cell>
          <cell r="B2689" t="str">
            <v>Natriumiodid, 50 g</v>
          </cell>
          <cell r="C2689" t="str">
            <v>Sodium iodide                50 g</v>
          </cell>
          <cell r="D2689" t="str">
            <v>Iodure de sodium 50 g</v>
          </cell>
          <cell r="E2689" t="str">
            <v>JODURO DE SODIO             50 G</v>
          </cell>
          <cell r="F2689" t="str">
            <v xml:space="preserve">Jodek sodu, czysty, 50 g     </v>
          </cell>
          <cell r="G2689" t="str">
            <v xml:space="preserve">Йодид натрия, 50 г    </v>
          </cell>
          <cell r="H2689">
            <v>19.8</v>
          </cell>
        </row>
        <row r="2690">
          <cell r="A2690" t="str">
            <v>31634-E</v>
          </cell>
          <cell r="B2690" t="str">
            <v>Natriumiodid, 20 g</v>
          </cell>
          <cell r="C2690" t="str">
            <v>Sodium iodide                250 g</v>
          </cell>
          <cell r="D2690" t="str">
            <v>Iodure de sodium 250 g</v>
          </cell>
          <cell r="E2690" t="str">
            <v>JODURO DE SODIO             250 G</v>
          </cell>
          <cell r="F2690" t="str">
            <v xml:space="preserve">Jodek sodu, czysty, 250 g   </v>
          </cell>
          <cell r="G2690" t="str">
            <v xml:space="preserve">Йодид натрия, 250 г    </v>
          </cell>
          <cell r="H2690">
            <v>70.400000000000006</v>
          </cell>
        </row>
        <row r="2691">
          <cell r="A2691" t="str">
            <v>31645-25</v>
          </cell>
          <cell r="B2691" t="str">
            <v>Natriumsulfid, Schuppen, 250 g</v>
          </cell>
          <cell r="C2691" t="str">
            <v>Sodium sulphide,scales     250 g</v>
          </cell>
          <cell r="D2691" t="str">
            <v>Sodium sulfure 250g</v>
          </cell>
          <cell r="E2691" t="str">
            <v>Sulfuro de sodio, escamas, 250 g</v>
          </cell>
          <cell r="F2691" t="str">
            <v xml:space="preserve">Siarczek sodu, łuski, 250 g     </v>
          </cell>
          <cell r="G2691" t="str">
            <v xml:space="preserve">Сульфид натрия, листочки, 250 г    </v>
          </cell>
          <cell r="H2691">
            <v>21.2</v>
          </cell>
        </row>
        <row r="2692">
          <cell r="A2692" t="str">
            <v>31653-50</v>
          </cell>
          <cell r="B2692" t="str">
            <v>Natronwasserglaslösung 500 ml</v>
          </cell>
          <cell r="C2692" t="str">
            <v>Sodium silicate solution   500 ml</v>
          </cell>
          <cell r="D2692" t="str">
            <v>Solution de silicate de sodium 500ml</v>
          </cell>
          <cell r="E2692" t="str">
            <v>Silicato de sodio, solución, 500 ml</v>
          </cell>
          <cell r="F2692" t="str">
            <v xml:space="preserve">Roztwór krzemianu sodu, 500 ml     </v>
          </cell>
          <cell r="G2692" t="str">
            <v xml:space="preserve">Раствор силиката натрия, 500 мл    </v>
          </cell>
          <cell r="H2692">
            <v>15.8</v>
          </cell>
        </row>
        <row r="2693">
          <cell r="A2693" t="str">
            <v>31653-E</v>
          </cell>
          <cell r="B2693" t="str">
            <v>Natronwasserglaslösung 1000 ml</v>
          </cell>
          <cell r="C2693" t="str">
            <v>Sodium silicate solution   1000 ml</v>
          </cell>
          <cell r="D2693" t="str">
            <v>Solution de silicate de sodium 1000ml</v>
          </cell>
          <cell r="E2693" t="str">
            <v>Silicato de sodio, solución, 1000 ml</v>
          </cell>
          <cell r="F2693" t="str">
            <v xml:space="preserve">Roztwór krzemianu sodu, 1000 ml   </v>
          </cell>
          <cell r="G2693" t="str">
            <v xml:space="preserve">Раствор силиката натрия, 1000 мл    </v>
          </cell>
          <cell r="H2693">
            <v>6.8</v>
          </cell>
        </row>
        <row r="2694">
          <cell r="A2694" t="str">
            <v>31655-E</v>
          </cell>
          <cell r="B2694" t="str">
            <v>Neutralrot, Indikator 10 g</v>
          </cell>
          <cell r="C2694" t="str">
            <v>Neutral red   (indicator)    10 g</v>
          </cell>
          <cell r="D2694" t="str">
            <v>Rouge neutre (indicateur) 10 g</v>
          </cell>
          <cell r="E2694" t="str">
            <v>ROJO NEUTRO, INDICADOR      10 G</v>
          </cell>
          <cell r="F2694" t="str">
            <v xml:space="preserve">Czerwień neutralna, indykator, 10 g   </v>
          </cell>
          <cell r="G2694" t="str">
            <v xml:space="preserve">Нейтральрот (индикатор), 10 г     </v>
          </cell>
          <cell r="H2694">
            <v>82.8</v>
          </cell>
        </row>
        <row r="2695">
          <cell r="A2695" t="str">
            <v>31656-E</v>
          </cell>
          <cell r="B2695" t="str">
            <v>Roti(R)-Histol, 1000 ml für die Histologie</v>
          </cell>
          <cell r="C2695" t="str">
            <v>Roti(R) - Histol, 1000 ml for Histology</v>
          </cell>
          <cell r="D2695" t="str">
            <v>Roti(R) - Histol, 1000 ml pour l'histologie</v>
          </cell>
          <cell r="E2695" t="str">
            <v>Roti(R) - Histol, 1000 ml para Histología</v>
          </cell>
          <cell r="F2695" t="str">
            <v/>
          </cell>
          <cell r="G2695" t="str">
            <v>Roti(R) - Гистол, 1000 мл для гистологии</v>
          </cell>
          <cell r="H2695">
            <v>39.799999999999997</v>
          </cell>
        </row>
        <row r="2696">
          <cell r="A2696" t="str">
            <v>31666-03</v>
          </cell>
          <cell r="B2696" t="str">
            <v>Ninhydrin 10 g</v>
          </cell>
          <cell r="C2696" t="str">
            <v>Ninhydrin                    10 g</v>
          </cell>
          <cell r="D2696" t="str">
            <v>Ninhydrine 10 g</v>
          </cell>
          <cell r="E2696" t="str">
            <v>Ninhidrina, 10 g</v>
          </cell>
          <cell r="F2696" t="str">
            <v xml:space="preserve">Ninhydryna (wodzian triketohydrindanu) 10 g     </v>
          </cell>
          <cell r="G2696" t="str">
            <v xml:space="preserve">Нингидрин, 10 г     </v>
          </cell>
          <cell r="H2696">
            <v>28.2</v>
          </cell>
        </row>
        <row r="2697">
          <cell r="A2697" t="str">
            <v>31666-E</v>
          </cell>
          <cell r="B2697" t="str">
            <v>Ninhydrin 25 g</v>
          </cell>
          <cell r="C2697" t="str">
            <v>Ninhydrin                    25 g</v>
          </cell>
          <cell r="D2697" t="str">
            <v>Ninhydrine 25 g</v>
          </cell>
          <cell r="E2697" t="str">
            <v>Ninhidrina, 25 g</v>
          </cell>
          <cell r="F2697" t="str">
            <v xml:space="preserve">Ninhydryna (wodzian triketohydrindanu) 25 g   </v>
          </cell>
          <cell r="G2697" t="str">
            <v xml:space="preserve">Нингидрин, 25 г     </v>
          </cell>
          <cell r="H2697">
            <v>44.9</v>
          </cell>
        </row>
        <row r="2698">
          <cell r="A2698" t="str">
            <v>31681-25</v>
          </cell>
          <cell r="B2698" t="str">
            <v>n-Octan,  250 ml</v>
          </cell>
          <cell r="C2698" t="str">
            <v>n-octane f. synthesis      250 ml</v>
          </cell>
          <cell r="D2698" t="str">
            <v>N-octane pour la synthèse 250 ml</v>
          </cell>
          <cell r="E2698" t="str">
            <v>N-OCTANO  P. SINTESIS      250 ML</v>
          </cell>
          <cell r="F2698" t="str">
            <v xml:space="preserve">n-Oktan, syntetyczny, 250 ml     </v>
          </cell>
          <cell r="G2698" t="str">
            <v xml:space="preserve">n-октан для синтеза, 250 мл     </v>
          </cell>
          <cell r="H2698">
            <v>27.2</v>
          </cell>
        </row>
        <row r="2699">
          <cell r="A2699" t="str">
            <v>31681-E</v>
          </cell>
          <cell r="B2699" t="str">
            <v>n-Octan,  100 ml</v>
          </cell>
          <cell r="C2699" t="str">
            <v>n-octane f. synthesis      100 ml</v>
          </cell>
          <cell r="D2699" t="str">
            <v>N-octane pour la synthèse 100 ml</v>
          </cell>
          <cell r="E2699" t="str">
            <v>N-OCTANO  P. SINTESIS      100 ML</v>
          </cell>
          <cell r="F2699" t="str">
            <v xml:space="preserve">n-Oktan, syntetyczny, 100 ml   </v>
          </cell>
          <cell r="G2699" t="str">
            <v xml:space="preserve">n-октан для синтеза, 100 мл     </v>
          </cell>
          <cell r="H2699">
            <v>67.400000000000006</v>
          </cell>
        </row>
        <row r="2700">
          <cell r="A2700" t="str">
            <v>31685-50</v>
          </cell>
          <cell r="B2700" t="str">
            <v>Ölsäure, 500 ml</v>
          </cell>
          <cell r="C2700" t="str">
            <v>Oleic acid     pure        500 ml</v>
          </cell>
          <cell r="D2700" t="str">
            <v>Acide oléique pur 500 ml</v>
          </cell>
          <cell r="E2700" t="str">
            <v>ACIDO OLEICO   PURO        500 ML</v>
          </cell>
          <cell r="F2700" t="str">
            <v xml:space="preserve">Kwas oleinowy, czysty, 500 ml     </v>
          </cell>
          <cell r="G2700" t="str">
            <v xml:space="preserve">Олеиновая кислота, 500 мл    </v>
          </cell>
          <cell r="H2700">
            <v>39.799999999999997</v>
          </cell>
        </row>
        <row r="2701">
          <cell r="A2701" t="str">
            <v>31685-E</v>
          </cell>
          <cell r="B2701" t="str">
            <v>Ölsäure, 50 ml</v>
          </cell>
          <cell r="C2701" t="str">
            <v>Oleic acid     pure        50 ml</v>
          </cell>
          <cell r="D2701" t="str">
            <v>Acide oléique pur 50 ml</v>
          </cell>
          <cell r="E2701" t="str">
            <v>ACIDO OLEICO   PURO        50 ML</v>
          </cell>
          <cell r="F2701" t="str">
            <v xml:space="preserve">Kwas oleinowy, czysty, 50 ml   </v>
          </cell>
          <cell r="G2701" t="str">
            <v xml:space="preserve">Олеиновая кислота, 50 мл    </v>
          </cell>
          <cell r="H2701">
            <v>149</v>
          </cell>
        </row>
        <row r="2702">
          <cell r="A2702" t="str">
            <v>31690-25</v>
          </cell>
          <cell r="B2702" t="str">
            <v>Oxalsäurediethylester 250 ml</v>
          </cell>
          <cell r="C2702" t="str">
            <v>Diethyl oxalate            250 ml</v>
          </cell>
          <cell r="D2702" t="str">
            <v>Diethyloxalate 250 ml</v>
          </cell>
          <cell r="E2702" t="str">
            <v>DIETILOXALATO              250 ML</v>
          </cell>
          <cell r="F2702" t="str">
            <v xml:space="preserve">Szczawian dietylu, 250 ml     </v>
          </cell>
          <cell r="G2702" t="str">
            <v xml:space="preserve">Диэтилоксалат, 250 мл    </v>
          </cell>
          <cell r="H2702">
            <v>31.8</v>
          </cell>
        </row>
        <row r="2703">
          <cell r="A2703" t="str">
            <v>31698-25</v>
          </cell>
          <cell r="B2703" t="str">
            <v>Palmitinsäure, 250 g</v>
          </cell>
          <cell r="C2703" t="str">
            <v>Palmitic acid f. synth.     250 g</v>
          </cell>
          <cell r="D2703" t="str">
            <v>Acide palmitique pour la synthèse, 250g</v>
          </cell>
          <cell r="E2703" t="str">
            <v>ACIDO PALMITICO  P.SINTESIS 250 G</v>
          </cell>
          <cell r="F2703" t="str">
            <v xml:space="preserve">Kwas palmitynowy, 250 g     </v>
          </cell>
          <cell r="G2703" t="str">
            <v xml:space="preserve">Пальмитиновая кислота, 250 г    </v>
          </cell>
          <cell r="H2703">
            <v>18.8</v>
          </cell>
        </row>
        <row r="2704">
          <cell r="A2704" t="str">
            <v>31698-E</v>
          </cell>
          <cell r="B2704" t="str">
            <v>Palmitinsäure, 500 g</v>
          </cell>
          <cell r="C2704" t="str">
            <v>Palmitic acid f. synth.     500 g</v>
          </cell>
          <cell r="D2704" t="str">
            <v>Acide palmitique pour la synthèse, 500g</v>
          </cell>
          <cell r="E2704" t="str">
            <v>ACIDO PALMITICO  P.SINTESIS 500 G</v>
          </cell>
          <cell r="F2704" t="str">
            <v xml:space="preserve">Kwas palmitynowy, 500 g   </v>
          </cell>
          <cell r="G2704" t="str">
            <v xml:space="preserve">Пальмитиновая кислота, 500 г    </v>
          </cell>
          <cell r="H2704">
            <v>40.799999999999997</v>
          </cell>
        </row>
        <row r="2705">
          <cell r="A2705" t="str">
            <v>31699-04</v>
          </cell>
          <cell r="B2705" t="str">
            <v>Pankreatin 25 g</v>
          </cell>
          <cell r="C2705" t="str">
            <v>Pancreatin                   25 g</v>
          </cell>
          <cell r="D2705" t="str">
            <v>Pancréatine  25 g</v>
          </cell>
          <cell r="E2705" t="str">
            <v>PANCREATINA                 25 G</v>
          </cell>
          <cell r="F2705" t="str">
            <v xml:space="preserve">Pankreatyna 25 g     </v>
          </cell>
          <cell r="G2705" t="str">
            <v xml:space="preserve">Панкреатин, 25 г    </v>
          </cell>
          <cell r="H2705">
            <v>31.4</v>
          </cell>
        </row>
        <row r="2706">
          <cell r="A2706" t="str">
            <v>31699-E</v>
          </cell>
          <cell r="B2706" t="str">
            <v>Pankreatin 25 g</v>
          </cell>
          <cell r="C2706" t="str">
            <v>Pancreatin                   25 g</v>
          </cell>
          <cell r="D2706" t="str">
            <v>Pancréatine  25 g</v>
          </cell>
          <cell r="E2706" t="str">
            <v>PANCREATINA                 25 G</v>
          </cell>
          <cell r="F2706" t="str">
            <v xml:space="preserve">Pankreatyna 25 g   </v>
          </cell>
          <cell r="G2706" t="str">
            <v xml:space="preserve">Панкреатин, 25 г    </v>
          </cell>
          <cell r="H2706">
            <v>135</v>
          </cell>
        </row>
        <row r="2707">
          <cell r="A2707" t="str">
            <v>31704-70</v>
          </cell>
          <cell r="B2707" t="str">
            <v>Paraffin, Ep. 55-60 Gr.C 1 kg</v>
          </cell>
          <cell r="C2707" t="str">
            <v>Paraffin, 55...60 gr         1 kg</v>
          </cell>
          <cell r="D2707" t="str">
            <v>Paraffine 55...60 C, 1 kg</v>
          </cell>
          <cell r="E2707" t="str">
            <v>PARAFINA 55...60 GRADOS C,    1KG</v>
          </cell>
          <cell r="F2707" t="str">
            <v xml:space="preserve">Parafina, 55-60 stopni C, 1 kg     </v>
          </cell>
          <cell r="G2707" t="str">
            <v xml:space="preserve">Парафин, 55...60 о С, 1 кг    </v>
          </cell>
          <cell r="H2707">
            <v>41.8</v>
          </cell>
        </row>
        <row r="2708">
          <cell r="A2708" t="str">
            <v>31704-E</v>
          </cell>
          <cell r="B2708" t="str">
            <v>Paraffin, Ep. 55-60 Gr.C 1 kg</v>
          </cell>
          <cell r="C2708" t="str">
            <v>Paraffin, 55...60 gr         1 kg</v>
          </cell>
          <cell r="D2708" t="str">
            <v>Paraffine 55...60 C, 1 kg</v>
          </cell>
          <cell r="E2708" t="str">
            <v>PARAFINA 55...60 GRADOS C,    1KG</v>
          </cell>
          <cell r="F2708" t="str">
            <v xml:space="preserve">Parafina, 55-60 stopni C, 1 kg   </v>
          </cell>
          <cell r="G2708" t="str">
            <v xml:space="preserve">Парафин, 55...60 о С, 1 кг    </v>
          </cell>
          <cell r="H2708">
            <v>40.799999999999997</v>
          </cell>
        </row>
        <row r="2709">
          <cell r="A2709" t="str">
            <v>31707-25</v>
          </cell>
          <cell r="B2709" t="str">
            <v>n-Pentan, 250 ml</v>
          </cell>
          <cell r="C2709" t="str">
            <v>n-pentane                  250 ml</v>
          </cell>
          <cell r="D2709" t="str">
            <v>N-Pentane, pur, 250ml</v>
          </cell>
          <cell r="E2709" t="str">
            <v>PENTANO,EBULL.34-36 GR C   250 ML</v>
          </cell>
          <cell r="F2709" t="str">
            <v xml:space="preserve">n-pentan, czysty, 250 ml     </v>
          </cell>
          <cell r="G2709" t="str">
            <v xml:space="preserve">n-пентан, 250 мл    </v>
          </cell>
          <cell r="H2709">
            <v>13.8</v>
          </cell>
        </row>
        <row r="2710">
          <cell r="A2710" t="str">
            <v>31707-70</v>
          </cell>
          <cell r="B2710" t="str">
            <v>n-Pentan, 1000 ml</v>
          </cell>
          <cell r="C2710" t="str">
            <v>n-pentane                 1000 ml</v>
          </cell>
          <cell r="D2710" t="str">
            <v>Pentane 1000 ml</v>
          </cell>
          <cell r="E2710" t="str">
            <v>PENTANO                 1000 ml</v>
          </cell>
          <cell r="F2710" t="str">
            <v xml:space="preserve">n-pentan, czysty, 1000 ml     </v>
          </cell>
          <cell r="G2710" t="str">
            <v xml:space="preserve">n-пентан, 1000 мл    </v>
          </cell>
          <cell r="H2710">
            <v>39.799999999999997</v>
          </cell>
        </row>
        <row r="2711">
          <cell r="A2711" t="str">
            <v>31707-E</v>
          </cell>
          <cell r="B2711" t="str">
            <v>n-Pentan, 1000 ml</v>
          </cell>
          <cell r="C2711" t="str">
            <v>n-pentane                 1000 ml</v>
          </cell>
          <cell r="D2711" t="str">
            <v>Pentane 1000 ml</v>
          </cell>
          <cell r="E2711" t="str">
            <v>PENTANO                 1000 ml</v>
          </cell>
          <cell r="F2711" t="str">
            <v xml:space="preserve">n-pentan, czysty, 1000 ml   </v>
          </cell>
          <cell r="G2711" t="str">
            <v xml:space="preserve">n-пентан, 1000 мл    </v>
          </cell>
          <cell r="H2711">
            <v>55.1</v>
          </cell>
        </row>
        <row r="2712">
          <cell r="A2712" t="str">
            <v>31708-05</v>
          </cell>
          <cell r="B2712" t="str">
            <v>Pepton aus Fleisch 50 g</v>
          </cell>
          <cell r="C2712" t="str">
            <v>Peptone,dry,from meat        50 g</v>
          </cell>
          <cell r="D2712" t="str">
            <v>Peptone de la viande, sec 50 g</v>
          </cell>
          <cell r="E2712" t="str">
            <v>PEPTONA SECA DE CARNE,SECO  50G</v>
          </cell>
          <cell r="F2712" t="str">
            <v xml:space="preserve">Peptyna z mięsa, 50 g     </v>
          </cell>
          <cell r="G2712" t="str">
            <v xml:space="preserve">Пептон, из мяса, 50 г    </v>
          </cell>
          <cell r="H2712">
            <v>36</v>
          </cell>
        </row>
        <row r="2713">
          <cell r="A2713" t="str">
            <v>31708-E</v>
          </cell>
          <cell r="B2713" t="str">
            <v>Pepton aus Fleisch 250 g</v>
          </cell>
          <cell r="C2713" t="str">
            <v>Peptone,dry,from meat        250 g</v>
          </cell>
          <cell r="D2713" t="str">
            <v>Peptone de la viande, sec 250 g</v>
          </cell>
          <cell r="E2713" t="str">
            <v>PEPTONA SECA DE CARNE,SECO  250G</v>
          </cell>
          <cell r="F2713" t="str">
            <v xml:space="preserve">Peptyna z mięsa, 250 g   </v>
          </cell>
          <cell r="G2713" t="str">
            <v xml:space="preserve">Пептон, из мяса, 250 г    </v>
          </cell>
          <cell r="H2713">
            <v>57</v>
          </cell>
        </row>
        <row r="2714">
          <cell r="A2714" t="str">
            <v>31710-25</v>
          </cell>
          <cell r="B2714" t="str">
            <v>Wasserstoffperoxid, 30%, 250 ml</v>
          </cell>
          <cell r="C2714" t="str">
            <v>Hydrogen peroxide, 30%, 250 ml</v>
          </cell>
          <cell r="D2714" t="str">
            <v xml:space="preserve">Peroxyde d'hydrogène 30 %, 250 ml </v>
          </cell>
          <cell r="E2714" t="str">
            <v>AGUA OXIGENADA,30%,     250 ml</v>
          </cell>
          <cell r="F2714" t="str">
            <v xml:space="preserve">Woda utleniona, 30 %, 250 ml     </v>
          </cell>
          <cell r="G2714" t="str">
            <v xml:space="preserve">Перекись водорода, 30%, 250 мл     </v>
          </cell>
          <cell r="H2714">
            <v>10.199999999999999</v>
          </cell>
        </row>
        <row r="2715">
          <cell r="A2715" t="str">
            <v>31710-E</v>
          </cell>
          <cell r="B2715" t="str">
            <v>Wasserstoffperoxid, 30%, 500 ml</v>
          </cell>
          <cell r="C2715" t="str">
            <v>Hydrogen peroxide, 30%, 500 ml</v>
          </cell>
          <cell r="D2715" t="str">
            <v xml:space="preserve">Peroxyde d'hydrogène 30 %, 500 ml </v>
          </cell>
          <cell r="E2715" t="str">
            <v>AGUA OXIGENADA,30%,     500 ml</v>
          </cell>
          <cell r="F2715" t="str">
            <v xml:space="preserve">Woda utleniona, 30 %, 500 ml   </v>
          </cell>
          <cell r="G2715" t="str">
            <v xml:space="preserve">Перекись водорода, 30%, 500 мл     </v>
          </cell>
          <cell r="H2715">
            <v>20.3</v>
          </cell>
        </row>
        <row r="2716">
          <cell r="A2716" t="str">
            <v>31715-10</v>
          </cell>
          <cell r="B2716" t="str">
            <v>Phenolphthaleinlösung 0,5% in Ethanol, 100 ml</v>
          </cell>
          <cell r="C2716" t="str">
            <v>Phenolphthalein, 0,5% soution in ethanol, 100 ml</v>
          </cell>
          <cell r="D2716" t="str">
            <v>Phénolphtaléine, solution 0,5 % en éthanol, 100 ml</v>
          </cell>
          <cell r="E2716" t="str">
            <v>Fenolftaleína, solución al 0,5% en etanol, 100 ml</v>
          </cell>
          <cell r="F2716" t="str">
            <v xml:space="preserve">Fenoloftaleina, roztwór 0,5 % w etanolu, 100 ml     </v>
          </cell>
          <cell r="G2716" t="str">
            <v xml:space="preserve">Фенолфталеин, раствор, 1%, 100 мл    </v>
          </cell>
          <cell r="H2716">
            <v>18</v>
          </cell>
        </row>
        <row r="2717">
          <cell r="A2717" t="str">
            <v>31715-E</v>
          </cell>
          <cell r="B2717" t="str">
            <v>Phenolphthaleinlösung 0,1% in Ethanol, 250 ml</v>
          </cell>
          <cell r="C2717" t="str">
            <v>Phenolphthalein, 0,1% soution in ethanol, 250 ml</v>
          </cell>
          <cell r="D2717" t="str">
            <v>Phénolphtaléine, 0,1% solution in éthanol, 250 ml</v>
          </cell>
          <cell r="E2717" t="str">
            <v>Fenoftaleína, solución 0,1 % en etanol, 250 ml</v>
          </cell>
          <cell r="F2717" t="str">
            <v xml:space="preserve">Fenoloftaleina, roztwór 0,1 % w etanolu, 250 ml   </v>
          </cell>
          <cell r="G2717" t="str">
            <v xml:space="preserve">Фенолфталеин, раствор, 250 мл    </v>
          </cell>
          <cell r="H2717">
            <v>32.200000000000003</v>
          </cell>
        </row>
        <row r="2718">
          <cell r="A2718" t="str">
            <v>31730-10</v>
          </cell>
          <cell r="B2718" t="str">
            <v>Sammlung 10 unterschiedlicher Kunststoffproben, Set je Sorte 60 St.</v>
          </cell>
          <cell r="C2718" t="str">
            <v>Sample set for study of plastics, 60 pcs. of each species</v>
          </cell>
          <cell r="D2718" t="str">
            <v>Set d échantillons pour étude des plastiques, 60 pièces</v>
          </cell>
          <cell r="E2718" t="str">
            <v>Set de muestras para estudio de plásticos, 60 piezas de cadaplástico</v>
          </cell>
          <cell r="F2718" t="str">
            <v xml:space="preserve">Zbiór próbek do nauki o tworzywach sztucznych, każdy rodzaj 60 sztuk     </v>
          </cell>
          <cell r="G2718" t="str">
            <v xml:space="preserve">Набор  образцов для изучения пластмасс    </v>
          </cell>
          <cell r="H2718">
            <v>398</v>
          </cell>
        </row>
        <row r="2719">
          <cell r="A2719" t="str">
            <v>31739-03</v>
          </cell>
          <cell r="B2719" t="str">
            <v xml:space="preserve">Platindraht, d = 0,3 mm, l = 100 mm </v>
          </cell>
          <cell r="C2719" t="str">
            <v>Platinum wire, d 0.3 mm, 100 mm</v>
          </cell>
          <cell r="D2719" t="str">
            <v>Fil de platine,0,3 mm 10 cm</v>
          </cell>
          <cell r="E2719" t="str">
            <v>ALAMBRE DE PLATINO 0,3 MM   10 CM</v>
          </cell>
          <cell r="F2719" t="str">
            <v xml:space="preserve">Drut platynowy, d = 0,3 mm, l = 100 mm     </v>
          </cell>
          <cell r="G2719" t="str">
            <v xml:space="preserve">Платиновая проволока, d=0.3 мм, 100 мм    </v>
          </cell>
          <cell r="H2719">
            <v>65.2</v>
          </cell>
        </row>
        <row r="2720">
          <cell r="A2720" t="str">
            <v>31745-25</v>
          </cell>
          <cell r="B2720" t="str">
            <v>Polyvinylchlorid, Pulver 250 g</v>
          </cell>
          <cell r="C2720" t="str">
            <v>Polyvinyl chloride,powder   250 g</v>
          </cell>
          <cell r="D2720" t="str">
            <v>Chlorure de polyvinyle 250 g</v>
          </cell>
          <cell r="E2720" t="str">
            <v>CLORURO DE POLIVINILO,POLVO 250 G</v>
          </cell>
          <cell r="F2720" t="str">
            <v xml:space="preserve">PCV, proszek, 250 g     </v>
          </cell>
          <cell r="G2720" t="str">
            <v xml:space="preserve">Поливинилхлорид, порошок, 250 г    </v>
          </cell>
          <cell r="H2720">
            <v>52.8</v>
          </cell>
        </row>
        <row r="2721">
          <cell r="A2721" t="str">
            <v>31745-E</v>
          </cell>
          <cell r="B2721" t="str">
            <v>Polyvinylchlorid, Pulver 250 g</v>
          </cell>
          <cell r="C2721" t="str">
            <v>Polyvinyl chloride,powder   250 g</v>
          </cell>
          <cell r="D2721" t="str">
            <v>Chlorure de polyvinyle 250 g</v>
          </cell>
          <cell r="E2721" t="str">
            <v>CLORURO DE POLIVINILO,POLVO 250 G</v>
          </cell>
          <cell r="F2721" t="str">
            <v xml:space="preserve">PCV, proszek, 250 g   </v>
          </cell>
          <cell r="G2721" t="str">
            <v xml:space="preserve">Поливинилхлорид, порошок, 250 г    </v>
          </cell>
          <cell r="H2721">
            <v>32.6</v>
          </cell>
        </row>
        <row r="2722">
          <cell r="A2722" t="str">
            <v>31751-02</v>
          </cell>
          <cell r="B2722" t="str">
            <v xml:space="preserve">Polyvinylchlorid-Platten, 120  x 120  x  2 mm, 5 Stück </v>
          </cell>
          <cell r="C2722" t="str">
            <v>PVC-plates,pack.5 pcs.</v>
          </cell>
          <cell r="D2722" t="str">
            <v>Plaques en PVC 120x120x2 mm, 5 pièces</v>
          </cell>
          <cell r="E2722" t="str">
            <v>PLACAS DE PVC  5 PZS.</v>
          </cell>
          <cell r="F2722" t="str">
            <v xml:space="preserve">Płytki PCV, 120x120x2 mm, 5 sztuk     </v>
          </cell>
          <cell r="G2722" t="str">
            <v xml:space="preserve">Пластины ПВХ, 120x120x2 мм , 5 шт.    </v>
          </cell>
          <cell r="H2722">
            <v>17.8</v>
          </cell>
        </row>
        <row r="2723">
          <cell r="A2723" t="str">
            <v>31753-50</v>
          </cell>
          <cell r="B2723" t="str">
            <v>Propionsäure, 500 ml</v>
          </cell>
          <cell r="C2723" t="str">
            <v>Propionic acid,            500 ml</v>
          </cell>
          <cell r="D2723" t="str">
            <v>Acide propanoïque, 500 ml</v>
          </cell>
          <cell r="E2723" t="str">
            <v>ACIDO PROPIONICO            500ML</v>
          </cell>
          <cell r="F2723" t="str">
            <v xml:space="preserve">Kwas propionowy, 500 ml     </v>
          </cell>
          <cell r="G2723" t="str">
            <v xml:space="preserve">Пропионовая кислота, 500 мл    </v>
          </cell>
          <cell r="H2723">
            <v>23.8</v>
          </cell>
        </row>
        <row r="2724">
          <cell r="A2724" t="str">
            <v>31753-E</v>
          </cell>
          <cell r="B2724" t="str">
            <v>Propionsäure, 500 ml</v>
          </cell>
          <cell r="C2724" t="str">
            <v>Propionic acid,            500 ml</v>
          </cell>
          <cell r="D2724" t="str">
            <v>Acide propanoïque, 500 ml</v>
          </cell>
          <cell r="E2724" t="str">
            <v>ACIDO PROPIONICO            500ML</v>
          </cell>
          <cell r="F2724" t="str">
            <v xml:space="preserve">Kwas propionowy, 500 ml   </v>
          </cell>
          <cell r="G2724" t="str">
            <v xml:space="preserve">Пропионовая кислота, 500 мл    </v>
          </cell>
          <cell r="H2724">
            <v>26.4</v>
          </cell>
        </row>
        <row r="2725">
          <cell r="A2725" t="str">
            <v>31754-25</v>
          </cell>
          <cell r="B2725" t="str">
            <v>1-Propanol, 250 ml</v>
          </cell>
          <cell r="C2725" t="str">
            <v>Propyl alcohol,normal      250 ml</v>
          </cell>
          <cell r="D2725" t="str">
            <v>Alcool propylique normal 250 ml</v>
          </cell>
          <cell r="E2725" t="str">
            <v>ALCOHOL PROPILICO,NORMAL   250 ML</v>
          </cell>
          <cell r="F2725" t="str">
            <v xml:space="preserve">1-Propanol, czysty, 250 ml     </v>
          </cell>
          <cell r="G2725" t="str">
            <v xml:space="preserve">Пропиловый спирт, стандарт., 250 мл    </v>
          </cell>
          <cell r="H2725">
            <v>15.8</v>
          </cell>
        </row>
        <row r="2726">
          <cell r="A2726" t="str">
            <v>31754-E</v>
          </cell>
          <cell r="B2726" t="str">
            <v>1-Propanol, 1000 ml</v>
          </cell>
          <cell r="C2726" t="str">
            <v>Propyl alcohol,normal      1000 ml</v>
          </cell>
          <cell r="D2726" t="str">
            <v>Alcool propylique normal 1000 ml</v>
          </cell>
          <cell r="E2726" t="str">
            <v>ALCOHOL PROPILICO,NORMAL   1000</v>
          </cell>
          <cell r="F2726" t="str">
            <v xml:space="preserve">1-Propanol, czysty, 1000 ml   </v>
          </cell>
          <cell r="G2726" t="str">
            <v xml:space="preserve">Пропиловый спирт, стандарт., 1000 мл    </v>
          </cell>
          <cell r="H2726">
            <v>29</v>
          </cell>
        </row>
        <row r="2727">
          <cell r="A2727" t="str">
            <v>31761-50</v>
          </cell>
          <cell r="B2727" t="str">
            <v>Perlkatalysator, 500 g</v>
          </cell>
          <cell r="C2727" t="str">
            <v>Bead catalyst, 500 g</v>
          </cell>
          <cell r="D2727" t="str">
            <v>Catalyseur en perles 500 g</v>
          </cell>
          <cell r="E2727" t="str">
            <v>CATALIZADOR DE BOLITAS, 500 G</v>
          </cell>
          <cell r="F2727" t="str">
            <v xml:space="preserve">Perełki katalizujące, 500 g     </v>
          </cell>
          <cell r="G2727" t="str">
            <v xml:space="preserve">Гранулированный катализатор, 500 г    </v>
          </cell>
          <cell r="H2727">
            <v>61.6</v>
          </cell>
        </row>
        <row r="2728">
          <cell r="A2728" t="str">
            <v>31763-03</v>
          </cell>
          <cell r="B2728" t="str">
            <v>Platin-Palladium-Katalysator, 0,15% Pt + 0,15% Pd, 50 g</v>
          </cell>
          <cell r="C2728" t="str">
            <v>Bead catalyst, 50g</v>
          </cell>
          <cell r="D2728" t="str">
            <v>Catalyseur platine-palladium, 0,15% de Pt+Pd 0,15%, 50 g</v>
          </cell>
          <cell r="E2728" t="str">
            <v>GLOBULOS PT-PD, 50 g</v>
          </cell>
          <cell r="F2728" t="str">
            <v xml:space="preserve">Katalizator platynowy na włóknie aluminiowym, 10 g     </v>
          </cell>
          <cell r="G2728" t="str">
            <v xml:space="preserve">Гранулированный катализатор, 50 г    </v>
          </cell>
          <cell r="H2728">
            <v>123.8</v>
          </cell>
        </row>
        <row r="2729">
          <cell r="A2729" t="str">
            <v>31767-10</v>
          </cell>
          <cell r="B2729" t="str">
            <v>Molybdän, Pulver, 99.7%ig, 100 g</v>
          </cell>
          <cell r="C2729" t="str">
            <v>Molybdenum, Powder, 99,7%, 100 g</v>
          </cell>
          <cell r="D2729" t="str">
            <v xml:space="preserve">Molybdène en poudre, 99,7%, 100 g </v>
          </cell>
          <cell r="E2729" t="str">
            <v>POLVO DE MOLIBDENO, 99,7%, 100 g</v>
          </cell>
          <cell r="F2729" t="str">
            <v xml:space="preserve">Molibden, proszek, 99.7 %, 100 g     </v>
          </cell>
          <cell r="G2729" t="str">
            <v xml:space="preserve">Молибден, порошок, 99,7%, 100 г    </v>
          </cell>
          <cell r="H2729">
            <v>310</v>
          </cell>
        </row>
        <row r="2730">
          <cell r="A2730" t="str">
            <v>31768-03</v>
          </cell>
          <cell r="B2730" t="str">
            <v>Germanium, Pulver, 99%ig, 10 g</v>
          </cell>
          <cell r="C2730" t="str">
            <v>Germanium, Powder, 99%, 10 g</v>
          </cell>
          <cell r="D2730" t="str">
            <v>Germanium en poudre, 99%, 10 g</v>
          </cell>
          <cell r="E2730" t="str">
            <v>POLVO DE GERMANIO, 99%, 10 g</v>
          </cell>
          <cell r="F2730" t="str">
            <v xml:space="preserve">German, proszek, 99%, 10 g     </v>
          </cell>
          <cell r="G2730" t="str">
            <v xml:space="preserve">Германий, порошок, 99%, 10 г    </v>
          </cell>
          <cell r="H2730">
            <v>858</v>
          </cell>
        </row>
        <row r="2731">
          <cell r="A2731" t="str">
            <v>31773-03</v>
          </cell>
          <cell r="B2731" t="str">
            <v>Glaswolle 10 g</v>
          </cell>
          <cell r="C2731" t="str">
            <v>Glass wool            10 g</v>
          </cell>
          <cell r="D2731" t="str">
            <v>Laine de verre quartz, 10 g</v>
          </cell>
          <cell r="E2731" t="str">
            <v>LANA DE VIDRIO DE CUARZO, 10 G</v>
          </cell>
          <cell r="F2731" t="str">
            <v xml:space="preserve">Wełna szklana, 10 g     </v>
          </cell>
          <cell r="G2731" t="str">
            <v xml:space="preserve">Кварцевая стекловата, 10 г    </v>
          </cell>
          <cell r="H2731">
            <v>8</v>
          </cell>
        </row>
        <row r="2732">
          <cell r="A2732" t="str">
            <v>31773-E</v>
          </cell>
          <cell r="B2732" t="str">
            <v>Glaswolle 500 g</v>
          </cell>
          <cell r="C2732" t="str">
            <v>Glass wool            500 g</v>
          </cell>
          <cell r="D2732" t="str">
            <v>Laine de verre quartz, 500 g</v>
          </cell>
          <cell r="E2732" t="str">
            <v>Lana de vidrio, 500 g</v>
          </cell>
          <cell r="F2732" t="str">
            <v/>
          </cell>
          <cell r="G2732" t="str">
            <v>Стекловата, 500 гр</v>
          </cell>
          <cell r="H2732">
            <v>51</v>
          </cell>
        </row>
        <row r="2733">
          <cell r="A2733" t="str">
            <v>31774-70</v>
          </cell>
          <cell r="B2733" t="str">
            <v>Quarzmehl, &gt;99 %, Korngröße &lt;125 µm, 1.000 g</v>
          </cell>
          <cell r="C2733" t="str">
            <v>Quartz flour, 0-3 micro-m, 1000 g</v>
          </cell>
          <cell r="D2733" t="str">
            <v>Farine de quartz,3 microns 1 kg</v>
          </cell>
          <cell r="E2733" t="str">
            <v>HARINA DE CUARZO 0-3 MICRO-M,1 KG</v>
          </cell>
          <cell r="F2733" t="str">
            <v xml:space="preserve">Mączka kwarcowa, 0-3 mikro-m, 1 kg   </v>
          </cell>
          <cell r="G2733" t="str">
            <v xml:space="preserve">Кварцевая мука, 0-3 мкм, 1000 г     </v>
          </cell>
          <cell r="H2733">
            <v>28</v>
          </cell>
        </row>
        <row r="2734">
          <cell r="A2734" t="str">
            <v>31799-27</v>
          </cell>
          <cell r="B2734" t="str">
            <v>Rizinusöl, raffiniert, DAB 250 ml</v>
          </cell>
          <cell r="C2734" t="str">
            <v>Castor oil                 250 ml</v>
          </cell>
          <cell r="D2734" t="str">
            <v>Huile de ricin 250 ml</v>
          </cell>
          <cell r="E2734" t="str">
            <v>ACEITE DE RICINO          250 ML</v>
          </cell>
          <cell r="F2734" t="str">
            <v xml:space="preserve">Olej rycynowy, rafinowany, dAB,250 ml     </v>
          </cell>
          <cell r="G2734" t="str">
            <v xml:space="preserve">Касторовое масло, 250 мл    </v>
          </cell>
          <cell r="H2734">
            <v>14.8</v>
          </cell>
        </row>
        <row r="2735">
          <cell r="A2735" t="str">
            <v>31799-E</v>
          </cell>
          <cell r="B2735" t="str">
            <v>Rizinusöl, 1000 ml</v>
          </cell>
          <cell r="C2735" t="str">
            <v>Castor oil                 1000 ml</v>
          </cell>
          <cell r="D2735" t="str">
            <v>Huile de ricin 1000 ml</v>
          </cell>
          <cell r="E2735" t="str">
            <v>ACEITE DE RICINO          1000 ML</v>
          </cell>
          <cell r="F2735" t="str">
            <v xml:space="preserve">Olej rycynowy, rafinowany,1000 ml   </v>
          </cell>
          <cell r="G2735" t="str">
            <v xml:space="preserve">Касторовое масло, 1000 мл    </v>
          </cell>
          <cell r="H2735">
            <v>29</v>
          </cell>
        </row>
        <row r="2736">
          <cell r="A2736" t="str">
            <v>31808-50</v>
          </cell>
          <cell r="B2736" t="str">
            <v>Roherdöl, synthetisch, 500 ml</v>
          </cell>
          <cell r="C2736" t="str">
            <v>Crude oil (petroleum),synthetic, 500 ml</v>
          </cell>
          <cell r="D2736" t="str">
            <v>Pétrole brut synthétique, 500ml</v>
          </cell>
          <cell r="E2736" t="str">
            <v>Petróleo crudo, sintético, 500 ml,</v>
          </cell>
          <cell r="F2736" t="str">
            <v xml:space="preserve">Ropa naftowa, Syntetyczna, 500 ml     </v>
          </cell>
          <cell r="G2736" t="str">
            <v xml:space="preserve">Сырая нефть, 500 мл    </v>
          </cell>
          <cell r="H2736">
            <v>55.6</v>
          </cell>
        </row>
        <row r="2737">
          <cell r="A2737" t="str">
            <v>31808-70</v>
          </cell>
          <cell r="B2737" t="str">
            <v>Roherdöl, synthetisch, 1000 ml</v>
          </cell>
          <cell r="C2737" t="str">
            <v>Crude oil (petroleum),synthetic, 1000 ml</v>
          </cell>
          <cell r="D2737" t="str">
            <v>Pétrole brut synthétique, 1000ml</v>
          </cell>
          <cell r="E2737" t="str">
            <v>Crude oil (petroleum),synthetic, 1000 ml</v>
          </cell>
          <cell r="F2737" t="str">
            <v xml:space="preserve">Ropa naftowa, Syntetyczna, 1000 ml     </v>
          </cell>
          <cell r="G2737" t="str">
            <v xml:space="preserve">Сырая нефть, 1000 мл    </v>
          </cell>
          <cell r="H2737">
            <v>89.2</v>
          </cell>
        </row>
        <row r="2738">
          <cell r="A2738" t="str">
            <v>31808-E</v>
          </cell>
          <cell r="B2738" t="str">
            <v>Roherdöl, synthetisch, 1000 ml</v>
          </cell>
          <cell r="C2738" t="str">
            <v>Crude oil (petroleum),synthetic, 1000 ml</v>
          </cell>
          <cell r="D2738" t="str">
            <v>Pétrole brut synthétique, 1000ml</v>
          </cell>
          <cell r="E2738" t="str">
            <v>Petróleo crudo, sintético, 1000 ml,</v>
          </cell>
          <cell r="F2738" t="str">
            <v xml:space="preserve">Ropa naftowa, Syntetyczna, 1000 ml   </v>
          </cell>
          <cell r="G2738" t="str">
            <v xml:space="preserve">Сырая нефть, 1000 мл    </v>
          </cell>
          <cell r="H2738">
            <v>118</v>
          </cell>
        </row>
        <row r="2739">
          <cell r="A2739" t="str">
            <v>31813-04</v>
          </cell>
          <cell r="B2739" t="str">
            <v>Säurefuchsin, Rubin S 25 g</v>
          </cell>
          <cell r="C2739" t="str">
            <v xml:space="preserve">Fuchsine acid -rubin s-,     25 g </v>
          </cell>
          <cell r="D2739" t="str">
            <v>Fuchsine acide 25 g</v>
          </cell>
          <cell r="E2739" t="str">
            <v xml:space="preserve">FUCSINA ACIDA               25 G  </v>
          </cell>
          <cell r="F2739" t="str">
            <v xml:space="preserve">Fuksyna kwaśna Rubin s, 25 g     </v>
          </cell>
          <cell r="G2739" t="str">
            <v xml:space="preserve">Фуксиновая кислота, рубин, 25 г    </v>
          </cell>
          <cell r="H2739">
            <v>174</v>
          </cell>
        </row>
        <row r="2740">
          <cell r="A2740" t="str">
            <v>31813-E</v>
          </cell>
          <cell r="B2740" t="str">
            <v>Säurefuchsin, Rubin S 10 g</v>
          </cell>
          <cell r="C2740" t="str">
            <v>Fuchsine acid -rubin s-,     10 g</v>
          </cell>
          <cell r="D2740" t="str">
            <v>Fuchsine acide 10 g</v>
          </cell>
          <cell r="E2740" t="str">
            <v xml:space="preserve">FUCSINA ACIDA               10 G </v>
          </cell>
          <cell r="F2740" t="str">
            <v xml:space="preserve">Fuksyna kwaśna Rubin s, 10 g   </v>
          </cell>
          <cell r="G2740" t="str">
            <v xml:space="preserve">Фуксиновая кислота, рубин, 10 г    </v>
          </cell>
          <cell r="H2740">
            <v>80</v>
          </cell>
        </row>
        <row r="2741">
          <cell r="A2741" t="str">
            <v>31817-70</v>
          </cell>
          <cell r="B2741" t="str">
            <v>Salpetersäure,10%,techn. 1000 ml</v>
          </cell>
          <cell r="C2741" t="str">
            <v>Nitric acid, 10%, tech.gr.,1000ml</v>
          </cell>
          <cell r="D2741" t="str">
            <v>Acide nitrique 10%, techn. 1000 Ml</v>
          </cell>
          <cell r="E2741" t="str">
            <v>ACIDO NITRICO 10%, TECN., 1000 ML</v>
          </cell>
          <cell r="F2741" t="str">
            <v xml:space="preserve">Kwas azotowy, 10 %, techniczny, 1000 ml     </v>
          </cell>
          <cell r="G2741" t="str">
            <v xml:space="preserve">Азотная кислота, 10%, техн., 1000 мл    </v>
          </cell>
          <cell r="H2741">
            <v>30</v>
          </cell>
        </row>
        <row r="2742">
          <cell r="A2742" t="str">
            <v>31821-70</v>
          </cell>
          <cell r="B2742" t="str">
            <v>Salzsäure, 10%, 1000 ml</v>
          </cell>
          <cell r="C2742" t="str">
            <v>Hydrochloric acid,10%,tech.gr.,1l</v>
          </cell>
          <cell r="D2742" t="str">
            <v>Acide chlorhydrique 10%, techn. 1000ml</v>
          </cell>
          <cell r="E2742" t="str">
            <v>ACIDO CLORHIDRICO, 10%, TECN.  1L</v>
          </cell>
          <cell r="F2742" t="str">
            <v xml:space="preserve">Kwas chlorowodorowy, 10 %, techniczny, 1 l     </v>
          </cell>
          <cell r="G2742" t="str">
            <v xml:space="preserve">Соляная кислота, 10%, техн., 1000 мл    </v>
          </cell>
          <cell r="H2742">
            <v>18</v>
          </cell>
        </row>
        <row r="2743">
          <cell r="A2743" t="str">
            <v>31821-E</v>
          </cell>
          <cell r="B2743" t="str">
            <v>Salzsäure, 10%, 2500 ml</v>
          </cell>
          <cell r="C2743" t="str">
            <v>Hydrochloric acid,10%, 2.5 L</v>
          </cell>
          <cell r="D2743" t="str">
            <v>Acide chlorhydrique 10%, techn. 2500 ml</v>
          </cell>
          <cell r="E2743" t="str">
            <v>ACIDO CLORHIDRICO, 10%, TECN.  2.5 L</v>
          </cell>
          <cell r="F2743" t="str">
            <v xml:space="preserve">Kwas chlorowodorowy, 10 %, techniczny, 2.5 l   </v>
          </cell>
          <cell r="G2743" t="str">
            <v xml:space="preserve">Соляная кислота, 10%, техн., 2500 мл    </v>
          </cell>
          <cell r="H2743">
            <v>17.8</v>
          </cell>
        </row>
        <row r="2744">
          <cell r="A2744" t="str">
            <v>31822-70</v>
          </cell>
          <cell r="B2744" t="str">
            <v>Salzsäure 25%ig, 1000 ml</v>
          </cell>
          <cell r="C2744" t="str">
            <v>Hydrochloric acid 25%     1000 ml</v>
          </cell>
          <cell r="D2744" t="str">
            <v>Acide chlorhydrique 25% 1000 ml</v>
          </cell>
          <cell r="E2744" t="str">
            <v>Ácido clorhídrico, 25%, 1000ml</v>
          </cell>
          <cell r="F2744" t="str">
            <v xml:space="preserve">Kwas chlorowodorowy 25 % 1000 ml     </v>
          </cell>
          <cell r="G2744" t="str">
            <v xml:space="preserve">Соляная кислота, 25%, 1000 мл    </v>
          </cell>
          <cell r="H2744">
            <v>20.399999999999999</v>
          </cell>
        </row>
        <row r="2745">
          <cell r="A2745" t="str">
            <v>31822-E</v>
          </cell>
          <cell r="B2745" t="str">
            <v>Salzsäure 25%ig, 1000 ml</v>
          </cell>
          <cell r="C2745" t="str">
            <v>Hydrochloric acid 25%     1000 ml</v>
          </cell>
          <cell r="D2745" t="str">
            <v>Acide chlorhydrique 25% 1000 ml</v>
          </cell>
          <cell r="E2745" t="str">
            <v>Ácido clorhídrico, 25%, 1000ml</v>
          </cell>
          <cell r="F2745" t="str">
            <v xml:space="preserve">Kwas chlorowodorowy 25 % 1000 ml   </v>
          </cell>
          <cell r="G2745" t="str">
            <v xml:space="preserve">Соляная кислота, 25%, 1000 мл    </v>
          </cell>
          <cell r="H2745">
            <v>19.8</v>
          </cell>
        </row>
        <row r="2746">
          <cell r="A2746" t="str">
            <v>31827-25</v>
          </cell>
          <cell r="B2746" t="str">
            <v>Schiffs Reagenz 250 ml</v>
          </cell>
          <cell r="C2746" t="str">
            <v xml:space="preserve">Schiff's  reagent          250 ml </v>
          </cell>
          <cell r="D2746" t="str">
            <v>Réactif de Schiff, 250 ml</v>
          </cell>
          <cell r="E2746" t="str">
            <v>Reactivo de Schiff, 250 ml</v>
          </cell>
          <cell r="F2746" t="str">
            <v xml:space="preserve">Odczynnik Schiffa, 250 ml     </v>
          </cell>
          <cell r="G2746" t="str">
            <v xml:space="preserve">Реактив Шиффа, 250 мл    </v>
          </cell>
          <cell r="H2746">
            <v>23.4</v>
          </cell>
        </row>
        <row r="2747">
          <cell r="A2747" t="str">
            <v>31827-E</v>
          </cell>
          <cell r="B2747" t="str">
            <v>Schiffs Reagenz 500 ml</v>
          </cell>
          <cell r="C2747" t="str">
            <v xml:space="preserve">Schiff's  reagent          500 ml </v>
          </cell>
          <cell r="D2747" t="str">
            <v>Réactif de Schiff, 500 ml</v>
          </cell>
          <cell r="E2747" t="str">
            <v>Reactivo de Schiff, 500 ml</v>
          </cell>
          <cell r="F2747" t="str">
            <v xml:space="preserve">Odczynnik Schiffa, 500 ml   </v>
          </cell>
          <cell r="G2747" t="str">
            <v xml:space="preserve">Реактив Шиффа, 500 мл    </v>
          </cell>
          <cell r="H2747">
            <v>33.200000000000003</v>
          </cell>
        </row>
        <row r="2748">
          <cell r="A2748" t="str">
            <v>31828-70</v>
          </cell>
          <cell r="B2748" t="str">
            <v>Schwefelsäure, 10%, 1000 ml</v>
          </cell>
          <cell r="C2748" t="str">
            <v>Sulphuric acid, 10%, tech.gr., 1000 ml</v>
          </cell>
          <cell r="D2748" t="str">
            <v>Acide sulphurique, 10%, techn., 1000 Ml</v>
          </cell>
          <cell r="E2748" t="str">
            <v>ACIDO SULFURICO, 10%, TECN.,  1000 ml</v>
          </cell>
          <cell r="F2748" t="str">
            <v xml:space="preserve">Kwas siarkowy, 10 %, techniczny, 1 l     </v>
          </cell>
          <cell r="G2748" t="str">
            <v xml:space="preserve">Серная кислота, 10%, техн., 1000 мл    </v>
          </cell>
          <cell r="H2748">
            <v>19.399999999999999</v>
          </cell>
        </row>
        <row r="2749">
          <cell r="A2749" t="str">
            <v>31828-E</v>
          </cell>
          <cell r="B2749" t="str">
            <v>Schwefelsäure, 20%, 1000 ml</v>
          </cell>
          <cell r="C2749" t="str">
            <v>Sulphuric acid, 20%, tech.gr., 1000 ml</v>
          </cell>
          <cell r="D2749" t="str">
            <v>Acide sulphurique, 20%, techn., 1000 Ml</v>
          </cell>
          <cell r="E2749" t="str">
            <v>ACIDO SULFURICO, 20%, TECN.,  1000 ml</v>
          </cell>
          <cell r="F2749" t="str">
            <v xml:space="preserve">Kwas siarkowy, 20 %, techniczny, 1 l   </v>
          </cell>
          <cell r="G2749" t="str">
            <v xml:space="preserve">Серная кислота, 20%, техн., 1000 мл    </v>
          </cell>
          <cell r="H2749">
            <v>16.2</v>
          </cell>
        </row>
        <row r="2750">
          <cell r="A2750" t="str">
            <v>31831-70</v>
          </cell>
          <cell r="B2750" t="str">
            <v>Schwefelsäure, 0,05 mol/L, 1000 ml</v>
          </cell>
          <cell r="C2750" t="str">
            <v>SULFURIC ACID 0.05 MOL/L      1 L</v>
          </cell>
          <cell r="D2750" t="str">
            <v>Acide sulfurique 0.05 Mol / l 1 l</v>
          </cell>
          <cell r="E2750" t="str">
            <v>ACIDO SULFURICO 0.05 MOL/L    1 L</v>
          </cell>
          <cell r="F2750" t="str">
            <v xml:space="preserve">Kwas siarkowy 0.05 MOL/L,1 L     </v>
          </cell>
          <cell r="G2750" t="str">
            <v xml:space="preserve">Серная кислота, 0.05 моль/л, 1 л    </v>
          </cell>
          <cell r="H2750">
            <v>19.399999999999999</v>
          </cell>
        </row>
        <row r="2751">
          <cell r="A2751" t="str">
            <v>31831-E</v>
          </cell>
          <cell r="B2751" t="str">
            <v>Schwefelsäure 0,05 mol/l 1 l</v>
          </cell>
          <cell r="C2751" t="str">
            <v>SULFURIC ACID 0.05 MOL/L      1 L</v>
          </cell>
          <cell r="D2751" t="str">
            <v>Acide sulfurique 0.05 Mol / l 1 l</v>
          </cell>
          <cell r="E2751" t="str">
            <v>ACIDO SULFURICO 0.05 MOL/L    1 L</v>
          </cell>
          <cell r="F2751" t="str">
            <v xml:space="preserve">Kwas siarkowy 0.05 MOL/L,1 L   </v>
          </cell>
          <cell r="G2751" t="str">
            <v xml:space="preserve">Серная кислота, 0.05 моль/л, 1 л    </v>
          </cell>
          <cell r="H2751">
            <v>28.5</v>
          </cell>
        </row>
        <row r="2752">
          <cell r="A2752" t="str">
            <v>31832-70</v>
          </cell>
          <cell r="B2752" t="str">
            <v>Schweflige Säure, 5-6% SO2, 1000 ml</v>
          </cell>
          <cell r="C2752" t="str">
            <v>Sulphurous acid,5-6%,g.r. 1000 ml</v>
          </cell>
          <cell r="D2752" t="str">
            <v>Acide sulfureux 5-6%, 1000 ml</v>
          </cell>
          <cell r="E2752" t="str">
            <v>Ácido sulfuroso,  5-6% SO2, 1000 ml</v>
          </cell>
          <cell r="F2752" t="str">
            <v xml:space="preserve">Kwas hydroksybenzoesowy 5-6%SO2,1 l     </v>
          </cell>
          <cell r="G2752" t="str">
            <v xml:space="preserve">Серная кислота, 5-6 % SO2, 1000 мл    </v>
          </cell>
          <cell r="H2752">
            <v>75</v>
          </cell>
        </row>
        <row r="2753">
          <cell r="A2753" t="str">
            <v>31832-E</v>
          </cell>
          <cell r="B2753" t="str">
            <v>Schweflige Säure, 5-6% SO2, 1000 ml</v>
          </cell>
          <cell r="C2753" t="str">
            <v>Sulphurous acid,5-6%,g.r. 1000 ml</v>
          </cell>
          <cell r="D2753" t="str">
            <v>Acide sulfureux 5-6%, 1000 ml</v>
          </cell>
          <cell r="E2753" t="str">
            <v>Ácido sulfuroso,  5-6% SO2, 1000 ml</v>
          </cell>
          <cell r="F2753" t="str">
            <v xml:space="preserve">Kwas hydroksybenzoesowy 5-6%SO2,1 l   </v>
          </cell>
          <cell r="G2753" t="str">
            <v xml:space="preserve">Серная кислота, 5-6 % SO2, 1000 мл    </v>
          </cell>
          <cell r="H2753">
            <v>58</v>
          </cell>
        </row>
        <row r="2754">
          <cell r="A2754" t="str">
            <v>31833-04</v>
          </cell>
          <cell r="B2754" t="str">
            <v>Sebacinsäuredichlorid, 25 ml</v>
          </cell>
          <cell r="C2754" t="str">
            <v>Sebacoyn dichloride f.synth.25 ml</v>
          </cell>
          <cell r="D2754" t="str">
            <v xml:space="preserve">Dichlorure d'acide sébacique, 25 ml </v>
          </cell>
          <cell r="E2754" t="str">
            <v xml:space="preserve">Cloruro de ácido sebácico, 25 ml </v>
          </cell>
          <cell r="F2754" t="str">
            <v xml:space="preserve">Dwuchlorek kwasu sebacynowego, syntetyczny, 25 ml     </v>
          </cell>
          <cell r="G2754" t="str">
            <v xml:space="preserve">Себакоиндихлорид, 25 мл    </v>
          </cell>
          <cell r="H2754">
            <v>61.8</v>
          </cell>
        </row>
        <row r="2755">
          <cell r="A2755" t="str">
            <v>31839-04</v>
          </cell>
          <cell r="B2755" t="str">
            <v>Silberblech, 150 x 150 x 0,1 mm, 1 St. (ca. 25 g)</v>
          </cell>
          <cell r="C2755" t="str">
            <v>Silver foil, 150 x150 x 0.1 mm, 25g</v>
          </cell>
          <cell r="D2755" t="str">
            <v>Argent, feuille 150x150x0.1mm, 25g</v>
          </cell>
          <cell r="E2755" t="str">
            <v>FOLIO D.PLATA 150X150X0.1MM, 25 G</v>
          </cell>
          <cell r="F2755" t="str">
            <v xml:space="preserve">Blacha srebrna, 150x150x0,1 mm, 25 g     </v>
          </cell>
          <cell r="G2755" t="str">
            <v xml:space="preserve">Серебряная фольга, 150X150X0,1мм, 25 г    </v>
          </cell>
          <cell r="H2755">
            <v>57</v>
          </cell>
        </row>
        <row r="2756">
          <cell r="A2756" t="str">
            <v>31846-02</v>
          </cell>
          <cell r="B2756" t="str">
            <v>Silber(I)-oxid, 5 g</v>
          </cell>
          <cell r="C2756" t="str">
            <v>Silver oxide, a.r.,          5 g</v>
          </cell>
          <cell r="D2756" t="str">
            <v>Argent oxide pour analyse 5 g</v>
          </cell>
          <cell r="E2756" t="str">
            <v>OXIDO DE PLATA I P.ANALISIS  5 G</v>
          </cell>
          <cell r="F2756" t="str">
            <v xml:space="preserve">Tlenek srebra(I), 5 g     </v>
          </cell>
          <cell r="G2756" t="str">
            <v xml:space="preserve">Окись серебра (І), 5 г     </v>
          </cell>
          <cell r="H2756">
            <v>59.2</v>
          </cell>
        </row>
        <row r="2757">
          <cell r="A2757" t="str">
            <v>31846-E</v>
          </cell>
          <cell r="B2757" t="str">
            <v>Silber(I)-oxid,  10 g</v>
          </cell>
          <cell r="C2757" t="str">
            <v>Silver oxide, a.r.,          10 g</v>
          </cell>
          <cell r="D2757" t="str">
            <v>Argent oxide pour analyse 10 g</v>
          </cell>
          <cell r="E2757" t="str">
            <v>OXIDO DE PLATA I P.ANALISIS  10 G</v>
          </cell>
          <cell r="F2757" t="str">
            <v xml:space="preserve">Tlenek srebra(I), 10 g   </v>
          </cell>
          <cell r="G2757" t="str">
            <v xml:space="preserve">Окись серебра (І), 10 г     </v>
          </cell>
          <cell r="H2757">
            <v>102</v>
          </cell>
        </row>
        <row r="2758">
          <cell r="A2758" t="str">
            <v>31849-50</v>
          </cell>
          <cell r="B2758" t="str">
            <v>Siliconöl für Heizbad 1 Liter</v>
          </cell>
          <cell r="C2758" t="str">
            <v>Silicone oil               500 ml</v>
          </cell>
          <cell r="D2758" t="str">
            <v>Huile de silicone, 500 ml</v>
          </cell>
          <cell r="E2758" t="str">
            <v>Aceite de silicona, 500ml</v>
          </cell>
          <cell r="F2758" t="str">
            <v xml:space="preserve">Olej silikonowy do ogrzewacza, 500 ml     </v>
          </cell>
          <cell r="G2758" t="str">
            <v xml:space="preserve">Силиконовое масло, 500 мл     </v>
          </cell>
          <cell r="H2758">
            <v>46.2</v>
          </cell>
        </row>
        <row r="2759">
          <cell r="A2759" t="str">
            <v>31851-70</v>
          </cell>
          <cell r="B2759" t="str">
            <v>Steinsalz, gekörnt, 1 kg</v>
          </cell>
          <cell r="C2759" t="str">
            <v>Rock salt, granular,         1 kg</v>
          </cell>
          <cell r="D2759" t="str">
            <v>Sel de gemme granulés 1 kg</v>
          </cell>
          <cell r="E2759" t="str">
            <v>SAL GEMA, GRANULADA, 1 KG</v>
          </cell>
          <cell r="F2759" t="str">
            <v xml:space="preserve">Sól kamienna, ziarnista, 1kg     </v>
          </cell>
          <cell r="G2759" t="str">
            <v xml:space="preserve">Каменная соль, гранулы, 1 кг    </v>
          </cell>
          <cell r="H2759">
            <v>24.2</v>
          </cell>
        </row>
        <row r="2760">
          <cell r="A2760" t="str">
            <v>31853-25</v>
          </cell>
          <cell r="B2760" t="str">
            <v>Strontiumchlorid-6-Hydrat, 250 g</v>
          </cell>
          <cell r="C2760" t="str">
            <v>Strontium chloride-6-hydrate 250g</v>
          </cell>
          <cell r="D2760" t="str">
            <v>Chlorure-6-hydrate de strontium 250 g</v>
          </cell>
          <cell r="E2760" t="str">
            <v>CLORURO-6-HYDRATO DE SR     250 G</v>
          </cell>
          <cell r="F2760" t="str">
            <v xml:space="preserve">Sześciowodzian chlorku strontu, 250 g     </v>
          </cell>
          <cell r="G2760" t="str">
            <v xml:space="preserve">Хлорид стронция, 250 г    </v>
          </cell>
          <cell r="H2760">
            <v>19.399999999999999</v>
          </cell>
        </row>
        <row r="2761">
          <cell r="A2761" t="str">
            <v>31853-E</v>
          </cell>
          <cell r="B2761" t="str">
            <v>Strontiumchlorid-6-Hydrat, 100 g</v>
          </cell>
          <cell r="C2761" t="str">
            <v>Strontium chloride-6-hydrate 100g</v>
          </cell>
          <cell r="D2761" t="str">
            <v>Chlorure-6-hydrate de strontium 100 g</v>
          </cell>
          <cell r="E2761" t="str">
            <v>CLORURO-6-HYDRATO DE SR     100 G</v>
          </cell>
          <cell r="F2761" t="str">
            <v xml:space="preserve">Sześciowodzian chlorku strontu, 100 g   </v>
          </cell>
          <cell r="G2761" t="str">
            <v xml:space="preserve">Хлорид стронция, 100 г    </v>
          </cell>
          <cell r="H2761">
            <v>38.700000000000003</v>
          </cell>
        </row>
        <row r="2762">
          <cell r="A2762" t="str">
            <v>31858-25</v>
          </cell>
          <cell r="B2762" t="str">
            <v>Styrol, stabilisiert, 250 ml</v>
          </cell>
          <cell r="C2762" t="str">
            <v>Styrene                    250 ml</v>
          </cell>
          <cell r="D2762" t="str">
            <v>Styrène stabilisé, 250 ml</v>
          </cell>
          <cell r="E2762" t="str">
            <v>ESTIRENO                   250 ML</v>
          </cell>
          <cell r="F2762" t="str">
            <v xml:space="preserve">Styren (winylobenzen), Stabilizowany, 250 ml     </v>
          </cell>
          <cell r="G2762" t="str">
            <v xml:space="preserve">Стирол, 250 мл     </v>
          </cell>
          <cell r="H2762">
            <v>32.6</v>
          </cell>
        </row>
        <row r="2763">
          <cell r="A2763" t="str">
            <v>31861-25</v>
          </cell>
          <cell r="B2763" t="str">
            <v>Sudan-III-Lösung,alkohol. 250 ml</v>
          </cell>
          <cell r="C2763" t="str">
            <v>Sudan-III solution,alcohol 250 ml</v>
          </cell>
          <cell r="D2763" t="str">
            <v>Rouge soudan III solution 250 ml</v>
          </cell>
          <cell r="E2763" t="str">
            <v>Sudan (III), solución en alcohol, 250 ml</v>
          </cell>
          <cell r="F2763" t="str">
            <v xml:space="preserve">Roztwór alkohol. Sudan III, 250 ml     </v>
          </cell>
          <cell r="G2763" t="str">
            <v xml:space="preserve">Судан-III, спирт. раствор, 250 мл    </v>
          </cell>
          <cell r="H2763">
            <v>23.8</v>
          </cell>
        </row>
        <row r="2764">
          <cell r="A2764" t="str">
            <v>31861-E</v>
          </cell>
          <cell r="B2764" t="str">
            <v>Sudan-III, 50 g</v>
          </cell>
          <cell r="C2764" t="str">
            <v xml:space="preserve">Sudan-III </v>
          </cell>
          <cell r="D2764" t="str">
            <v>soudan III</v>
          </cell>
          <cell r="E2764" t="str">
            <v>Sudan (III)</v>
          </cell>
          <cell r="F2764" t="str">
            <v>Sudan III</v>
          </cell>
          <cell r="G2764" t="str">
            <v xml:space="preserve">Судан-III  </v>
          </cell>
          <cell r="H2764">
            <v>59.2</v>
          </cell>
        </row>
        <row r="2765">
          <cell r="A2765" t="str">
            <v>31863-05</v>
          </cell>
          <cell r="B2765" t="str">
            <v>Schlifffett Molykote, hochvakuumfest, Tube, 50 g</v>
          </cell>
          <cell r="C2765" t="str">
            <v>Silicon grease Molykote, 50 g</v>
          </cell>
          <cell r="D2765" t="str">
            <v>Graisse de silicone, 50 g</v>
          </cell>
          <cell r="E2765" t="str">
            <v>Silicona Molykote, 50 g</v>
          </cell>
          <cell r="F2765" t="str">
            <v xml:space="preserve">Tłuszcz uszczelniający do wysokiej próżni, tubka 50 g     </v>
          </cell>
          <cell r="G2765" t="str">
            <v xml:space="preserve">Силиконовая смазка, 50 г    </v>
          </cell>
          <cell r="H2765">
            <v>20.399999999999999</v>
          </cell>
        </row>
        <row r="2766">
          <cell r="A2766" t="str">
            <v>31883-70</v>
          </cell>
          <cell r="B2766" t="str">
            <v>Tetrahydrofuran, 1000 ml</v>
          </cell>
          <cell r="C2766" t="str">
            <v>Tetrahydrofuran           1000 ml</v>
          </cell>
          <cell r="D2766" t="str">
            <v>Tétrahydrofurane</v>
          </cell>
          <cell r="E2766" t="str">
            <v>TETRAHIDROFURANO          1000 ML</v>
          </cell>
          <cell r="F2766" t="str">
            <v xml:space="preserve">Tetrahydrofuran, stab.1000 ml     </v>
          </cell>
          <cell r="G2766" t="str">
            <v xml:space="preserve">Тетрагидрофуран, 1000 мл    </v>
          </cell>
          <cell r="H2766">
            <v>44.8</v>
          </cell>
        </row>
        <row r="2767">
          <cell r="A2767" t="str">
            <v>31896-02</v>
          </cell>
          <cell r="B2767" t="str">
            <v>Thymolblau, Indikator 5 g</v>
          </cell>
          <cell r="C2767" t="str">
            <v>Thymol blue indicator         5 g</v>
          </cell>
          <cell r="D2767" t="str">
            <v>Bleu de thymol, indicateur 5 g</v>
          </cell>
          <cell r="E2767" t="str">
            <v>AZUL D.TIMOL,INDICADOR        5 G</v>
          </cell>
          <cell r="F2767" t="str">
            <v xml:space="preserve">Błękit tymolowy, indykator, 5 g     </v>
          </cell>
          <cell r="G2767" t="str">
            <v xml:space="preserve">Тимоловый синий, индикатор, 5 г    </v>
          </cell>
          <cell r="H2767">
            <v>63.2</v>
          </cell>
        </row>
        <row r="2768">
          <cell r="A2768" t="str">
            <v>31896-E</v>
          </cell>
          <cell r="B2768" t="str">
            <v>Thymolblau, Indikator 5 g</v>
          </cell>
          <cell r="C2768" t="str">
            <v>Thymol blue indicator         5 g</v>
          </cell>
          <cell r="D2768" t="str">
            <v>Bleu de thymol, indicateur 5 g</v>
          </cell>
          <cell r="E2768" t="str">
            <v>AZUL D.TIMOL,INDICADOR        5 G</v>
          </cell>
          <cell r="F2768" t="str">
            <v xml:space="preserve">Błękit tymolowy, indykator, 5 g   </v>
          </cell>
          <cell r="G2768" t="str">
            <v xml:space="preserve">Тимоловый синий, индикатор, 5 г    </v>
          </cell>
          <cell r="H2768">
            <v>58</v>
          </cell>
        </row>
        <row r="2769">
          <cell r="A2769" t="str">
            <v>31920-50</v>
          </cell>
          <cell r="B2769" t="str">
            <v>Thermitgemisch, 500 g, 1 Pack.</v>
          </cell>
          <cell r="C2769" t="str">
            <v>THERMITE mixture            500 g</v>
          </cell>
          <cell r="D2769" t="str">
            <v>Melange thermite 500 g</v>
          </cell>
          <cell r="E2769" t="str">
            <v>MIXTURA TERMITA             500 G</v>
          </cell>
          <cell r="F2769" t="str">
            <v xml:space="preserve">Termit - mieszanina, 500 g     </v>
          </cell>
          <cell r="G2769" t="str">
            <v xml:space="preserve">Термит. смесь, 500 г    </v>
          </cell>
          <cell r="H2769">
            <v>31.8</v>
          </cell>
        </row>
        <row r="2770">
          <cell r="A2770" t="str">
            <v>31924-02</v>
          </cell>
          <cell r="B2770" t="str">
            <v>Urease, Pulver, 5 g</v>
          </cell>
          <cell r="C2770" t="str">
            <v>Urease, 5 g</v>
          </cell>
          <cell r="D2770" t="str">
            <v>Uréase, 5 g</v>
          </cell>
          <cell r="E2770" t="str">
            <v>UREASAS, 5 g</v>
          </cell>
          <cell r="F2770" t="str">
            <v xml:space="preserve">Mocznik, 5 g     </v>
          </cell>
          <cell r="G2770" t="str">
            <v xml:space="preserve">Уреаза, 5 г    </v>
          </cell>
          <cell r="H2770">
            <v>67.2</v>
          </cell>
        </row>
        <row r="2771">
          <cell r="A2771" t="str">
            <v>31942-70</v>
          </cell>
          <cell r="B2771" t="str">
            <v>Wasserstoffperoxid, 30%, 1.000 ml</v>
          </cell>
          <cell r="C2771" t="str">
            <v>Hydrogen peroxide,30%,tech.gr.,1l</v>
          </cell>
          <cell r="D2771" t="str">
            <v xml:space="preserve">Peroxyde d'hydrogène techn., 30%, 1000 ml </v>
          </cell>
          <cell r="E2771" t="str">
            <v>Peróxido de hidrógeno, solución al 30%, grado técnico1000 ml</v>
          </cell>
          <cell r="F2771" t="str">
            <v xml:space="preserve">Woda utleniona, 30 %, techniczna, 1000 ml     </v>
          </cell>
          <cell r="G2771" t="str">
            <v xml:space="preserve">Перекись водорода, 30%, техн., 1000 мл    </v>
          </cell>
          <cell r="H2771">
            <v>31.8</v>
          </cell>
        </row>
        <row r="2772">
          <cell r="A2772" t="str">
            <v>31942-E</v>
          </cell>
          <cell r="B2772" t="str">
            <v>Wasserstoffperoxid,30%,tech1000ml</v>
          </cell>
          <cell r="C2772" t="str">
            <v>Hydrogen peroxide,30%,tech.gr.,1l</v>
          </cell>
          <cell r="D2772" t="str">
            <v xml:space="preserve">Peroxyde d'hydrogène techn., 30%, 1000 ml </v>
          </cell>
          <cell r="E2772" t="str">
            <v>Peróxido de hidrógeno, solución al 30%, grado técnico1000 ml</v>
          </cell>
          <cell r="F2772" t="str">
            <v xml:space="preserve">Woda utleniona, 30 %, techniczna, 1000 ml   </v>
          </cell>
          <cell r="G2772" t="str">
            <v xml:space="preserve">Перекись водорода, 30%, техн., 1000 мл    </v>
          </cell>
          <cell r="H2772">
            <v>31.8</v>
          </cell>
        </row>
        <row r="2773">
          <cell r="A2773" t="str">
            <v>31944-10</v>
          </cell>
          <cell r="B2773" t="str">
            <v>Watte, weiß, 200 g</v>
          </cell>
          <cell r="C2773" t="str">
            <v>Cotton wool, white 200 g</v>
          </cell>
          <cell r="D2773" t="str">
            <v>Ouate, blanche 200 g</v>
          </cell>
          <cell r="E2773" t="str">
            <v>ALGODON, BLANCO, 200G</v>
          </cell>
          <cell r="F2773" t="str">
            <v xml:space="preserve">Wata biała, 200 g     </v>
          </cell>
          <cell r="G2773" t="str">
            <v xml:space="preserve">Вата, белая </v>
          </cell>
          <cell r="H2773">
            <v>9.8000000000000007</v>
          </cell>
        </row>
        <row r="2774">
          <cell r="A2774" t="str">
            <v>31948-05</v>
          </cell>
          <cell r="B2774" t="str">
            <v>Wismut, Granulat, 50 g</v>
          </cell>
          <cell r="C2774" t="str">
            <v>Bismuth, powder purest, 50g</v>
          </cell>
          <cell r="D2774" t="str">
            <v>Bismuth en poudre, très pur, 50g</v>
          </cell>
          <cell r="E2774" t="str">
            <v>BISMUTO EN POLVO, PURISIMO, 50 G</v>
          </cell>
          <cell r="F2774" t="str">
            <v xml:space="preserve">Granulat bizmutu, czysty, 50 g     </v>
          </cell>
          <cell r="G2774" t="str">
            <v xml:space="preserve">Висмут, порошок, выс. чистый, 50 г    </v>
          </cell>
          <cell r="H2774">
            <v>169.8</v>
          </cell>
        </row>
        <row r="2775">
          <cell r="A2775" t="str">
            <v>31978-10</v>
          </cell>
          <cell r="B2775" t="str">
            <v>Zink, Pulver, 100 g</v>
          </cell>
          <cell r="C2775" t="str">
            <v>Zinc, powder               100 g</v>
          </cell>
          <cell r="D2775" t="str">
            <v>Zinc en poudre, 100 g</v>
          </cell>
          <cell r="E2775" t="str">
            <v>CINC,POLVO, TECNICO  100 G</v>
          </cell>
          <cell r="F2775" t="str">
            <v xml:space="preserve">Cynk, proszek, 100 g     </v>
          </cell>
          <cell r="G2775" t="str">
            <v xml:space="preserve">Цинк, порошок, 100 г    </v>
          </cell>
          <cell r="H2775">
            <v>8.8000000000000007</v>
          </cell>
        </row>
        <row r="2776">
          <cell r="A2776" t="str">
            <v>31978-25</v>
          </cell>
          <cell r="B2776" t="str">
            <v>Zink, Pulver, 250 g</v>
          </cell>
          <cell r="C2776" t="str">
            <v>Zinc, for analysis          250 g</v>
          </cell>
          <cell r="D2776" t="str">
            <v>Zinc en poudre, 250 g</v>
          </cell>
          <cell r="E2776" t="str">
            <v>CINC,GRANULADO P.ANALISIS  250 G</v>
          </cell>
          <cell r="F2776" t="str">
            <v xml:space="preserve">Cynk, proszek, 250 g     </v>
          </cell>
          <cell r="G2776" t="str">
            <v xml:space="preserve">Цинк, порошок, 250 г    </v>
          </cell>
          <cell r="H2776">
            <v>13.8</v>
          </cell>
        </row>
        <row r="2777">
          <cell r="A2777" t="str">
            <v>31979-50</v>
          </cell>
          <cell r="B2777" t="str">
            <v>Zink, Pulver, 500 g</v>
          </cell>
          <cell r="C2777" t="str">
            <v>Zinc,powder                 500 g</v>
          </cell>
          <cell r="D2777" t="str">
            <v>Poudre de zinc 500g</v>
          </cell>
          <cell r="E2777" t="str">
            <v>CINC,POLVO                 500 G</v>
          </cell>
          <cell r="F2777" t="str">
            <v xml:space="preserve">Cynk, proszek, 500 g     </v>
          </cell>
          <cell r="G2777" t="str">
            <v xml:space="preserve">Цинк, порошок, 500 г    </v>
          </cell>
          <cell r="H2777">
            <v>25.8</v>
          </cell>
        </row>
        <row r="2778">
          <cell r="A2778" t="str">
            <v>31979-E</v>
          </cell>
          <cell r="B2778" t="str">
            <v>Zink, Pulver, 500 g</v>
          </cell>
          <cell r="C2778" t="str">
            <v>Zinc,powder                 500 g</v>
          </cell>
          <cell r="D2778" t="str">
            <v>Poudre de zinc 500g</v>
          </cell>
          <cell r="E2778" t="str">
            <v>CINC,POLVO                 500 G</v>
          </cell>
          <cell r="F2778" t="str">
            <v xml:space="preserve">Cynk, proszek, 500 g   </v>
          </cell>
          <cell r="G2778" t="str">
            <v xml:space="preserve">Цинк, порошок, 500 г    </v>
          </cell>
          <cell r="H2778">
            <v>29.8</v>
          </cell>
        </row>
        <row r="2779">
          <cell r="A2779" t="str">
            <v>31983-25</v>
          </cell>
          <cell r="B2779" t="str">
            <v>Zinkchlorid, 250 g</v>
          </cell>
          <cell r="C2779" t="str">
            <v>Zinc chloride, dry, 250 g</v>
          </cell>
          <cell r="D2779" t="str">
            <v>Chlorure de zinc 250 g</v>
          </cell>
          <cell r="E2779" t="str">
            <v>CLORURO DE CINC            250 G</v>
          </cell>
          <cell r="F2779" t="str">
            <v xml:space="preserve">Chlorek cynku, czysty, 250 g     </v>
          </cell>
          <cell r="G2779" t="str">
            <v xml:space="preserve">Хлорид цинка, чист., 250 г    </v>
          </cell>
          <cell r="H2779">
            <v>21.2</v>
          </cell>
        </row>
        <row r="2780">
          <cell r="A2780" t="str">
            <v>31983-E</v>
          </cell>
          <cell r="B2780" t="str">
            <v>Zinkchlorid, 1000 g</v>
          </cell>
          <cell r="C2780" t="str">
            <v>Zinc chloride, dry, 1000 g</v>
          </cell>
          <cell r="D2780" t="str">
            <v>Chlorure de zinc 1000 g</v>
          </cell>
          <cell r="E2780" t="str">
            <v>CLORURO DE CINC           1000 G</v>
          </cell>
          <cell r="F2780" t="str">
            <v xml:space="preserve">Chlorek cynku, czysty, 1000 g   </v>
          </cell>
          <cell r="G2780" t="str">
            <v xml:space="preserve">Хлорид цинка, 1000 г    </v>
          </cell>
          <cell r="H2780">
            <v>27.8</v>
          </cell>
        </row>
        <row r="2781">
          <cell r="A2781" t="str">
            <v>31986-50</v>
          </cell>
          <cell r="B2781" t="str">
            <v>Zinknitrat-6-Hydrat, 500 g</v>
          </cell>
          <cell r="C2781" t="str">
            <v>Zinc nitrate-6-hydrate      500 g</v>
          </cell>
          <cell r="D2781" t="str">
            <v>Zinc nitrate-6-hydr. 500 G</v>
          </cell>
          <cell r="E2781" t="str">
            <v>NITRATO DE ZINC-6-HIDRATO 500 G</v>
          </cell>
          <cell r="F2781" t="str">
            <v xml:space="preserve">Azotan cynku,6-Hydrat, 500 g     </v>
          </cell>
          <cell r="G2781" t="str">
            <v xml:space="preserve">Нитрат-6-гидрат цинка, 500 г    </v>
          </cell>
          <cell r="H2781">
            <v>51.4</v>
          </cell>
        </row>
        <row r="2782">
          <cell r="A2782" t="str">
            <v>31991-25</v>
          </cell>
          <cell r="B2782" t="str">
            <v>Zinn(II)-chlorid, 250 g</v>
          </cell>
          <cell r="C2782" t="str">
            <v>Tin-II chloride             250 g</v>
          </cell>
          <cell r="D2782" t="str">
            <v xml:space="preserve">Chlorure d'étain 250 g </v>
          </cell>
          <cell r="E2782" t="str">
            <v>CLORURO DE ESTANO          250 G</v>
          </cell>
          <cell r="F2782" t="str">
            <v xml:space="preserve">Chlorek cyny (II), 250 g     </v>
          </cell>
          <cell r="G2782" t="str">
            <v xml:space="preserve">Хлорид олова (ІІ), 250 г    </v>
          </cell>
          <cell r="H2782">
            <v>115</v>
          </cell>
        </row>
        <row r="2783">
          <cell r="A2783" t="str">
            <v>31997-04</v>
          </cell>
          <cell r="B2783" t="str">
            <v>Zinkiodid, p.A. 25 g</v>
          </cell>
          <cell r="C2783" t="str">
            <v>Zinc iodide, gor.            25 g</v>
          </cell>
          <cell r="D2783" t="str">
            <v>Iodure de zinc pour analyse, 25 g</v>
          </cell>
          <cell r="E2783" t="str">
            <v>YODURO DE CINC P.ANALISIS, 25 G</v>
          </cell>
          <cell r="F2783" t="str">
            <v xml:space="preserve">Jodek cynku, 25 g     </v>
          </cell>
          <cell r="G2783" t="str">
            <v xml:space="preserve">Йодид цинка, 25 г    </v>
          </cell>
          <cell r="H2783">
            <v>47.4</v>
          </cell>
        </row>
        <row r="2784">
          <cell r="A2784" t="str">
            <v>31997-E</v>
          </cell>
          <cell r="B2784" t="str">
            <v>Zinkiodid, p.A. 25 g</v>
          </cell>
          <cell r="C2784" t="str">
            <v>Zinc iodide, gor.            25 g</v>
          </cell>
          <cell r="D2784" t="str">
            <v>Iodure de zinc pour analyse, 25 g</v>
          </cell>
          <cell r="E2784" t="str">
            <v>YODURO DE CINC P.ANALISIS, 25 G</v>
          </cell>
          <cell r="F2784" t="str">
            <v xml:space="preserve">Jodek cynku, 25 g   </v>
          </cell>
          <cell r="G2784" t="str">
            <v xml:space="preserve">Йодид цинка, 25 г    </v>
          </cell>
          <cell r="H2784">
            <v>92</v>
          </cell>
        </row>
        <row r="2785">
          <cell r="A2785" t="str">
            <v>31998-50</v>
          </cell>
          <cell r="B2785" t="str">
            <v>Zink, Granulat, 99.5%, 500 g</v>
          </cell>
          <cell r="C2785" t="str">
            <v>Zinc, granul., 99.5%, 500 g</v>
          </cell>
          <cell r="D2785" t="str">
            <v>Zinc, granule, 99.5%, 500 g</v>
          </cell>
          <cell r="E2785" t="str">
            <v>CINC, GRANULADO, 99.5%, 500 g</v>
          </cell>
          <cell r="F2785" t="str">
            <v xml:space="preserve">Cynk, granulat, 99,5 %, 500 g     </v>
          </cell>
          <cell r="G2785" t="str">
            <v xml:space="preserve">Цинк, в гранулах, 99,5 %, 500 г    </v>
          </cell>
          <cell r="H2785">
            <v>39.6</v>
          </cell>
        </row>
        <row r="2786">
          <cell r="A2786" t="str">
            <v>31998-E</v>
          </cell>
          <cell r="B2786" t="str">
            <v>Zink, Granulat, 99.5%, 500 g</v>
          </cell>
          <cell r="C2786" t="str">
            <v>Zinc, granul., 99.5%, 500 g</v>
          </cell>
          <cell r="D2786" t="str">
            <v>Zinc, granule, 99.5%, 500 g</v>
          </cell>
          <cell r="E2786" t="str">
            <v>CINC, GRANULADO, 99.5%, 500 g</v>
          </cell>
          <cell r="F2786" t="str">
            <v xml:space="preserve">Cynk, granulat, 99,5 %, 500 g   </v>
          </cell>
          <cell r="G2786" t="str">
            <v xml:space="preserve">Цинк, в гранулах, 99,5 %, 500 г    </v>
          </cell>
          <cell r="H2786">
            <v>56</v>
          </cell>
        </row>
        <row r="2787">
          <cell r="A2787" t="str">
            <v>31999-20</v>
          </cell>
          <cell r="B2787" t="str">
            <v>Stahlwolle (Eisen), fein, 200 g</v>
          </cell>
          <cell r="C2787" t="str">
            <v>Iron wool 200 g</v>
          </cell>
          <cell r="D2787" t="str">
            <v>Laine de fer 200 g</v>
          </cell>
          <cell r="E2787" t="str">
            <v>LANA DE HIERRO, 200 g</v>
          </cell>
          <cell r="F2787" t="str">
            <v xml:space="preserve">Wełna stalowa (żelazo), delikatna, 200 g     </v>
          </cell>
          <cell r="G2787" t="str">
            <v xml:space="preserve">Железная вата, 200 г    </v>
          </cell>
          <cell r="H2787">
            <v>14.4</v>
          </cell>
        </row>
        <row r="2788">
          <cell r="A2788" t="str">
            <v>32152-00</v>
          </cell>
          <cell r="B2788" t="str">
            <v xml:space="preserve">Spiritusbrenner, Glas </v>
          </cell>
          <cell r="C2788" t="str">
            <v>Alcohol lamp,glass</v>
          </cell>
          <cell r="D2788" t="str">
            <v>Lampe à alcool, verre</v>
          </cell>
          <cell r="E2788" t="str">
            <v>MECHERO DE ALCOHOL, DE VIDRIO</v>
          </cell>
          <cell r="F2788" t="str">
            <v xml:space="preserve">Palnik spirytusowy, szklany     </v>
          </cell>
          <cell r="G2788" t="str">
            <v xml:space="preserve">Спиртовка, стекло    </v>
          </cell>
          <cell r="H2788">
            <v>18.899999999999999</v>
          </cell>
        </row>
        <row r="2789">
          <cell r="A2789" t="str">
            <v>32154-00</v>
          </cell>
          <cell r="B2789" t="str">
            <v xml:space="preserve">Spiritusbrenner, stellbar </v>
          </cell>
          <cell r="C2789" t="str">
            <v>Spirit burner, adjustable</v>
          </cell>
          <cell r="D2789" t="str">
            <v>Brûleur à alcool, mèche réglable</v>
          </cell>
          <cell r="E2789" t="str">
            <v>MECHERO DE ALCOHOL, REGULABLE</v>
          </cell>
          <cell r="F2789" t="str">
            <v xml:space="preserve">Palnik spirytusowy, nastawny knot     </v>
          </cell>
          <cell r="G2789" t="str">
            <v xml:space="preserve">Спиртовка с регулятором    </v>
          </cell>
          <cell r="H2789">
            <v>20.5</v>
          </cell>
        </row>
        <row r="2790">
          <cell r="A2790" t="str">
            <v>32160-00</v>
          </cell>
          <cell r="B2790" t="str">
            <v xml:space="preserve">Haftfuß für Bunsen- und Teclubrenner </v>
          </cell>
          <cell r="C2790" t="str">
            <v>Stand for Bunsen/Teclu burner</v>
          </cell>
          <cell r="D2790" t="str">
            <v>Support pour bec bunsen</v>
          </cell>
          <cell r="E2790" t="str">
            <v>SOP.ADH.P.MECHERO BUNSEN/TECLU</v>
          </cell>
          <cell r="F2790" t="str">
            <v xml:space="preserve">Stopka mocująca do palników     </v>
          </cell>
          <cell r="G2790" t="str">
            <v xml:space="preserve">Подставка для горелки Бунзена / Теклу    </v>
          </cell>
          <cell r="H2790">
            <v>6.8</v>
          </cell>
        </row>
        <row r="2791">
          <cell r="A2791" t="str">
            <v>32165-05</v>
          </cell>
          <cell r="B2791" t="str">
            <v>Bunsenbrenner nach DIN, Erdgas</v>
          </cell>
          <cell r="C2791" t="str">
            <v>Bunsen burner DIN, natural gas</v>
          </cell>
          <cell r="D2791" t="str">
            <v>Bec bunsen / din / gaz naturel</v>
          </cell>
          <cell r="E2791" t="str">
            <v>MECHERO BUNSEN CON LLAVE DIN, GAS NATURAL</v>
          </cell>
          <cell r="F2791" t="str">
            <v xml:space="preserve">Palnik Bunsena wg DIN, gaz ziemny     </v>
          </cell>
          <cell r="G2791" t="str">
            <v xml:space="preserve">Горелка Бунзена, природный газ, (DІN)    </v>
          </cell>
          <cell r="H2791">
            <v>26.8</v>
          </cell>
        </row>
        <row r="2792">
          <cell r="A2792" t="str">
            <v>32165-16</v>
          </cell>
          <cell r="B2792" t="str">
            <v>Bunsenbrenner nach DIN, Propan</v>
          </cell>
          <cell r="C2792" t="str">
            <v>Bunsen burner /DIN/, propane</v>
          </cell>
          <cell r="D2792" t="str">
            <v>Bec Bunsen DIN, pour propane</v>
          </cell>
          <cell r="E2792" t="str">
            <v>MECHERO BUNSEN /DIN/, PROPANO</v>
          </cell>
          <cell r="F2792" t="str">
            <v xml:space="preserve">Palnik Bunsena wg DIN, propan     </v>
          </cell>
          <cell r="G2792" t="str">
            <v xml:space="preserve">Горелка Бунзена, пропан, (DІN)    </v>
          </cell>
          <cell r="H2792">
            <v>26.8</v>
          </cell>
        </row>
        <row r="2793">
          <cell r="A2793" t="str">
            <v>32166-35</v>
          </cell>
          <cell r="B2793" t="str">
            <v>Bunsenbrenner Allgas mit 2 Nadelventilen</v>
          </cell>
          <cell r="C2793" t="str">
            <v>Universal burner</v>
          </cell>
          <cell r="D2793" t="str">
            <v>Bec pour gaz universel</v>
          </cell>
          <cell r="E2793" t="str">
            <v>MECHERO UNIVERSAL</v>
          </cell>
          <cell r="F2793" t="str">
            <v xml:space="preserve">Palnik na wszystkie rodzaje gazu     </v>
          </cell>
          <cell r="G2793" t="str">
            <v xml:space="preserve">Универсальная горелка    </v>
          </cell>
          <cell r="H2793">
            <v>51.5</v>
          </cell>
        </row>
        <row r="2794">
          <cell r="A2794" t="str">
            <v>32167-05</v>
          </cell>
          <cell r="B2794" t="str">
            <v>Bunsenbrenner mit Hahn, für Erdgas, Standard</v>
          </cell>
          <cell r="C2794" t="str">
            <v>Bunsen burner, natural gas,w.cock</v>
          </cell>
          <cell r="D2794" t="str">
            <v>Bec bunsen avec robinet, pour gaz naturel</v>
          </cell>
          <cell r="E2794" t="str">
            <v>MECHERO BUNSEN P. GAS NATURAL</v>
          </cell>
          <cell r="F2794" t="str">
            <v xml:space="preserve">Palnik Bunsena, gaz ziemny, z kurkiem     </v>
          </cell>
          <cell r="G2794" t="str">
            <v xml:space="preserve">Горелка Бунзена, природный газ, с краном    </v>
          </cell>
          <cell r="H2794">
            <v>43.15</v>
          </cell>
        </row>
        <row r="2795">
          <cell r="A2795" t="str">
            <v>32167-16</v>
          </cell>
          <cell r="B2795" t="str">
            <v>Bunsenbrenner mit Hahn, für Propan, Standard</v>
          </cell>
          <cell r="C2795" t="str">
            <v>Bunsen burner,for propane,w.cock</v>
          </cell>
          <cell r="D2795" t="str">
            <v>Bec bunsen avec robinet pour propane</v>
          </cell>
          <cell r="E2795" t="str">
            <v>MECHERO BUNSEN P. GAS PROPANO</v>
          </cell>
          <cell r="F2795" t="str">
            <v xml:space="preserve">Palnik Bunsena, propan, z kurkiem     </v>
          </cell>
          <cell r="G2795" t="str">
            <v xml:space="preserve">Горелка Бунзена, пропан, с краном    </v>
          </cell>
          <cell r="H2795">
            <v>43.15</v>
          </cell>
        </row>
        <row r="2796">
          <cell r="A2796" t="str">
            <v>32168-05</v>
          </cell>
          <cell r="B2796" t="str">
            <v>Bunsenbrenner mit Hahn, für Erdgas, DIN-Ausführung</v>
          </cell>
          <cell r="C2796" t="str">
            <v>Bunsen burner /DIN/,nat.g.,w.cock</v>
          </cell>
          <cell r="D2796" t="str">
            <v>Bec bunsen / din / gaz naturel, avec robinet</v>
          </cell>
          <cell r="E2796" t="str">
            <v>Mechero de Bunsen /DIN/, gas natural</v>
          </cell>
          <cell r="F2796" t="str">
            <v xml:space="preserve">Palnik Bunsena wg DIN, gaz ziemny, z kurkiem     </v>
          </cell>
          <cell r="G2796" t="str">
            <v xml:space="preserve">Горелка Бунзена, (DІN), природный газ, с краном    </v>
          </cell>
          <cell r="H2796">
            <v>47.7</v>
          </cell>
        </row>
        <row r="2797">
          <cell r="A2797" t="str">
            <v>32168-16</v>
          </cell>
          <cell r="B2797" t="str">
            <v>Bunsenbrenner mit Gashahn und Sparflamme innen, für Propan, DIN-Ausführung</v>
          </cell>
          <cell r="C2797" t="str">
            <v>Bunsen burner /DIN/,prop.,w.cock</v>
          </cell>
          <cell r="D2797" t="str">
            <v>Bec bunsen / din / propane, avec robinet</v>
          </cell>
          <cell r="E2797" t="str">
            <v>MECHERO BUNSEN /DIN/,GAS PROPANO</v>
          </cell>
          <cell r="F2797" t="str">
            <v xml:space="preserve">Palnik Bunsena wg DIN, propan, z kurkiem     </v>
          </cell>
          <cell r="G2797" t="str">
            <v xml:space="preserve">Горелка Бунзена, (DІN), пропан, с краном    </v>
          </cell>
          <cell r="H2797">
            <v>47.7</v>
          </cell>
        </row>
        <row r="2798">
          <cell r="A2798" t="str">
            <v>32170-05</v>
          </cell>
          <cell r="B2798" t="str">
            <v>Teclubrenner mit Nadelventil, für Erdgas, Standard</v>
          </cell>
          <cell r="C2798" t="str">
            <v>Teclu burner, for natural gas</v>
          </cell>
          <cell r="D2798" t="str">
            <v>Bec teclu pour gaz naturel</v>
          </cell>
          <cell r="E2798" t="str">
            <v>MECHERO TECLU P. GAS NATURAL</v>
          </cell>
          <cell r="F2798" t="str">
            <v xml:space="preserve">Palnik Teclu na gaz ziemny     </v>
          </cell>
          <cell r="G2798" t="str">
            <v xml:space="preserve">Горелка Теклу, природный газ    </v>
          </cell>
          <cell r="H2798">
            <v>42.5</v>
          </cell>
        </row>
        <row r="2799">
          <cell r="A2799" t="str">
            <v>32170-16</v>
          </cell>
          <cell r="B2799" t="str">
            <v>Teclubrenner mit Nadelventil, für Propan, Standard</v>
          </cell>
          <cell r="C2799" t="str">
            <v>Teclu burner f.propane</v>
          </cell>
          <cell r="D2799" t="str">
            <v>Bec teclu pour propane</v>
          </cell>
          <cell r="E2799" t="str">
            <v>MECHERO TECLU P. GAS PROPANO</v>
          </cell>
          <cell r="F2799" t="str">
            <v xml:space="preserve">Palnik Teclu na propan     </v>
          </cell>
          <cell r="G2799" t="str">
            <v xml:space="preserve">Горелка Теклу, пропан     </v>
          </cell>
          <cell r="H2799">
            <v>42.5</v>
          </cell>
        </row>
        <row r="2800">
          <cell r="A2800" t="str">
            <v>32171-05</v>
          </cell>
          <cell r="B2800" t="str">
            <v>Teclubrenner mit Nadelventil, für Erdgas, DIN-Ausführung</v>
          </cell>
          <cell r="C2800" t="str">
            <v>Teclu burner, DIN, natural gas</v>
          </cell>
          <cell r="D2800" t="str">
            <v>Bec teclu / din / gaz naturel</v>
          </cell>
          <cell r="E2800" t="str">
            <v>Mechero Teclu /DIN/,Gas Natural</v>
          </cell>
          <cell r="F2800" t="str">
            <v xml:space="preserve">Palnik Teclu wg DIN, na gaz ziemny     </v>
          </cell>
          <cell r="G2800" t="str">
            <v xml:space="preserve">ГорелкаТеклу, (DІN), природный газ     </v>
          </cell>
          <cell r="H2800">
            <v>47.2</v>
          </cell>
        </row>
        <row r="2801">
          <cell r="A2801" t="str">
            <v>32171-16</v>
          </cell>
          <cell r="B2801" t="str">
            <v>Teclubrenner mit Nadelventil, für Propan, DIN-Ausführung</v>
          </cell>
          <cell r="C2801" t="str">
            <v>Teclu burner /DIN/,propane</v>
          </cell>
          <cell r="D2801" t="str">
            <v>Bec teclu / din / propane</v>
          </cell>
          <cell r="E2801" t="str">
            <v>MECHERO TECLU /DIN/,GAS PROPANO</v>
          </cell>
          <cell r="F2801" t="str">
            <v xml:space="preserve">Palnik Teclu wg DIN, na propan     </v>
          </cell>
          <cell r="G2801" t="str">
            <v xml:space="preserve">Горелка Теклу, (DІN), пропан    </v>
          </cell>
          <cell r="H2801">
            <v>47.2</v>
          </cell>
        </row>
        <row r="2802">
          <cell r="A2802" t="str">
            <v>32172-16</v>
          </cell>
          <cell r="B2802" t="str">
            <v>Teclubrenner mit Zündsicherung, Luft- und Gasregulierung, für Propan</v>
          </cell>
          <cell r="C2802" t="str">
            <v>Safty teclu burner, with air regulation, Bottle gas (propane</v>
          </cell>
          <cell r="D2802" t="str">
            <v xml:space="preserve">Bec teclu sécurisé avec régulation d'air, propane </v>
          </cell>
          <cell r="E2802" t="str">
            <v>Botella gas propano, con regulador de aire y seguridad teclu para el quemador</v>
          </cell>
          <cell r="F2802" t="str">
            <v xml:space="preserve">Palnik Teclu z zabezpieczeniem, zapłonu, regulatorem powietrza i gazu, propan     </v>
          </cell>
          <cell r="G2802" t="str">
            <v xml:space="preserve">Горелка Теклу, универсальная, с безопасностью зажигания, регулятором подачи воздуха и газа, пропан  </v>
          </cell>
          <cell r="H2802">
            <v>121.8</v>
          </cell>
        </row>
        <row r="2803">
          <cell r="A2803" t="str">
            <v>32178-00</v>
          </cell>
          <cell r="B2803" t="str">
            <v xml:space="preserve">Butanbrenner Labogaz 206 </v>
          </cell>
          <cell r="C2803" t="str">
            <v>Butane burner, Labogaz 206 type</v>
          </cell>
          <cell r="D2803" t="str">
            <v>Brûleur butane, labogaz 206</v>
          </cell>
          <cell r="E2803" t="str">
            <v>Quemador de butano p. cartuchos, Labogas 206</v>
          </cell>
          <cell r="F2803" t="str">
            <v xml:space="preserve">Palnik Labogaz 206, butan     </v>
          </cell>
          <cell r="G2803" t="str">
            <v xml:space="preserve">Горелка LABOGAZ 206,  бутан  </v>
          </cell>
          <cell r="H2803">
            <v>62.3</v>
          </cell>
        </row>
        <row r="2804">
          <cell r="A2804" t="str">
            <v>32178-02</v>
          </cell>
          <cell r="B2804" t="str">
            <v>Fuß für Butanbrenner Labogaz 206</v>
          </cell>
          <cell r="C2804" t="str">
            <v>Base for butane burner</v>
          </cell>
          <cell r="D2804" t="str">
            <v>Pied pour brûleur à butane</v>
          </cell>
          <cell r="E2804" t="str">
            <v>PIE PARA 32178.00</v>
          </cell>
          <cell r="F2804" t="str">
            <v xml:space="preserve">Stopka do palnika gazowego     </v>
          </cell>
          <cell r="G2804" t="str">
            <v xml:space="preserve">Подставка под горелку    </v>
          </cell>
          <cell r="H2804">
            <v>12.9</v>
          </cell>
        </row>
        <row r="2805">
          <cell r="A2805" t="str">
            <v>32180-00</v>
          </cell>
          <cell r="B2805" t="str">
            <v xml:space="preserve">Butanbrenner mit Kartusche, 220 g </v>
          </cell>
          <cell r="C2805" t="str">
            <v>Butane burner with cartridge, 220 g</v>
          </cell>
          <cell r="D2805" t="str">
            <v>Brûleur butane avec cartouche  220g</v>
          </cell>
          <cell r="E2805" t="str">
            <v xml:space="preserve">Mechero Bunsen con cartucho de gas, 220 g </v>
          </cell>
          <cell r="F2805" t="str">
            <v xml:space="preserve">Palnik z kartuszem, 220 g     </v>
          </cell>
          <cell r="G2805" t="str">
            <v xml:space="preserve">Газовая горелка с картриджем, 220г  </v>
          </cell>
          <cell r="H2805">
            <v>53</v>
          </cell>
        </row>
        <row r="2806">
          <cell r="A2806" t="str">
            <v>32180-01</v>
          </cell>
          <cell r="B2806" t="str">
            <v>Ersatzrädchen für Gasbrenner 32180-00</v>
          </cell>
          <cell r="C2806" t="str">
            <v xml:space="preserve">Spare wheel for burner 32180-00 </v>
          </cell>
          <cell r="D2806" t="str">
            <v>Roue de secours pour brûleur à gaz 32180-00</v>
          </cell>
          <cell r="E2806" t="str">
            <v>Rueda de repuesto para quemador de gas 32180-00</v>
          </cell>
          <cell r="F2806" t="str">
            <v/>
          </cell>
          <cell r="G2806" t="str">
            <v>Запасное колёсико для газовой горелки 32180-00</v>
          </cell>
          <cell r="H2806">
            <v>3.2</v>
          </cell>
        </row>
        <row r="2807">
          <cell r="A2807" t="str">
            <v>32180-02</v>
          </cell>
          <cell r="B2807" t="str">
            <v xml:space="preserve">Gasbrenner ohne Kartusche </v>
          </cell>
          <cell r="C2807" t="str">
            <v>Gas Burner without cartridge</v>
          </cell>
          <cell r="D2807" t="str">
            <v/>
          </cell>
          <cell r="E2807" t="str">
            <v/>
          </cell>
          <cell r="F2807" t="str">
            <v/>
          </cell>
          <cell r="G2807" t="str">
            <v>Бутановая горелка  без катриджа</v>
          </cell>
          <cell r="H2807">
            <v>47</v>
          </cell>
        </row>
        <row r="2808">
          <cell r="A2808" t="str">
            <v>32181-00</v>
          </cell>
          <cell r="B2808" t="str">
            <v xml:space="preserve">Butan-Kartusche mit Ventil, 220 g </v>
          </cell>
          <cell r="C2808" t="str">
            <v>Butane cartridge with valve 220 g</v>
          </cell>
          <cell r="D2808" t="str">
            <v>Cartouche Butane, 220g, pour 32180.00</v>
          </cell>
          <cell r="E2808" t="str">
            <v>CARTUCHO DE BUTANO 220 G</v>
          </cell>
          <cell r="F2808" t="str">
            <v xml:space="preserve">Pojemnik z butanem, 220 g, z zaworem    </v>
          </cell>
          <cell r="G2808" t="str">
            <v xml:space="preserve">Бутановый картридж с клапаном, 220 г     </v>
          </cell>
          <cell r="H2808">
            <v>6</v>
          </cell>
        </row>
        <row r="2809">
          <cell r="A2809" t="str">
            <v>32204-00</v>
          </cell>
          <cell r="B2809" t="str">
            <v xml:space="preserve">Schlitzaufsatz für Brenner, d = 17 mm </v>
          </cell>
          <cell r="C2809" t="str">
            <v>Slotted mounting f.burner w.d17mm</v>
          </cell>
          <cell r="D2809" t="str">
            <v>Agrandisseur de flamme pour bec bunsen de diam. 17mm</v>
          </cell>
          <cell r="E2809" t="str">
            <v>BOQUILLA DE DIAFR.P.GUARD.C.D17MM</v>
          </cell>
          <cell r="F2809" t="str">
            <v xml:space="preserve">Nadstawka szczelinowa do palnika, d = 17 mm     </v>
          </cell>
          <cell r="G2809" t="str">
            <v xml:space="preserve">Крепление со шлицами для горелки, d=17 мм    </v>
          </cell>
          <cell r="H2809">
            <v>6.05</v>
          </cell>
        </row>
        <row r="2810">
          <cell r="A2810" t="str">
            <v>32234-93</v>
          </cell>
          <cell r="B2810" t="str">
            <v xml:space="preserve">Elektrobrenner </v>
          </cell>
          <cell r="C2810" t="str">
            <v>Electric burner</v>
          </cell>
          <cell r="D2810" t="str">
            <v>Bruleur électrique</v>
          </cell>
          <cell r="E2810" t="str">
            <v>QUEMADOR ELECTRICO</v>
          </cell>
          <cell r="F2810" t="str">
            <v xml:space="preserve">Elektropalnik     </v>
          </cell>
          <cell r="G2810" t="str">
            <v xml:space="preserve">Электрическая горелка    </v>
          </cell>
          <cell r="H2810">
            <v>434.4</v>
          </cell>
        </row>
        <row r="2811">
          <cell r="A2811" t="str">
            <v>32246-90</v>
          </cell>
          <cell r="B2811" t="str">
            <v>Heizgerät für Glasmantelsystem, 110/115 V</v>
          </cell>
          <cell r="C2811" t="str">
            <v>Heating apparatus</v>
          </cell>
          <cell r="D2811" t="str">
            <v>Appareil de chauffage</v>
          </cell>
          <cell r="E2811" t="str">
            <v>CALEFACTOR PARA CAMISA DE VIDRIO, 110/115V</v>
          </cell>
          <cell r="F2811" t="str">
            <v xml:space="preserve">Ogrzewacz do szkła kołnierzowego 110/115 V    </v>
          </cell>
          <cell r="G2811" t="str">
            <v xml:space="preserve">Нагреватель, 110/115 В      </v>
          </cell>
          <cell r="H2811">
            <v>569</v>
          </cell>
        </row>
        <row r="2812">
          <cell r="A2812" t="str">
            <v>32246-93</v>
          </cell>
          <cell r="B2812" t="str">
            <v>Heizgerät für Glasmantelsystem</v>
          </cell>
          <cell r="C2812" t="str">
            <v>Heating apparatus for glass jacket system</v>
          </cell>
          <cell r="D2812" t="str">
            <v>Appareil de chauffage</v>
          </cell>
          <cell r="E2812" t="str">
            <v>CALEFACTOR PARA CAMISA DE VIDRIO</v>
          </cell>
          <cell r="F2812" t="str">
            <v xml:space="preserve">Ogrzewacz do szkła kołnierzowego     </v>
          </cell>
          <cell r="G2812" t="str">
            <v xml:space="preserve">Нагреватель  для системы стеклянного кожуха  </v>
          </cell>
          <cell r="H2812">
            <v>299</v>
          </cell>
        </row>
        <row r="2813">
          <cell r="A2813" t="str">
            <v>32286-93</v>
          </cell>
          <cell r="B2813" t="str">
            <v>Leistungssteller, 1000 W, 230 Volt, mit Phasenanschnittsteuerung</v>
          </cell>
          <cell r="C2813" t="str">
            <v>Power regulator, 230 V, with phase controlled modulator</v>
          </cell>
          <cell r="D2813" t="str">
            <v xml:space="preserve">Régulateur de puissance, 230 V, avec modulateur de l'anglede phase </v>
          </cell>
          <cell r="E2813" t="str">
            <v>REGULADOR DE POTENCIA, 230 V</v>
          </cell>
          <cell r="F2813" t="str">
            <v xml:space="preserve">Nastawnik mocy ze sterowanym wycinkiem fazy, 1000 W,230 V     </v>
          </cell>
          <cell r="G2813" t="str">
            <v>Регулятор мощности, 230 В</v>
          </cell>
          <cell r="H2813">
            <v>124</v>
          </cell>
        </row>
        <row r="2814">
          <cell r="A2814" t="str">
            <v>32288-90</v>
          </cell>
          <cell r="B2814" t="str">
            <v>Leistungssteller, 115 Volt, max. 1500 Watt</v>
          </cell>
          <cell r="C2814" t="str">
            <v>Power regulator</v>
          </cell>
          <cell r="D2814" t="str">
            <v>Régulateur de puissance</v>
          </cell>
          <cell r="E2814" t="str">
            <v>Regulador de potencia, max. 3450 W, 115 V</v>
          </cell>
          <cell r="F2814" t="str">
            <v xml:space="preserve">Nastawnik mocy 115 V, maks.3450 W     </v>
          </cell>
          <cell r="G2814" t="str">
            <v xml:space="preserve">Регулятор мощности, 115 В, макс. 3450 Вт    </v>
          </cell>
          <cell r="H2814">
            <v>139</v>
          </cell>
        </row>
        <row r="2815">
          <cell r="A2815" t="str">
            <v>32288-93</v>
          </cell>
          <cell r="B2815" t="str">
            <v>Leistungssteller, 230 Volt, max. 2990 Watt</v>
          </cell>
          <cell r="C2815" t="str">
            <v>Power regulator</v>
          </cell>
          <cell r="D2815" t="str">
            <v>Régulateur de puissance</v>
          </cell>
          <cell r="E2815" t="str">
            <v>Regulador de potencia, max. 3450 W, 230 V</v>
          </cell>
          <cell r="F2815" t="str">
            <v xml:space="preserve">Nastawnik mocy 230 V, maks.3450 W     </v>
          </cell>
          <cell r="G2815" t="str">
            <v>Регулятор мощности</v>
          </cell>
          <cell r="H2815">
            <v>139</v>
          </cell>
        </row>
        <row r="2816">
          <cell r="A2816" t="str">
            <v>32471-03</v>
          </cell>
          <cell r="B2816" t="str">
            <v xml:space="preserve">Porzellanschiffchen, 10 Stück </v>
          </cell>
          <cell r="C2816" t="str">
            <v>Porcelain boats, 10 pcs</v>
          </cell>
          <cell r="D2816" t="str">
            <v>Nacelles en porcelaine, jeu de 10</v>
          </cell>
          <cell r="E2816" t="str">
            <v>Navecillas de combustión de porcelana, 10 PzsS.</v>
          </cell>
          <cell r="F2816" t="str">
            <v xml:space="preserve">Pręciki porcelanowe, 10 sztuk     </v>
          </cell>
          <cell r="G2816" t="str">
            <v xml:space="preserve">Фарфоровые лодочки, 10 шт.    </v>
          </cell>
          <cell r="H2816">
            <v>9.9</v>
          </cell>
        </row>
        <row r="2817">
          <cell r="A2817" t="str">
            <v>32474-00</v>
          </cell>
          <cell r="B2817" t="str">
            <v xml:space="preserve">Exsikkatorplatte, d = 140 mm </v>
          </cell>
          <cell r="C2817" t="str">
            <v>Porcelain plate f.desiccator150mm</v>
          </cell>
          <cell r="D2817" t="str">
            <v>Disque en porcelaine</v>
          </cell>
          <cell r="E2817" t="str">
            <v>Placa de porcelana con agujeros</v>
          </cell>
          <cell r="F2817" t="str">
            <v xml:space="preserve">Płyta eksykatora, d = 140 mm     </v>
          </cell>
          <cell r="G2817" t="str">
            <v xml:space="preserve">Фарфоровая пластина для эксикатора, 150 мм     </v>
          </cell>
          <cell r="H2817">
            <v>14.3</v>
          </cell>
        </row>
        <row r="2818">
          <cell r="A2818" t="str">
            <v>32480-00</v>
          </cell>
          <cell r="B2818" t="str">
            <v xml:space="preserve">Tonzelle, d = 30 mm, h = 100 mm </v>
          </cell>
          <cell r="C2818" t="str">
            <v>Porous pot, clay</v>
          </cell>
          <cell r="D2818" t="str">
            <v>Récipient en argile d=30mm h=100mm</v>
          </cell>
          <cell r="E2818" t="str">
            <v>CELULA DE ARCILLA POROSA, D = 30 mm, L = 100 mm</v>
          </cell>
          <cell r="F2818" t="str">
            <v xml:space="preserve">Ogniwo gliniane, d = 30 mm, h = 100 mm     </v>
          </cell>
          <cell r="G2818" t="str">
            <v xml:space="preserve">Пористый глиняный цилиндр    </v>
          </cell>
          <cell r="H2818">
            <v>45</v>
          </cell>
        </row>
        <row r="2819">
          <cell r="A2819" t="str">
            <v>32486-00</v>
          </cell>
          <cell r="B2819" t="str">
            <v>Tonstifte, d = 8 mm, l  = 15 mm, 2 Stück</v>
          </cell>
          <cell r="C2819" t="str">
            <v>Clay pins, d = 8 mm, l  = 15 mm, 2 pcs.</v>
          </cell>
          <cell r="D2819" t="str">
            <v>Batonnet en argile, d = 8 mm, l = 15 mm, 2  pièces</v>
          </cell>
          <cell r="E2819" t="str">
            <v>Barras de arcilla, d = 8 mm, l  = 15 mm, 2 pza</v>
          </cell>
          <cell r="F2819" t="str">
            <v xml:space="preserve">Sztyfty gliniane, d = 8 mm, l = 15 mm, 2 sztuki     </v>
          </cell>
          <cell r="G2819" t="str">
            <v xml:space="preserve">Глиняные шпильки, d=8 мм, l=15 мм, 2 шт.    </v>
          </cell>
          <cell r="H2819">
            <v>66</v>
          </cell>
        </row>
        <row r="2820">
          <cell r="A2820" t="str">
            <v>32514-00</v>
          </cell>
          <cell r="B2820" t="str">
            <v xml:space="preserve">Abdampfschale 25 ml, Oben-d = 50 mm </v>
          </cell>
          <cell r="C2820" t="str">
            <v>Porcelain dish 25ml, d 50mm</v>
          </cell>
          <cell r="D2820" t="str">
            <v>Capsule en porcelaine 25ml, d 50 mm</v>
          </cell>
          <cell r="E2820" t="str">
            <v>CAPSULA PORCELANA,DIAM. ¦ 60 MM</v>
          </cell>
          <cell r="F2820" t="str">
            <v xml:space="preserve">Parowniczka 25 ml, średnica górna-d = 50 mm     </v>
          </cell>
          <cell r="G2820" t="str">
            <v xml:space="preserve">Фарфоровая выпарная чашка, 25 мл, d=50 мм    </v>
          </cell>
          <cell r="H2820">
            <v>5.9</v>
          </cell>
        </row>
        <row r="2821">
          <cell r="A2821" t="str">
            <v>32516-00</v>
          </cell>
          <cell r="B2821" t="str">
            <v>Abdampfschale, 75 ml, Oben-d = 80 mm</v>
          </cell>
          <cell r="C2821" t="str">
            <v>Porcelain dish, 75ml, d = 80 mm</v>
          </cell>
          <cell r="D2821" t="str">
            <v>Capsule en porcelaine 75ml, d 80 mm</v>
          </cell>
          <cell r="E2821" t="str">
            <v>Cápsula de porcelana, d = 80 mm</v>
          </cell>
          <cell r="F2821" t="str">
            <v xml:space="preserve">Parowniczka 75 ml, średnica górna-d = 80 mm     </v>
          </cell>
          <cell r="G2821" t="str">
            <v xml:space="preserve">Фарфоровая выпарная чашка, 75 мл, d=80 мм    </v>
          </cell>
          <cell r="H2821">
            <v>5.2</v>
          </cell>
        </row>
        <row r="2822">
          <cell r="A2822" t="str">
            <v>32518-00</v>
          </cell>
          <cell r="B2822" t="str">
            <v xml:space="preserve">Abdampfschale 140 ml, Oben-d = 100 mm </v>
          </cell>
          <cell r="C2822" t="str">
            <v>Porcelain dish 140ml, d 100mm</v>
          </cell>
          <cell r="D2822" t="str">
            <v>Capsule en porcelaine 140ml, d 100 mm</v>
          </cell>
          <cell r="E2822" t="str">
            <v>CAPSULA PORCELANA, 140ml DIAM. 100 MM</v>
          </cell>
          <cell r="F2822" t="str">
            <v xml:space="preserve">Parowniczka 140 ml, średnica górna-d = 100 mm     </v>
          </cell>
          <cell r="G2822" t="str">
            <v xml:space="preserve">Фарфоровая выпарная чашка, 115 мл, d=100 мм    </v>
          </cell>
          <cell r="H2822">
            <v>9.8000000000000007</v>
          </cell>
        </row>
        <row r="2823">
          <cell r="A2823" t="str">
            <v>32521-00</v>
          </cell>
          <cell r="B2823" t="str">
            <v xml:space="preserve">Abdampfschale 235 ml, Oben-d = 115 mm </v>
          </cell>
          <cell r="C2823" t="str">
            <v>Porcelain dish 285ml, d 125mm</v>
          </cell>
          <cell r="D2823" t="str">
            <v>Capsule en porcelaine 285ml, d 125 mm</v>
          </cell>
          <cell r="E2823" t="str">
            <v>CAPSULA PORCELANA, DIAM. 120 mm</v>
          </cell>
          <cell r="F2823" t="str">
            <v xml:space="preserve">Parowniczka 235 ml, średnica górna-d = 115 mm     </v>
          </cell>
          <cell r="G2823" t="str">
            <v xml:space="preserve">Фарфоровая выпарная чашка, 285 мл, d=125 мм    </v>
          </cell>
          <cell r="H2823">
            <v>13.9</v>
          </cell>
        </row>
        <row r="2824">
          <cell r="A2824" t="str">
            <v>32527-00</v>
          </cell>
          <cell r="B2824" t="str">
            <v xml:space="preserve">Abdampfschale 580 ml, Oben-d = 150 mm </v>
          </cell>
          <cell r="C2824" t="str">
            <v>Porcelain dish 580ml, d 160mm</v>
          </cell>
          <cell r="D2824" t="str">
            <v>Capsule en porcelaine 580ml, d 160 mm</v>
          </cell>
          <cell r="E2824" t="str">
            <v>CAPSULA PORCELANA, DIAM. 180 MM</v>
          </cell>
          <cell r="F2824" t="str">
            <v xml:space="preserve">Parowniczka 580 ml, średnica górna-d = 150 mm     </v>
          </cell>
          <cell r="G2824" t="str">
            <v xml:space="preserve">Фарфоровая выпарная чашка,580 мл, d=160 мм    </v>
          </cell>
          <cell r="H2824">
            <v>14.9</v>
          </cell>
        </row>
        <row r="2825">
          <cell r="A2825" t="str">
            <v>32603-00</v>
          </cell>
          <cell r="B2825" t="str">
            <v xml:space="preserve">Mörser mit Pistill, d=91 mm, h= 46 mm, 70 ml, Porzellan </v>
          </cell>
          <cell r="C2825" t="str">
            <v>Mortar w. pestle, 70ml, porcelain</v>
          </cell>
          <cell r="D2825" t="str">
            <v>Mortier avec pilon, capacité 70 ml, en porcelaine</v>
          </cell>
          <cell r="E2825" t="str">
            <v xml:space="preserve">Mortero de porcelana, d=80 mm </v>
          </cell>
          <cell r="F2825" t="str">
            <v xml:space="preserve">Moździerz z tłuczkiem 70 ml, porcelanowy     </v>
          </cell>
          <cell r="G2825" t="str">
            <v xml:space="preserve">Ступка с пестиком, 70 мл, фарфор    </v>
          </cell>
          <cell r="H2825">
            <v>8.1999999999999993</v>
          </cell>
        </row>
        <row r="2826">
          <cell r="A2826" t="str">
            <v>32603-01</v>
          </cell>
          <cell r="B2826" t="str">
            <v xml:space="preserve">Pistill, rauh, d = 23 mm,  l = 120 mm </v>
          </cell>
          <cell r="C2826" t="str">
            <v>Pestle, rough, d=26mm, l=120mm</v>
          </cell>
          <cell r="D2826" t="str">
            <v>Pilon d = 23 mm, l = 120 mm</v>
          </cell>
          <cell r="E2826" t="str">
            <v>PISTILO,RUGOSO,D=23,L=120MM</v>
          </cell>
          <cell r="F2826" t="str">
            <v xml:space="preserve">Tłuczek szorstki, d = 23 mm, l = 120 mm     </v>
          </cell>
          <cell r="G2826" t="str">
            <v xml:space="preserve">Пестик, d=26 мм, l=120 мм     </v>
          </cell>
          <cell r="H2826">
            <v>3.7</v>
          </cell>
        </row>
        <row r="2827">
          <cell r="A2827" t="str">
            <v>32604-00</v>
          </cell>
          <cell r="B2827" t="str">
            <v>Mörser mit Pistill, d= 113 mm, h= 56 mm, 150 ml, Porzellan</v>
          </cell>
          <cell r="C2827" t="str">
            <v>Mortar with pestle, 150 ml, porcelain</v>
          </cell>
          <cell r="D2827" t="str">
            <v>Mortier avec pilon,190ml, en porcelaine</v>
          </cell>
          <cell r="E2827" t="str">
            <v>Mortero de porcelana, d = 100 mm</v>
          </cell>
          <cell r="F2827" t="str">
            <v xml:space="preserve">Moździerz z tłuczkiem 150 ml, porcelanowy     </v>
          </cell>
          <cell r="G2827" t="str">
            <v xml:space="preserve">Ступка с пестиком, 150 мл, фарфор    </v>
          </cell>
          <cell r="H2827">
            <v>18.3</v>
          </cell>
        </row>
        <row r="2828">
          <cell r="A2828" t="str">
            <v>32604-01</v>
          </cell>
          <cell r="B2828" t="str">
            <v xml:space="preserve">Pistill, rauh, d = 26 mm,  l = 103 mm </v>
          </cell>
          <cell r="C2828" t="str">
            <v>Pestle, rough, d=26mm, l=103mm</v>
          </cell>
          <cell r="D2828" t="str">
            <v>Pilon d=26mm, l=103mm</v>
          </cell>
          <cell r="E2828" t="str">
            <v>PISTILO,RUGOSO,D=26,L=103MM</v>
          </cell>
          <cell r="F2828" t="str">
            <v xml:space="preserve">Tłuczek szorstki, d = 26 mm, l = 103 mm </v>
          </cell>
          <cell r="G2828" t="str">
            <v>Пестик, d=26 мм, l=103 мм</v>
          </cell>
          <cell r="H2828">
            <v>4</v>
          </cell>
        </row>
        <row r="2829">
          <cell r="A2829" t="str">
            <v>32604-02</v>
          </cell>
          <cell r="B2829" t="str">
            <v>Mörser (ohne Pistill), d=113 mm, h= 56 mm, 150 ml, Porzellan</v>
          </cell>
          <cell r="C2829" t="str">
            <v>Mortar without pestle, 150 ml</v>
          </cell>
          <cell r="D2829" t="str">
            <v/>
          </cell>
          <cell r="E2829" t="str">
            <v/>
          </cell>
          <cell r="F2829" t="str">
            <v/>
          </cell>
          <cell r="G2829" t="str">
            <v/>
          </cell>
          <cell r="H2829">
            <v>11.9</v>
          </cell>
        </row>
        <row r="2830">
          <cell r="A2830" t="str">
            <v>32605-00</v>
          </cell>
          <cell r="B2830" t="str">
            <v xml:space="preserve">Mörser mit Pistill, d=144 mm, h= 71 mm,  325 ml, Porzellan </v>
          </cell>
          <cell r="C2830" t="str">
            <v>Mortar w. pestle, 325 ml, porcelain</v>
          </cell>
          <cell r="D2830" t="str">
            <v>Mortier avec pilon, 325 ml, en porcelaine</v>
          </cell>
          <cell r="E2830" t="str">
            <v>MORTERO DE PORCELANA,DIAM.¦135MM</v>
          </cell>
          <cell r="F2830" t="str">
            <v xml:space="preserve">Moździerz z tłuczkiem 325 ml, porcelanowy     </v>
          </cell>
          <cell r="G2830" t="str">
            <v xml:space="preserve">Ступка с пестиком, 250 мл, фарфор    </v>
          </cell>
          <cell r="H2830">
            <v>31.7</v>
          </cell>
        </row>
        <row r="2831">
          <cell r="A2831" t="str">
            <v>32605-01</v>
          </cell>
          <cell r="B2831" t="str">
            <v xml:space="preserve">Pistill, rauh, d = 37 mm,  l = 132 mm </v>
          </cell>
          <cell r="C2831" t="str">
            <v>Pestle, rough, d=37mm, l=132mm</v>
          </cell>
          <cell r="D2831" t="str">
            <v>Pilon d=37mm, l=132mm</v>
          </cell>
          <cell r="E2831" t="str">
            <v>PISTILO,RUGOSO,D=37,L=132MM</v>
          </cell>
          <cell r="F2831" t="str">
            <v xml:space="preserve">Tłuczek szorstki, d = 37 mm, l = 132 mm </v>
          </cell>
          <cell r="G2831" t="str">
            <v>Пестик, d=37 мм, l=132 мм</v>
          </cell>
          <cell r="H2831">
            <v>3.9</v>
          </cell>
        </row>
        <row r="2832">
          <cell r="A2832" t="str">
            <v>32605-02</v>
          </cell>
          <cell r="B2832" t="str">
            <v xml:space="preserve">Mörser (ohne Pistill), d=144 mm, h=71 mm, 325 ml, Porzellan </v>
          </cell>
          <cell r="C2832" t="str">
            <v>Mortar without pestle, 325 ml</v>
          </cell>
          <cell r="D2832" t="str">
            <v/>
          </cell>
          <cell r="E2832" t="str">
            <v/>
          </cell>
          <cell r="F2832" t="str">
            <v/>
          </cell>
          <cell r="G2832" t="str">
            <v/>
          </cell>
          <cell r="H2832">
            <v>22.9</v>
          </cell>
        </row>
        <row r="2833">
          <cell r="A2833" t="str">
            <v>32680-00</v>
          </cell>
          <cell r="B2833" t="str">
            <v>Deckel für Porzellantiegel d = 30 mm</v>
          </cell>
          <cell r="C2833" t="str">
            <v>Lid for porcelain crucible, d = 30 mm</v>
          </cell>
          <cell r="D2833" t="str">
            <v/>
          </cell>
          <cell r="E2833" t="str">
            <v/>
          </cell>
          <cell r="F2833" t="str">
            <v/>
          </cell>
          <cell r="G2833" t="str">
            <v/>
          </cell>
          <cell r="H2833">
            <v>2.1</v>
          </cell>
        </row>
        <row r="2834">
          <cell r="A2834" t="str">
            <v>32680-01</v>
          </cell>
          <cell r="B2834" t="str">
            <v>Deckel für Porzellantiegel d = 35 mm</v>
          </cell>
          <cell r="C2834" t="str">
            <v>Lid for porcelain crucible, d = 35 mm</v>
          </cell>
          <cell r="D2834" t="str">
            <v/>
          </cell>
          <cell r="E2834" t="str">
            <v/>
          </cell>
          <cell r="F2834" t="str">
            <v/>
          </cell>
          <cell r="G2834" t="str">
            <v/>
          </cell>
          <cell r="H2834">
            <v>2.2000000000000002</v>
          </cell>
        </row>
        <row r="2835">
          <cell r="A2835" t="str">
            <v>32680-02</v>
          </cell>
          <cell r="B2835" t="str">
            <v>Deckel für Porzellantiegel d = 40 mm</v>
          </cell>
          <cell r="C2835" t="str">
            <v>Lid for porcelain crucible, d = 40 mm</v>
          </cell>
          <cell r="D2835" t="str">
            <v/>
          </cell>
          <cell r="E2835" t="str">
            <v/>
          </cell>
          <cell r="F2835" t="str">
            <v/>
          </cell>
          <cell r="G2835" t="str">
            <v/>
          </cell>
          <cell r="H2835">
            <v>2.2999999999999998</v>
          </cell>
        </row>
        <row r="2836">
          <cell r="A2836" t="str">
            <v>32680-04</v>
          </cell>
          <cell r="B2836" t="str">
            <v>Deckel für Porzellantiegel d = 50 mm</v>
          </cell>
          <cell r="C2836" t="str">
            <v>Lid for porcelain crucible, d = 50 mm</v>
          </cell>
          <cell r="D2836" t="str">
            <v/>
          </cell>
          <cell r="E2836" t="str">
            <v/>
          </cell>
          <cell r="F2836" t="str">
            <v/>
          </cell>
          <cell r="G2836" t="str">
            <v/>
          </cell>
          <cell r="H2836">
            <v>2.5</v>
          </cell>
        </row>
        <row r="2837">
          <cell r="A2837" t="str">
            <v>32683-00</v>
          </cell>
          <cell r="B2837" t="str">
            <v xml:space="preserve">Porzellantiegel, Oben-d = 34 mm, h = 43 mm </v>
          </cell>
          <cell r="C2837" t="str">
            <v xml:space="preserve">Porcelain crucible,dia.34mm, 25ml </v>
          </cell>
          <cell r="D2837" t="str">
            <v>Creuset en porcelaine, D 34mm, h 43mm</v>
          </cell>
          <cell r="E2837" t="str">
            <v>Crisol de porcelana, d = 34 mm</v>
          </cell>
          <cell r="F2837" t="str">
            <v xml:space="preserve">Tygiel porcelanowy, średnica górna-d = 34 mm, h = 43 mm     </v>
          </cell>
          <cell r="G2837" t="str">
            <v xml:space="preserve">Фарфоровый тигель, d=34 мм, 43 мл    </v>
          </cell>
          <cell r="H2837">
            <v>6.3</v>
          </cell>
        </row>
        <row r="2838">
          <cell r="A2838" t="str">
            <v>32683-01</v>
          </cell>
          <cell r="B2838" t="str">
            <v xml:space="preserve">Porzellantiegel (ohne Deckel), hohe Form, 25 ml Oben-d = 34 mm, h = 43 mm </v>
          </cell>
          <cell r="C2838" t="str">
            <v>Porcelain crucible,dia.34mm,25 ml</v>
          </cell>
          <cell r="D2838" t="str">
            <v>Creuset en porcelaine, D 34mm, h 43mm</v>
          </cell>
          <cell r="E2838" t="str">
            <v>Crisol de porcelana, d = 34 mm</v>
          </cell>
          <cell r="F2838" t="str">
            <v xml:space="preserve">Tygiel porcelanowy, średnica górna-d = 34 mm, h = 43 mm     </v>
          </cell>
          <cell r="G2838" t="str">
            <v xml:space="preserve">Фарфоровый тигель, d=34 мм, 43 мл    </v>
          </cell>
          <cell r="H2838">
            <v>5.2</v>
          </cell>
        </row>
        <row r="2839">
          <cell r="A2839" t="str">
            <v>32684-00</v>
          </cell>
          <cell r="B2839" t="str">
            <v xml:space="preserve">Porzellantiegel, Oben-d = 42 mm, h = 50 mm </v>
          </cell>
          <cell r="C2839" t="str">
            <v>Porcelain crucible,dia.42mm,45 ml</v>
          </cell>
          <cell r="D2839" t="str">
            <v>Creuset en porcelaine, D 42mm, h 50mm</v>
          </cell>
          <cell r="E2839" t="str">
            <v>CRISOL DE PORCELANA, DIAM. 42 mm, ALT. 50 mm</v>
          </cell>
          <cell r="F2839" t="str">
            <v xml:space="preserve">Tygiel porcelanowy, średnica górna d = 42 mm, h = 50 mm     </v>
          </cell>
          <cell r="G2839" t="str">
            <v xml:space="preserve">Фарфоровый тигель, d=42 мм, 50 мл    </v>
          </cell>
          <cell r="H2839">
            <v>9.5</v>
          </cell>
        </row>
        <row r="2840">
          <cell r="A2840" t="str">
            <v>32684-01</v>
          </cell>
          <cell r="B2840" t="str">
            <v xml:space="preserve">Porzellantiegel (ohne Deckel), hohe Form, 35 ml Oben-d = 40 mm, h = 50 mm </v>
          </cell>
          <cell r="C2840" t="str">
            <v>Porcelain crucible,dia.42mm,45 ml</v>
          </cell>
          <cell r="D2840" t="str">
            <v>Creuset en porcelaine, D 42mm, h 50mm</v>
          </cell>
          <cell r="E2840" t="str">
            <v>CRISOL DE PORCELANA, DIAM. 42 mm, ALT. 50 mm</v>
          </cell>
          <cell r="F2840" t="str">
            <v xml:space="preserve">Tygiel porcelanowy, średnica górna d = 42 mm, h = 50 mm     </v>
          </cell>
          <cell r="G2840" t="str">
            <v xml:space="preserve">Фарфоровый тигель, d=42 мм, 50 мл    </v>
          </cell>
          <cell r="H2840">
            <v>5.7</v>
          </cell>
        </row>
        <row r="2841">
          <cell r="A2841" t="str">
            <v>32707-00</v>
          </cell>
          <cell r="B2841" t="str">
            <v xml:space="preserve">Filternutsche, d = 70 mm, Porzellan </v>
          </cell>
          <cell r="C2841" t="str">
            <v>Buchner funnel, i.d. = 70, porcelain</v>
          </cell>
          <cell r="D2841" t="str">
            <v>Entonnoir de Büchner, Ø 70 mm</v>
          </cell>
          <cell r="E2841" t="str">
            <v>EMBUDO P/FILTROS DE 70 MM DIAM.</v>
          </cell>
          <cell r="F2841" t="str">
            <v xml:space="preserve">Lejek Buchnera, d = 70 mm, porcelanowy     </v>
          </cell>
          <cell r="G2841" t="str">
            <v xml:space="preserve">Воронка Бюнхена, d=70 мм, фарфор    </v>
          </cell>
          <cell r="H2841">
            <v>19.600000000000001</v>
          </cell>
        </row>
        <row r="2842">
          <cell r="A2842" t="str">
            <v>32711-00</v>
          </cell>
          <cell r="B2842" t="str">
            <v xml:space="preserve">Filternutsche, d = 110 mm, Porzellan </v>
          </cell>
          <cell r="C2842" t="str">
            <v>Buchner funnel, i.d. = 110, porcelain</v>
          </cell>
          <cell r="D2842" t="str">
            <v>Entonnoir de Büchner, Ø 110 mm</v>
          </cell>
          <cell r="E2842" t="str">
            <v>EMBUDO P/FILTROS DE 110 MM DIAM.</v>
          </cell>
          <cell r="F2842" t="str">
            <v xml:space="preserve">Lejek Buchnera, d = 110 mm, porcelanowy     </v>
          </cell>
          <cell r="G2842" t="str">
            <v xml:space="preserve">Воронка Бюнхена, d=110 мм, фарфор    </v>
          </cell>
          <cell r="H2842">
            <v>37.299999999999997</v>
          </cell>
        </row>
        <row r="2843">
          <cell r="A2843" t="str">
            <v>32972-00</v>
          </cell>
          <cell r="B2843" t="str">
            <v xml:space="preserve">Chromatographie-Papier, 100 Streifen </v>
          </cell>
          <cell r="C2843" t="str">
            <v>Chromatographic paper 100 stripes</v>
          </cell>
          <cell r="D2843" t="str">
            <v>Papier à chromatographie</v>
          </cell>
          <cell r="E2843" t="str">
            <v>Papel para cromatografía, 100 tiras</v>
          </cell>
          <cell r="F2843" t="str">
            <v xml:space="preserve">Papier do chromatografii, 100 sztuk     </v>
          </cell>
          <cell r="G2843" t="str">
            <v xml:space="preserve">Бумага для хроматографии, 100 ед.    </v>
          </cell>
          <cell r="H2843">
            <v>13.2</v>
          </cell>
        </row>
        <row r="2844">
          <cell r="A2844" t="str">
            <v>32976-03</v>
          </cell>
          <cell r="B2844" t="str">
            <v>Filtrierpapier 580 mm x 580 mm, 10 Bögen</v>
          </cell>
          <cell r="C2844" t="str">
            <v>Filter paper,580x580 mm,10 sheets</v>
          </cell>
          <cell r="D2844" t="str">
            <v>Papier filtrant, 580 x 580 mm, jeu de 10</v>
          </cell>
          <cell r="E2844" t="str">
            <v>Papel de filtro, 580 X 580 mm, 10 pzs.</v>
          </cell>
          <cell r="F2844" t="str">
            <v xml:space="preserve">Papier filtrujący 580x580, 10 sztuk     </v>
          </cell>
          <cell r="G2844" t="str">
            <v xml:space="preserve">Фильтровальная бумага, 580x580 мм,10 листов    </v>
          </cell>
          <cell r="H2844">
            <v>96.4</v>
          </cell>
        </row>
        <row r="2845">
          <cell r="A2845" t="str">
            <v>32977-01</v>
          </cell>
          <cell r="B2845" t="str">
            <v xml:space="preserve">Rundfilter, qualitativ, d = 55 mm, 100 Stück </v>
          </cell>
          <cell r="C2845" t="str">
            <v>Round filter,qual.,d=55mm,100pcs</v>
          </cell>
          <cell r="D2845" t="str">
            <v>Filtres ronds, d=55mm, jeu de 100</v>
          </cell>
          <cell r="E2845" t="str">
            <v>FILTROS REDONDOS, d=55mm,100 PZS.</v>
          </cell>
          <cell r="F2845" t="str">
            <v xml:space="preserve">Filtr okrągły, jakościowy, d = 55 mm, 100 sztuk     </v>
          </cell>
          <cell r="G2845" t="str">
            <v xml:space="preserve">Круглый фильтр, d=55 мм, 100 шт.    </v>
          </cell>
          <cell r="H2845">
            <v>5.2</v>
          </cell>
        </row>
        <row r="2846">
          <cell r="A2846" t="str">
            <v>32977-02</v>
          </cell>
          <cell r="B2846" t="str">
            <v xml:space="preserve">Rundfilter, qualitativ, d = 70 mm, 100 Stück </v>
          </cell>
          <cell r="C2846" t="str">
            <v>Circular filter,d  70 mm,100 pcs</v>
          </cell>
          <cell r="D2846" t="str">
            <v>Filtres ronds, d 70mm, jeu de 100</v>
          </cell>
          <cell r="E2846" t="str">
            <v>Filtros redondos, d = 70 mm, 100 uds.</v>
          </cell>
          <cell r="F2846" t="str">
            <v xml:space="preserve">Filtr okrągły, jakościowy, d = 70 mm, 100 sztuk     </v>
          </cell>
          <cell r="G2846" t="str">
            <v xml:space="preserve">Круглый фильтр, d=70 мм, 100 шт.    </v>
          </cell>
          <cell r="H2846">
            <v>5.2</v>
          </cell>
        </row>
        <row r="2847">
          <cell r="A2847" t="str">
            <v>32977-03</v>
          </cell>
          <cell r="B2847" t="str">
            <v xml:space="preserve">Rundfilter, qualitativ, d = 90 mm, 100 Stück </v>
          </cell>
          <cell r="C2847" t="str">
            <v>Circular filter,d  90 mm,100 pcs</v>
          </cell>
          <cell r="D2847" t="str">
            <v>Filtres ronds, d 90mm, jeu de 100</v>
          </cell>
          <cell r="E2847" t="str">
            <v>FILTROS REDONDOS,DIA. 90MM 100PZS</v>
          </cell>
          <cell r="F2847" t="str">
            <v xml:space="preserve">Filtr okrągły, jakościowy, d = 90 mm, 100 sztuk     </v>
          </cell>
          <cell r="G2847" t="str">
            <v xml:space="preserve">Круглый фильтр, d=90 мм, 100 шт.    </v>
          </cell>
          <cell r="H2847">
            <v>6.8</v>
          </cell>
        </row>
        <row r="2848">
          <cell r="A2848" t="str">
            <v>32977-04</v>
          </cell>
          <cell r="B2848" t="str">
            <v xml:space="preserve">Rundfilter, qualitativ, d = 110 mm, 100 Stück </v>
          </cell>
          <cell r="C2848" t="str">
            <v>Circular filter,d 110 mm,100 pcs</v>
          </cell>
          <cell r="D2848" t="str">
            <v>Filtres ronds, d 110mm, jeu de 100</v>
          </cell>
          <cell r="E2848" t="str">
            <v>FILTROS REDONDOS, DIAM. 110 mm, 100 UNIDADES</v>
          </cell>
          <cell r="F2848" t="str">
            <v xml:space="preserve">Filtr okrągły, jakościowy, d = 110 mm, 100 sztuk     </v>
          </cell>
          <cell r="G2848" t="str">
            <v xml:space="preserve">Круглый фильтр, d=110 мм, 100 шт.    </v>
          </cell>
          <cell r="H2848">
            <v>8.5</v>
          </cell>
        </row>
        <row r="2849">
          <cell r="A2849" t="str">
            <v>32977-05</v>
          </cell>
          <cell r="B2849" t="str">
            <v xml:space="preserve">Rundfilter, qualitativ, d = 125 mm, 100 Stück </v>
          </cell>
          <cell r="C2849" t="str">
            <v>Circular filter,d 125 mm,100 pcs</v>
          </cell>
          <cell r="D2849" t="str">
            <v>Filtres ronds, d 125mm, jeu de 100</v>
          </cell>
          <cell r="E2849" t="str">
            <v>FILTROS REDONDOS,D 125 MM,100 PZS</v>
          </cell>
          <cell r="F2849" t="str">
            <v xml:space="preserve">Filtr okrągły, jakościowy, d = 125 mm, 100 sztuk     </v>
          </cell>
          <cell r="G2849" t="str">
            <v xml:space="preserve">Круглый фильтр, d=125 мм, 100 шт.    </v>
          </cell>
          <cell r="H2849">
            <v>10.199999999999999</v>
          </cell>
        </row>
        <row r="2850">
          <cell r="A2850" t="str">
            <v>32977-06</v>
          </cell>
          <cell r="B2850" t="str">
            <v xml:space="preserve">Rundfilter, qualitativ, d = 150 mm, 100 Stück </v>
          </cell>
          <cell r="C2850" t="str">
            <v>Circular filter,d 150 mm,100 pcs</v>
          </cell>
          <cell r="D2850" t="str">
            <v>Filtres ronds, d 150mm, jeu de 100</v>
          </cell>
          <cell r="E2850" t="str">
            <v>Filtros redondos, d=150mm,100 unidades</v>
          </cell>
          <cell r="F2850" t="str">
            <v xml:space="preserve">Filtr okrągły, jakościowy, d = 150 mm, 100 sztuk     </v>
          </cell>
          <cell r="G2850" t="str">
            <v xml:space="preserve">Круглый фильтр, d=150 мм, 100 шт.    </v>
          </cell>
          <cell r="H2850">
            <v>6.3</v>
          </cell>
        </row>
        <row r="2851">
          <cell r="A2851" t="str">
            <v>32977-07</v>
          </cell>
          <cell r="B2851" t="str">
            <v xml:space="preserve">Rundfilter, qualitativ, d = 185 mm, 100 Stück </v>
          </cell>
          <cell r="C2851" t="str">
            <v>Round filter,qual.,d=185mm,100pc</v>
          </cell>
          <cell r="D2851" t="str">
            <v>Filtres ronds, d=185mm, jeu de 100</v>
          </cell>
          <cell r="E2851" t="str">
            <v>FILTROS REDONDOS,d=185mm,100 PZS.</v>
          </cell>
          <cell r="F2851" t="str">
            <v xml:space="preserve">Filtr okrągły, jakościowy, d = 185 mm, 100 sztuk     </v>
          </cell>
          <cell r="G2851" t="str">
            <v xml:space="preserve">Круглый фильтр, d=185мм, 100 шт.    </v>
          </cell>
          <cell r="H2851">
            <v>17.399999999999999</v>
          </cell>
        </row>
        <row r="2852">
          <cell r="A2852" t="str">
            <v>32979-04</v>
          </cell>
          <cell r="B2852" t="str">
            <v>Faltenfilter, qualitativ, 240 mm, 20 Stück</v>
          </cell>
          <cell r="C2852" t="str">
            <v>Concertina filter,d 240mm, 20 pcs</v>
          </cell>
          <cell r="D2852" t="str">
            <v>Filtres plissés, d 240mm, jeu de 20</v>
          </cell>
          <cell r="E2852" t="str">
            <v>FILTROS PLEGADOS, D 240MM, 20 PZS</v>
          </cell>
          <cell r="F2852" t="str">
            <v xml:space="preserve">Filtr fałdowany, d = 240 mm, 20 sztuk     </v>
          </cell>
          <cell r="G2852" t="str">
            <v xml:space="preserve">Складчатый фильтр, d=240 мм, 25 шт.     </v>
          </cell>
          <cell r="H2852">
            <v>48.1</v>
          </cell>
        </row>
        <row r="2853">
          <cell r="A2853" t="str">
            <v>32985-00</v>
          </cell>
          <cell r="B2853" t="str">
            <v xml:space="preserve">Aktivkohlefilter, d = 90 mm, 100 Stück </v>
          </cell>
          <cell r="C2853" t="str">
            <v>Activated carbon filters,100 she.</v>
          </cell>
          <cell r="D2853" t="str">
            <v>Filtres à charbon actif, d90mm,100</v>
          </cell>
          <cell r="E2853" t="str">
            <v>FILTRO CARBON ACTIVO,D¦90MM 100PS</v>
          </cell>
          <cell r="F2853" t="str">
            <v xml:space="preserve">Filtr z węgla aktywowanego, d = 90 mm, 1 sztuka     </v>
          </cell>
          <cell r="G2853" t="str">
            <v xml:space="preserve">Угольный фильтр, 100 шт.    </v>
          </cell>
          <cell r="H2853">
            <v>24.1</v>
          </cell>
        </row>
        <row r="2854">
          <cell r="A2854" t="str">
            <v>32986-01</v>
          </cell>
          <cell r="B2854" t="str">
            <v xml:space="preserve">Parafilm-M, b = 100 mm, l = 75 m, 1 Rolle </v>
          </cell>
          <cell r="C2854" t="str">
            <v>Parafilm -m-, w.100mm,l.75m,1roll</v>
          </cell>
          <cell r="D2854" t="str">
            <v>Parafilm-M, largeur 100 mm, rouleau 75 m</v>
          </cell>
          <cell r="E2854" t="str">
            <v>PARAFILM-M-,A.100MM,L 75M,1 ROLLO</v>
          </cell>
          <cell r="F2854" t="str">
            <v xml:space="preserve">Folia Parafilm-M, b = 100 mm, l = 75 m, 1rolka   </v>
          </cell>
          <cell r="G2854" t="str">
            <v xml:space="preserve">Парафильм-М, ш=100 мм, l=75 м, 1 рулон    </v>
          </cell>
          <cell r="H2854">
            <v>88.7</v>
          </cell>
        </row>
        <row r="2855">
          <cell r="A2855" t="str">
            <v>32987-00</v>
          </cell>
          <cell r="B2855" t="str">
            <v xml:space="preserve">Cellophan 300 mm x 200 mm, </v>
          </cell>
          <cell r="C2855" t="str">
            <v>Cellophane, 300x200 mm,</v>
          </cell>
          <cell r="D2855" t="str">
            <v>Papier cellophane 300 X 200 mm</v>
          </cell>
          <cell r="E2855" t="str">
            <v>CELOFANA 300X200MM,</v>
          </cell>
          <cell r="F2855" t="str">
            <v>Celofan 300 mm x 200 mm,</v>
          </cell>
          <cell r="G2855" t="str">
            <v>Целлофан, 300x200 мм,</v>
          </cell>
          <cell r="H2855">
            <v>31</v>
          </cell>
        </row>
        <row r="2856">
          <cell r="A2856" t="str">
            <v>32991-00</v>
          </cell>
          <cell r="B2856" t="str">
            <v xml:space="preserve">Pappbecher 580 ml, 5 Stück </v>
          </cell>
          <cell r="C2856" t="str">
            <v>Cardboard beakers, 580 ml, 5 pcs</v>
          </cell>
          <cell r="D2856" t="str">
            <v xml:space="preserve">Gobelets en carton 580 ml, 5 pcs. </v>
          </cell>
          <cell r="E2856" t="str">
            <v>VASO CARTON GRANDE,5 PZS.</v>
          </cell>
          <cell r="F2856" t="str">
            <v xml:space="preserve">Pojemnik tekturowy 580 ml, 5 sztuk     </v>
          </cell>
          <cell r="G2856" t="str">
            <v xml:space="preserve">Картон. лаб. стаканы, 580 мл, 5 шт.    </v>
          </cell>
          <cell r="H2856">
            <v>5</v>
          </cell>
        </row>
        <row r="2857">
          <cell r="A2857" t="str">
            <v>32995-00</v>
          </cell>
          <cell r="B2857" t="str">
            <v xml:space="preserve">Extraktionshülsen 10 x 110 mm,  25 Stück </v>
          </cell>
          <cell r="C2857" t="str">
            <v>Extraction sleeves 10x110mm, pkg 25</v>
          </cell>
          <cell r="D2857" t="str">
            <v xml:space="preserve">Cartouche d'extraction 10 x 110mm, 25 pièces </v>
          </cell>
          <cell r="E2857" t="str">
            <v>Cápsula de extracción, 10x110mm, 5pzs.</v>
          </cell>
          <cell r="F2857" t="str">
            <v xml:space="preserve">Gilzy ekstrakcyjne 10x110 mm, 25 sztuk     </v>
          </cell>
          <cell r="G2857" t="str">
            <v xml:space="preserve">Экстракционная гильза, 10x110мм, 25 шт.    </v>
          </cell>
          <cell r="H2857">
            <v>92</v>
          </cell>
        </row>
        <row r="2858">
          <cell r="A2858" t="str">
            <v>32995-02</v>
          </cell>
          <cell r="B2858" t="str">
            <v xml:space="preserve">Extraktionshülsen 10 x 110 mm, 5 Stück </v>
          </cell>
          <cell r="C2858" t="str">
            <v>Extraction sleeves 10x110mm,pkg 5</v>
          </cell>
          <cell r="D2858" t="str">
            <v xml:space="preserve">Cartouche d'extraction 10 x 110mm, 5 pièces </v>
          </cell>
          <cell r="E2858" t="str">
            <v>Cápsula de extracción, 10x110mm, 5pzs.</v>
          </cell>
          <cell r="F2858" t="str">
            <v xml:space="preserve">Gilzy ekstrakcyjne 10x110 mm, 5 sztuk     </v>
          </cell>
          <cell r="G2858" t="str">
            <v xml:space="preserve">Экстракционная гильза, 10x110мм, 5 шт.    </v>
          </cell>
          <cell r="H2858">
            <v>20.9</v>
          </cell>
        </row>
        <row r="2859">
          <cell r="A2859" t="str">
            <v>32996-03</v>
          </cell>
          <cell r="B2859" t="str">
            <v xml:space="preserve">Extraktionshülsen 29 x 100 mm, 25 Stück </v>
          </cell>
          <cell r="C2859" t="str">
            <v>Extraction sleeves 29x100mm,pk</v>
          </cell>
          <cell r="D2859" t="str">
            <v xml:space="preserve">Cartouche d'extraction 2.9 x 10cm, 25 pièces </v>
          </cell>
          <cell r="E2859" t="str">
            <v>CAPSULA DE EXTRACCION 2.9X10CM, g 25P</v>
          </cell>
          <cell r="F2859" t="str">
            <v xml:space="preserve">Gilzy ekstrakcyjne 29x100 mm, 25 sztuk     </v>
          </cell>
          <cell r="G2859" t="str">
            <v xml:space="preserve">Экстракционная гильза, 29x100мм, 25 шт.    </v>
          </cell>
          <cell r="H2859">
            <v>109</v>
          </cell>
        </row>
        <row r="2860">
          <cell r="A2860" t="str">
            <v>33006-00</v>
          </cell>
          <cell r="B2860" t="str">
            <v xml:space="preserve">Dewargefäß 500 ml </v>
          </cell>
          <cell r="C2860" t="str">
            <v>Dewar vessel,500 ml</v>
          </cell>
          <cell r="D2860" t="str">
            <v>Vase de Dewar, 500 ml</v>
          </cell>
          <cell r="E2860" t="str">
            <v>RECIPIENTE DE DEWAR,500 ML</v>
          </cell>
          <cell r="F2860" t="str">
            <v xml:space="preserve">Naczynie Dewara 500 ml     </v>
          </cell>
          <cell r="G2860" t="str">
            <v xml:space="preserve">Сосуд Дьюара, 500 мл     </v>
          </cell>
          <cell r="H2860">
            <v>124</v>
          </cell>
        </row>
        <row r="2861">
          <cell r="A2861" t="str">
            <v>33185-00</v>
          </cell>
          <cell r="B2861" t="str">
            <v xml:space="preserve">Glasrohrschneider </v>
          </cell>
          <cell r="C2861" t="str">
            <v>Glass tube cutter</v>
          </cell>
          <cell r="D2861" t="str">
            <v>Coupe-tube de verre</v>
          </cell>
          <cell r="E2861" t="str">
            <v>CORTADOR DE TUBOS DE VIDRIO</v>
          </cell>
          <cell r="F2861" t="str">
            <v xml:space="preserve">Obcinacz rurek szklanych     </v>
          </cell>
          <cell r="G2861" t="str">
            <v xml:space="preserve">Резак для стеклянных трубок    </v>
          </cell>
          <cell r="H2861">
            <v>25.5</v>
          </cell>
        </row>
        <row r="2862">
          <cell r="A2862" t="str">
            <v>33201-00</v>
          </cell>
          <cell r="B2862" t="str">
            <v>Sandbadschale, Oben-d = 100 mm</v>
          </cell>
          <cell r="C2862" t="str">
            <v>Iron basin, d 100 mm</v>
          </cell>
          <cell r="D2862" t="str">
            <v>Capsule, d 100mm, en acier</v>
          </cell>
          <cell r="E2862" t="str">
            <v>Cápsula de hierro, d = 100 mm</v>
          </cell>
          <cell r="F2862" t="str">
            <v xml:space="preserve">Szala do piaskowania, średnica d = 100 mm     </v>
          </cell>
          <cell r="G2862" t="str">
            <v xml:space="preserve">Железная чашка, d=100 мм    </v>
          </cell>
          <cell r="H2862">
            <v>21.85</v>
          </cell>
        </row>
        <row r="2863">
          <cell r="A2863" t="str">
            <v>33209-00</v>
          </cell>
          <cell r="B2863" t="str">
            <v>Sandbadschale, Oben-d = 160 mm</v>
          </cell>
          <cell r="C2863" t="str">
            <v>Iron basin,hemispherical, d 160mm</v>
          </cell>
          <cell r="D2863" t="str">
            <v>Capsule, d 160mm, en acier</v>
          </cell>
          <cell r="E2863" t="str">
            <v>CAPSULA DE HIERRO, SEMIESFERICA</v>
          </cell>
          <cell r="F2863" t="str">
            <v xml:space="preserve">Szala do piaskowania, = 160 mm     </v>
          </cell>
          <cell r="G2863" t="str">
            <v xml:space="preserve">Железная чашка, d=160 мм    </v>
          </cell>
          <cell r="H2863">
            <v>53</v>
          </cell>
        </row>
        <row r="2864">
          <cell r="A2864" t="str">
            <v>33277-00</v>
          </cell>
          <cell r="B2864" t="str">
            <v xml:space="preserve">Drahtdreieck, Tonröhren, l = 50 mm </v>
          </cell>
          <cell r="C2864" t="str">
            <v>Triangle w.pipeclay, l 50mm</v>
          </cell>
          <cell r="D2864" t="str">
            <v>Triangle de fer, l 50mm</v>
          </cell>
          <cell r="E2864" t="str">
            <v>Triángulo de alambre con tubos de arcilla, 50mm</v>
          </cell>
          <cell r="F2864" t="str">
            <v xml:space="preserve">Trójkąt, rurka ceramiczna, l = 50 mm     </v>
          </cell>
          <cell r="G2864" t="str">
            <v xml:space="preserve">Проволочный треугольник с керам. трубками, l=50 мм    </v>
          </cell>
          <cell r="H2864">
            <v>1.9</v>
          </cell>
        </row>
        <row r="2865">
          <cell r="A2865" t="str">
            <v>33278-00</v>
          </cell>
          <cell r="B2865" t="str">
            <v xml:space="preserve">Drahtdreieck, Tonröhren, l = 60 mm </v>
          </cell>
          <cell r="C2865" t="str">
            <v>Triangle w.pipeclay, l 60mm</v>
          </cell>
          <cell r="D2865" t="str">
            <v>Triangle de fer, l 60mm</v>
          </cell>
          <cell r="E2865" t="str">
            <v>Triángulo de alambre con tubos de arcilla de l= 60 mm</v>
          </cell>
          <cell r="F2865" t="str">
            <v xml:space="preserve">Trójkąt, rurka ceramiczna, l = 60 mm     </v>
          </cell>
          <cell r="G2865" t="str">
            <v xml:space="preserve">Проволочный треугольник с керам. трубками, l=60 мм    </v>
          </cell>
          <cell r="H2865">
            <v>1.69</v>
          </cell>
        </row>
        <row r="2866">
          <cell r="A2866" t="str">
            <v>33281-00</v>
          </cell>
          <cell r="B2866" t="str">
            <v xml:space="preserve">CERAN-Schutzplatte, 155 x 155 mm </v>
          </cell>
          <cell r="C2866" t="str">
            <v>Ceran protection plate,155x155 mm</v>
          </cell>
          <cell r="D2866" t="str">
            <v>Plaque de protection ceran, 155x155 mm</v>
          </cell>
          <cell r="E2866" t="str">
            <v>PLACA PROTECTORA CERAN,155X155 MM</v>
          </cell>
          <cell r="F2866" t="str">
            <v xml:space="preserve">Płyta ochronna CERAN, 155x155 mm     </v>
          </cell>
          <cell r="G2866" t="str">
            <v xml:space="preserve">CERAN-Термозащитная пластинка, 155x155 мм    </v>
          </cell>
          <cell r="H2866">
            <v>23.9</v>
          </cell>
        </row>
        <row r="2867">
          <cell r="A2867" t="str">
            <v>33281-01</v>
          </cell>
          <cell r="B2867" t="str">
            <v xml:space="preserve">CERAN-Schutzplatte, 175 x 175 mm </v>
          </cell>
          <cell r="C2867" t="str">
            <v>Ceran protection plate,175x175 mm</v>
          </cell>
          <cell r="D2867" t="str">
            <v>Plaque de protection ceran  175x175mm</v>
          </cell>
          <cell r="E2867" t="str">
            <v>PLACA PROTECTORA CERAN,175X175 MM</v>
          </cell>
          <cell r="F2867" t="str">
            <v xml:space="preserve">Płyta ochronna CERAN, 175 x 175 m     </v>
          </cell>
          <cell r="G2867" t="str">
            <v xml:space="preserve">CERAN-Термозащитная пластинка, 175x175 мм    </v>
          </cell>
          <cell r="H2867">
            <v>21.9</v>
          </cell>
        </row>
        <row r="2868">
          <cell r="A2868" t="str">
            <v>33282-00</v>
          </cell>
          <cell r="B2868" t="str">
            <v xml:space="preserve">Vierfuß für CERAN-Platte, 155 x 155 mm </v>
          </cell>
          <cell r="C2868" t="str">
            <v>Stand f.ceran plate 155x155mm</v>
          </cell>
          <cell r="D2868" t="str">
            <v>Support pour plaque ceran à 4 pieds</v>
          </cell>
          <cell r="E2868" t="str">
            <v>CUADRIPIES P.PLACA PROTECT. CERAN</v>
          </cell>
          <cell r="F2868" t="str">
            <v xml:space="preserve">Stopka do płyty CERAN,155x155 mm     </v>
          </cell>
          <cell r="G2868" t="str">
            <v xml:space="preserve">Подставка для CERAN-термозащитной пластинки, 155x155 мм     </v>
          </cell>
          <cell r="H2868">
            <v>40.4</v>
          </cell>
        </row>
        <row r="2869">
          <cell r="A2869" t="str">
            <v>33282-01</v>
          </cell>
          <cell r="B2869" t="str">
            <v xml:space="preserve">Vierfuß für CERAN-Platte, 175 x 175 mm </v>
          </cell>
          <cell r="C2869" t="str">
            <v>Stand f.ceran plate 175x175mm</v>
          </cell>
          <cell r="D2869" t="str">
            <v>4 Pieds pour plaque ceran 175x175mm</v>
          </cell>
          <cell r="E2869" t="str">
            <v>CUADRIP.PLAC.PROT.CERAN,175X175mm</v>
          </cell>
          <cell r="F2869" t="str">
            <v xml:space="preserve">Stopka do płyty CERAN,175x175 mm     </v>
          </cell>
          <cell r="G2869" t="str">
            <v xml:space="preserve">Подставка для CERAN-термозащитной пластинки, 175x175 мм     </v>
          </cell>
          <cell r="H2869">
            <v>35.6</v>
          </cell>
        </row>
        <row r="2870">
          <cell r="A2870" t="str">
            <v>33283-00</v>
          </cell>
          <cell r="B2870" t="str">
            <v xml:space="preserve">Plattenhalter für CERAN-Schutzplatte  155 x 155 mm </v>
          </cell>
          <cell r="C2870" t="str">
            <v>Holder f. ceran protection plate</v>
          </cell>
          <cell r="D2870" t="str">
            <v>Cadre de support pour plaque ceran</v>
          </cell>
          <cell r="E2870" t="str">
            <v>SOPORTE P. PLACA PROTECTORA CERAN</v>
          </cell>
          <cell r="F2870" t="str">
            <v xml:space="preserve">Uchwyt płyt do płyty CERAN     </v>
          </cell>
          <cell r="G2870" t="str">
            <v xml:space="preserve">Держатель для CERAN-термозащитной пластинки    </v>
          </cell>
          <cell r="H2870">
            <v>37.4</v>
          </cell>
        </row>
        <row r="2871">
          <cell r="A2871" t="str">
            <v>33284-00</v>
          </cell>
          <cell r="B2871" t="str">
            <v xml:space="preserve">Drahtnetz 150 mm x 150 mm </v>
          </cell>
          <cell r="C2871" t="str">
            <v>Wire gauze square 150MMX150mm</v>
          </cell>
          <cell r="D2871" t="str">
            <v>Toile métallique 150x150mm</v>
          </cell>
          <cell r="E2871" t="str">
            <v>REJILLA 150X150 MM</v>
          </cell>
          <cell r="F2871" t="str">
            <v xml:space="preserve">Siatka druciana, wkład ceramiczny 150x150 mm     </v>
          </cell>
          <cell r="G2871" t="str">
            <v xml:space="preserve">Проволочная сетка, 150 X150 мм     </v>
          </cell>
          <cell r="H2871">
            <v>4.9000000000000004</v>
          </cell>
        </row>
        <row r="2872">
          <cell r="A2872" t="str">
            <v>33287-01</v>
          </cell>
          <cell r="B2872" t="str">
            <v>Drahtnetz mit Keramik, 160 x 160 mm</v>
          </cell>
          <cell r="C2872" t="str">
            <v>Wire gauze with ceramic, 160 x 160 mm</v>
          </cell>
          <cell r="D2872" t="str">
            <v>Toile métallique 160 x 160 mm, avec céramique</v>
          </cell>
          <cell r="E2872" t="str">
            <v>Rejilla con porcelana, 160 x 160 mm</v>
          </cell>
          <cell r="F2872" t="str">
            <v xml:space="preserve">Siatka druciana, wkład ceramiczny 160x160 mm     </v>
          </cell>
          <cell r="G2872" t="str">
            <v xml:space="preserve">Проволочная сетка с керамикой, 160x160 мм    </v>
          </cell>
          <cell r="H2872">
            <v>2.5</v>
          </cell>
        </row>
        <row r="2873">
          <cell r="A2873" t="str">
            <v>33287-03</v>
          </cell>
          <cell r="B2873" t="str">
            <v xml:space="preserve">Drahtnetz mit Keramik, 120 x 120 mm </v>
          </cell>
          <cell r="C2873" t="str">
            <v>Wire gauze 120x120mm, ceramic cen.</v>
          </cell>
          <cell r="D2873" t="str">
            <v>Toile métallique 120x120mm, avec ceramique</v>
          </cell>
          <cell r="E2873" t="str">
            <v>REJILLA CON PORCELANA,120X120MM</v>
          </cell>
          <cell r="F2873" t="str">
            <v xml:space="preserve">Siatka druciana, wkład ceramiczny 120x120 mm     </v>
          </cell>
          <cell r="G2873" t="str">
            <v xml:space="preserve">Проволочная сетка с керамикой, 120x120 мм    </v>
          </cell>
          <cell r="H2873">
            <v>3.55</v>
          </cell>
        </row>
        <row r="2874">
          <cell r="A2874" t="str">
            <v>33287-04</v>
          </cell>
          <cell r="B2874" t="str">
            <v xml:space="preserve">Drahtnetz mit Keramik, 200 x 200 mm </v>
          </cell>
          <cell r="C2874" t="str">
            <v>Wire gauze 200x200mm, ceramic cen.</v>
          </cell>
          <cell r="D2874" t="str">
            <v>Toile métallique 200x200mm, avec ceramique</v>
          </cell>
          <cell r="E2874" t="str">
            <v>REJILLA CON PORCELANA,200X200MM</v>
          </cell>
          <cell r="F2874" t="str">
            <v xml:space="preserve">Siatka druciana, wkład ceramiczny 200x200 mm     </v>
          </cell>
          <cell r="G2874" t="str">
            <v xml:space="preserve">Проволочная сетка с керамикой, 200x200 мм    </v>
          </cell>
          <cell r="H2874">
            <v>5.8</v>
          </cell>
        </row>
        <row r="2875">
          <cell r="A2875" t="str">
            <v>33290-00</v>
          </cell>
          <cell r="B2875" t="str">
            <v xml:space="preserve">Drahtnetz 150 mm x 150 mm, Kupfer </v>
          </cell>
          <cell r="C2875" t="str">
            <v>Wire gauze squ., copper, 150x150 mm</v>
          </cell>
          <cell r="D2875" t="str">
            <v>Toile métallique 150X150mm, en cuivre</v>
          </cell>
          <cell r="E2875" t="str">
            <v>REJILLA DE COBRE, 15 X 15 CM</v>
          </cell>
          <cell r="F2875" t="str">
            <v xml:space="preserve">Siatka druciana, wkład ceramiczny 150x150 mm, miedź     </v>
          </cell>
          <cell r="G2875" t="str">
            <v xml:space="preserve">Проволочная сетка, медная, 150x150 мм    </v>
          </cell>
          <cell r="H2875">
            <v>13.9</v>
          </cell>
        </row>
        <row r="2876">
          <cell r="A2876" t="str">
            <v>33297-00</v>
          </cell>
          <cell r="B2876" t="str">
            <v>Dreibein, Ring-d = 120 mm, h = 210 mm</v>
          </cell>
          <cell r="C2876" t="str">
            <v>Tripod, ring d=120 mm, h=210 mm</v>
          </cell>
          <cell r="D2876" t="str">
            <v>Support-trépied , d 120mm, h 210mm</v>
          </cell>
          <cell r="E2876" t="str">
            <v>TREBEDES,DIA.D.ARO 120 ALT.210MM</v>
          </cell>
          <cell r="F2876" t="str">
            <v xml:space="preserve">Trójnóg, d = 120 mm, h=210 mm     </v>
          </cell>
          <cell r="G2876" t="str">
            <v xml:space="preserve">Треножник, кругл., d=120 мм, h=210 мм    </v>
          </cell>
          <cell r="H2876">
            <v>13.7</v>
          </cell>
        </row>
        <row r="2877">
          <cell r="A2877" t="str">
            <v>33298-00</v>
          </cell>
          <cell r="B2877" t="str">
            <v>Dreibein, Ring-d = 120 mm, h = 250 mm</v>
          </cell>
          <cell r="C2877" t="str">
            <v>Tripod,ring d=120 mm, h=250 mm</v>
          </cell>
          <cell r="D2877" t="str">
            <v>Support-trépied , d 120mm, h 250mm</v>
          </cell>
          <cell r="E2877" t="str">
            <v>TREBEDES,DIA.D.ARO 120 ALT.250MM</v>
          </cell>
          <cell r="F2877" t="str">
            <v xml:space="preserve">Trójnóg, d = 120 mm, h=250 mm     </v>
          </cell>
          <cell r="G2877" t="str">
            <v xml:space="preserve">Треножник, кругл., d=120 мм, h=250 мм    </v>
          </cell>
          <cell r="H2877">
            <v>17.5</v>
          </cell>
        </row>
        <row r="2878">
          <cell r="A2878" t="str">
            <v>33299-00</v>
          </cell>
          <cell r="B2878" t="str">
            <v xml:space="preserve">Dreibein, Ring-d = 100 mm, h = 180 mm </v>
          </cell>
          <cell r="C2878" t="str">
            <v>Tripod, ring-d=100 mm, h=180 mm</v>
          </cell>
          <cell r="D2878" t="str">
            <v>Support-trépied , d 100mm, h 180mm</v>
          </cell>
          <cell r="E2878" t="str">
            <v>TREBEDES, DIAM. DEL ARO 10 CM</v>
          </cell>
          <cell r="F2878" t="str">
            <v xml:space="preserve">Trójnóg, pierścień d = 100 mm, h = 180 mm     </v>
          </cell>
          <cell r="G2878" t="str">
            <v xml:space="preserve">Треножник, кругл., d=100 мм, h=180 мм    </v>
          </cell>
          <cell r="H2878">
            <v>12.3</v>
          </cell>
        </row>
        <row r="2879">
          <cell r="A2879" t="str">
            <v>33302-00</v>
          </cell>
          <cell r="B2879" t="str">
            <v xml:space="preserve">Dreibein, Ring-d = 140 mm, h = 240 mm </v>
          </cell>
          <cell r="C2879" t="str">
            <v>Tripod,ring d=140 mm, h=240 mm</v>
          </cell>
          <cell r="D2879" t="str">
            <v>Support-trépied,  d 140mm, h 240mm</v>
          </cell>
          <cell r="E2879" t="str">
            <v>Trípode con aro, d = 140mm, h = 240mm</v>
          </cell>
          <cell r="F2879" t="str">
            <v xml:space="preserve">Trójnóg, pierścień d = 140 mm, h=240 mm     </v>
          </cell>
          <cell r="G2879" t="str">
            <v xml:space="preserve">Треножник, кругл., d=140 мм, h=240 мм    </v>
          </cell>
          <cell r="H2879">
            <v>10.7</v>
          </cell>
        </row>
        <row r="2880">
          <cell r="A2880" t="str">
            <v>33345-00</v>
          </cell>
          <cell r="B2880" t="str">
            <v xml:space="preserve">Schmelzlöffel </v>
          </cell>
          <cell r="C2880" t="str">
            <v>Iron melting ladle</v>
          </cell>
          <cell r="D2880" t="str">
            <v>Cuillere à fusion</v>
          </cell>
          <cell r="E2880" t="str">
            <v>CUCHARA DE FUNDICION, DE HIERRO</v>
          </cell>
          <cell r="F2880" t="str">
            <v xml:space="preserve">Łyżeczka do stapiania substancji     </v>
          </cell>
          <cell r="G2880" t="str">
            <v xml:space="preserve">Железная плавильная ложка    </v>
          </cell>
          <cell r="H2880">
            <v>5.35</v>
          </cell>
        </row>
        <row r="2881">
          <cell r="A2881" t="str">
            <v>33346-00</v>
          </cell>
          <cell r="B2881" t="str">
            <v xml:space="preserve">Verbrennungslöffel (Phosphorlöffel) </v>
          </cell>
          <cell r="C2881" t="str">
            <v>Combustion spoon, l=300 mm</v>
          </cell>
          <cell r="D2881" t="str">
            <v>Cuillère à combustion, l = 300 mmm</v>
          </cell>
          <cell r="E2881" t="str">
            <v>Cuchara de combustión de fósforo</v>
          </cell>
          <cell r="F2881" t="str">
            <v xml:space="preserve">Łyżeczka do spalania     </v>
          </cell>
          <cell r="G2881" t="str">
            <v xml:space="preserve">Фосфорная ложка для сжигания  </v>
          </cell>
          <cell r="H2881">
            <v>7.1</v>
          </cell>
        </row>
        <row r="2882">
          <cell r="A2882" t="str">
            <v>33348-00</v>
          </cell>
          <cell r="B2882" t="str">
            <v xml:space="preserve">Sieblöffel </v>
          </cell>
          <cell r="C2882" t="str">
            <v>Sodium tongs</v>
          </cell>
          <cell r="D2882" t="str">
            <v>Cuillere à sodium</v>
          </cell>
          <cell r="E2882" t="str">
            <v>CUCHARA PARA SODIO, DOBLE</v>
          </cell>
          <cell r="F2882" t="str">
            <v xml:space="preserve">Łyżeczka z sitkiem     </v>
          </cell>
          <cell r="G2882" t="str">
            <v xml:space="preserve">Ситовая ложка    </v>
          </cell>
          <cell r="H2882">
            <v>13.85</v>
          </cell>
        </row>
        <row r="2883">
          <cell r="A2883" t="str">
            <v>33380-00</v>
          </cell>
          <cell r="B2883" t="str">
            <v>Magnet, hufeisenförmig, Schenkellänge 25mm, Pole farbig</v>
          </cell>
          <cell r="C2883" t="str">
            <v>Horseshoe magnet</v>
          </cell>
          <cell r="D2883" t="str">
            <v>Aimant en fer à cheval, mini, branches 25 mm</v>
          </cell>
          <cell r="E2883" t="str">
            <v>IMAN DE HERRADURA</v>
          </cell>
          <cell r="F2883" t="str">
            <v xml:space="preserve">Magnes podkowiasty, długość ramienia 25 mm     </v>
          </cell>
          <cell r="G2883" t="str">
            <v xml:space="preserve">Магнит, подковообразный    </v>
          </cell>
          <cell r="H2883">
            <v>10.5</v>
          </cell>
        </row>
        <row r="2884">
          <cell r="A2884" t="str">
            <v>33391-00</v>
          </cell>
          <cell r="B2884" t="str">
            <v>Löffelspatel, Stahl vernickelt, l = 160</v>
          </cell>
          <cell r="C2884" t="str">
            <v>Spoon, nickel-plated Steel, 150 mm</v>
          </cell>
          <cell r="D2884" t="str">
            <v>Cuillère, nickelée, 150 mm</v>
          </cell>
          <cell r="E2884" t="str">
            <v>SPOON, NICKEL-PLATED, 150 MM</v>
          </cell>
          <cell r="F2884" t="str">
            <v xml:space="preserve">Łyżeczka laboratoryjna, stal niklowana, l = 160     </v>
          </cell>
          <cell r="G2884" t="str">
            <v xml:space="preserve">Шпатель, с никелевым покрытием, 150 мм    </v>
          </cell>
          <cell r="H2884">
            <v>4</v>
          </cell>
        </row>
        <row r="2885">
          <cell r="A2885" t="str">
            <v>33392-00</v>
          </cell>
          <cell r="B2885" t="str">
            <v>Löffelspatel, Stahl vernickelt, l = 180 mm</v>
          </cell>
          <cell r="C2885" t="str">
            <v>Spoon spatula, nickel-plated, 180 mm</v>
          </cell>
          <cell r="D2885" t="str">
            <v>Cuillère, nickelée, 180 mm</v>
          </cell>
          <cell r="E2885" t="str">
            <v>Cuchara-espátula niquelada, 180 mm</v>
          </cell>
          <cell r="F2885" t="str">
            <v xml:space="preserve">Łyżeczka laboratoryjna, stal =180     </v>
          </cell>
          <cell r="G2885" t="str">
            <v xml:space="preserve">Шпатель, с никелевым покрытием, 180 мм    </v>
          </cell>
          <cell r="H2885">
            <v>4</v>
          </cell>
        </row>
        <row r="2886">
          <cell r="A2886" t="str">
            <v>33393-00</v>
          </cell>
          <cell r="B2886" t="str">
            <v>Mikrospatellöffel, Stahl,  l = 150</v>
          </cell>
          <cell r="C2886" t="str">
            <v>Microspoon, steel</v>
          </cell>
          <cell r="D2886" t="str">
            <v>Microcuillere à spatule, acier</v>
          </cell>
          <cell r="E2886" t="str">
            <v>Microespátula de acero inoxidable, l=150 milímetros</v>
          </cell>
          <cell r="F2886" t="str">
            <v xml:space="preserve">Mikrołyżeczka laboratoryjna, stalowa, l = 151 mm     </v>
          </cell>
          <cell r="G2886" t="str">
            <v xml:space="preserve">Шпатель, спец. сталь,  l=150  мм  </v>
          </cell>
          <cell r="H2886">
            <v>3</v>
          </cell>
        </row>
        <row r="2887">
          <cell r="A2887" t="str">
            <v>33398-00</v>
          </cell>
          <cell r="B2887" t="str">
            <v xml:space="preserve">Löffelspatel, Stahl, l = 150 mm </v>
          </cell>
          <cell r="C2887" t="str">
            <v>Spoon, special steel</v>
          </cell>
          <cell r="D2887" t="str">
            <v>Cuillère à spatule en acier spécial, l =150 mm</v>
          </cell>
          <cell r="E2887" t="str">
            <v>Espátula-cuchara, acero inoxidable</v>
          </cell>
          <cell r="F2887" t="str">
            <v xml:space="preserve">Łyżeczka laboratoryjna, stal, l = 150     </v>
          </cell>
          <cell r="G2887" t="str">
            <v xml:space="preserve">Ложка, спец. сталь    </v>
          </cell>
          <cell r="H2887">
            <v>2.9</v>
          </cell>
        </row>
        <row r="2888">
          <cell r="A2888" t="str">
            <v>33401-00</v>
          </cell>
          <cell r="B2888" t="str">
            <v xml:space="preserve">Trichterhalter für 2 Trichter, PP </v>
          </cell>
          <cell r="C2888" t="str">
            <v>Holder for 2 funnels, PP</v>
          </cell>
          <cell r="D2888" t="str">
            <v>Support pour 2 entonnoirs</v>
          </cell>
          <cell r="E2888" t="str">
            <v>SOPORTE PARA 2 EMBUDOS, DE POLIPROPILENO</v>
          </cell>
          <cell r="F2888" t="str">
            <v xml:space="preserve">Uchwyt do dwóch lejków, plastik     </v>
          </cell>
          <cell r="G2888" t="str">
            <v xml:space="preserve">Держатель для 2 воронок, полипропилен  </v>
          </cell>
          <cell r="H2888">
            <v>17.75</v>
          </cell>
        </row>
        <row r="2889">
          <cell r="A2889" t="str">
            <v>33401-01</v>
          </cell>
          <cell r="B2889" t="str">
            <v xml:space="preserve">Trichterhalter für 1 Trichter, PP </v>
          </cell>
          <cell r="C2889" t="str">
            <v>Holder for 1 funnel, PP</v>
          </cell>
          <cell r="D2889" t="str">
            <v>Support pour 1 entonnoir</v>
          </cell>
          <cell r="E2889" t="str">
            <v>SOPORTE P. 1 CUBETA</v>
          </cell>
          <cell r="F2889" t="str">
            <v xml:space="preserve">Uchwyt do jednego lejka, plastik     </v>
          </cell>
          <cell r="G2889" t="str">
            <v xml:space="preserve">Держатель для 1 воронки,  полипропилен  </v>
          </cell>
          <cell r="H2889">
            <v>12.2</v>
          </cell>
        </row>
        <row r="2890">
          <cell r="A2890" t="str">
            <v>33401-88</v>
          </cell>
          <cell r="B2890" t="str">
            <v xml:space="preserve">Filtrierstativ für 2 Trichter </v>
          </cell>
          <cell r="C2890" t="str">
            <v>Filtration stand for 2 funnels</v>
          </cell>
          <cell r="D2890" t="str">
            <v>Support à filtration pour 2 entonnoirs</v>
          </cell>
          <cell r="E2890" t="str">
            <v>SOPORTE P.FILTRAC. P. 2 EMBUDOS</v>
          </cell>
          <cell r="F2890" t="str">
            <v xml:space="preserve">Statyw do filtrów, do 2 lejków     </v>
          </cell>
          <cell r="G2890" t="str">
            <v xml:space="preserve">Фильтровальный штатив для 2 воронок, полипропилен    </v>
          </cell>
          <cell r="H2890">
            <v>62</v>
          </cell>
        </row>
        <row r="2891">
          <cell r="A2891" t="str">
            <v>33460-00</v>
          </cell>
          <cell r="B2891" t="str">
            <v xml:space="preserve">Doppelspatel, Stahl, l = 150 mm </v>
          </cell>
          <cell r="C2891" t="str">
            <v>Spatula, double blade, 150 mm</v>
          </cell>
          <cell r="D2891" t="str">
            <v>Spatule double, l 150mm, acier inox</v>
          </cell>
          <cell r="E2891" t="str">
            <v>ESPATULA DOBLE, DE 15 CM</v>
          </cell>
          <cell r="F2891" t="str">
            <v xml:space="preserve">Podwójna łyżeczka, = 150 mm     </v>
          </cell>
          <cell r="G2891" t="str">
            <v xml:space="preserve">Шпатель, двухсторонний, 150 мм    </v>
          </cell>
          <cell r="H2891">
            <v>2.9</v>
          </cell>
        </row>
        <row r="2892">
          <cell r="A2892" t="str">
            <v>33476-00</v>
          </cell>
          <cell r="B2892" t="str">
            <v xml:space="preserve">Messer </v>
          </cell>
          <cell r="C2892" t="str">
            <v>Knife, stainless</v>
          </cell>
          <cell r="D2892" t="str">
            <v>Couteau</v>
          </cell>
          <cell r="E2892" t="str">
            <v>Cuchillo de acero inoxidable</v>
          </cell>
          <cell r="F2892" t="str">
            <v xml:space="preserve">Nóż, stalowy    </v>
          </cell>
          <cell r="G2892" t="str">
            <v xml:space="preserve">Нож, нержав. сталь    </v>
          </cell>
          <cell r="H2892">
            <v>0.9</v>
          </cell>
        </row>
        <row r="2893">
          <cell r="A2893" t="str">
            <v>33481-00</v>
          </cell>
          <cell r="B2893" t="str">
            <v>Helium &amp; CO2-Druckminderventil</v>
          </cell>
          <cell r="C2893" t="str">
            <v>Reducing valve for CO2 / He</v>
          </cell>
          <cell r="D2893" t="str">
            <v>Détendeur pour CO2 / He</v>
          </cell>
          <cell r="E2893" t="str">
            <v>Válvula de reducción para CO2 / He</v>
          </cell>
          <cell r="F2893" t="str">
            <v xml:space="preserve">Zawór redukcyjny do helu i CO2     </v>
          </cell>
          <cell r="G2893" t="str">
            <v xml:space="preserve">Редукционный клапан для CO2 / He    </v>
          </cell>
          <cell r="H2893">
            <v>178</v>
          </cell>
        </row>
        <row r="2894">
          <cell r="A2894" t="str">
            <v>33481-01</v>
          </cell>
          <cell r="B2894" t="str">
            <v xml:space="preserve">Dichtung für Druckminderventil, 10 Stück </v>
          </cell>
          <cell r="C2894" t="str">
            <v>Seals f. press. red. valve, 10pcs</v>
          </cell>
          <cell r="D2894" t="str">
            <v>Joint pour détendeur, 10 pièces</v>
          </cell>
          <cell r="E2894" t="str">
            <v>JUNTA P. VALV. REDUC. DE PRESION</v>
          </cell>
          <cell r="F2894" t="str">
            <v xml:space="preserve">Uszczelka do zaworu redukcyjnego, 10 sztuk     </v>
          </cell>
          <cell r="G2894" t="str">
            <v xml:space="preserve">Уплотнения для редукционного клапана, 10шт.     </v>
          </cell>
          <cell r="H2894">
            <v>21.8</v>
          </cell>
        </row>
        <row r="2895">
          <cell r="A2895" t="str">
            <v>33482-00</v>
          </cell>
          <cell r="B2895" t="str">
            <v>Druckminderventil für O2</v>
          </cell>
          <cell r="C2895" t="str">
            <v>Reducing valve f.oxygen</v>
          </cell>
          <cell r="D2895" t="str">
            <v>Détendeur pour oxygéne</v>
          </cell>
          <cell r="E2895" t="str">
            <v>VALVULA DE REDUCC. P. OXIGENO</v>
          </cell>
          <cell r="F2895" t="str">
            <v xml:space="preserve">Zawór redukcyjny do O2     </v>
          </cell>
          <cell r="G2895" t="str">
            <v xml:space="preserve">Редукционный клапан для кислорода    </v>
          </cell>
          <cell r="H2895">
            <v>178</v>
          </cell>
        </row>
        <row r="2896">
          <cell r="A2896" t="str">
            <v>33483-00</v>
          </cell>
          <cell r="B2896" t="str">
            <v>Druckminderventil für N2</v>
          </cell>
          <cell r="C2896" t="str">
            <v>Reducing valve f.nitrogen</v>
          </cell>
          <cell r="D2896" t="str">
            <v>Détendeur pour azote</v>
          </cell>
          <cell r="E2896" t="str">
            <v>VALVULA DE REDUCC. P. NITROGENO</v>
          </cell>
          <cell r="F2896" t="str">
            <v xml:space="preserve">Zawór redukcyjny do N2     </v>
          </cell>
          <cell r="G2896" t="str">
            <v xml:space="preserve">Редукционный клапан для азота    </v>
          </cell>
          <cell r="H2896">
            <v>178</v>
          </cell>
        </row>
        <row r="2897">
          <cell r="A2897" t="str">
            <v>33484-00</v>
          </cell>
          <cell r="B2897" t="str">
            <v xml:space="preserve">Druckminderventil für Wasserstoff </v>
          </cell>
          <cell r="C2897" t="str">
            <v>Reducing valve for hydrogen</v>
          </cell>
          <cell r="D2897" t="str">
            <v>Détendeur pour hydrogéne</v>
          </cell>
          <cell r="E2897" t="str">
            <v>VALVULA DE REDUCC. P. HIDROGENO</v>
          </cell>
          <cell r="F2897" t="str">
            <v xml:space="preserve">Zawór redukcyjny do wodoru     </v>
          </cell>
          <cell r="G2897" t="str">
            <v xml:space="preserve">Редукционный клапан для водорода    </v>
          </cell>
          <cell r="H2897">
            <v>178</v>
          </cell>
        </row>
        <row r="2898">
          <cell r="A2898" t="str">
            <v>33499-00</v>
          </cell>
          <cell r="B2898" t="str">
            <v xml:space="preserve">Feinregulierventil für Druckgasdose </v>
          </cell>
          <cell r="C2898" t="str">
            <v>Fine control valve</v>
          </cell>
          <cell r="D2898" t="str">
            <v>Détendeur pour gaz comprimé</v>
          </cell>
          <cell r="E2898" t="str">
            <v>Válvula de regulación fina</v>
          </cell>
          <cell r="F2898" t="str">
            <v xml:space="preserve">Zawór precyzyjny do puszek z gazem     </v>
          </cell>
          <cell r="G2898" t="str">
            <v xml:space="preserve">Регулировочный клапан, прецизион.    </v>
          </cell>
          <cell r="H2898">
            <v>61</v>
          </cell>
        </row>
        <row r="2899">
          <cell r="A2899" t="str">
            <v>33550-00</v>
          </cell>
          <cell r="B2899" t="str">
            <v>Lötrohr, Länge 250 mm</v>
          </cell>
          <cell r="C2899" t="str">
            <v>Blowpipe with mouthpiece</v>
          </cell>
          <cell r="D2899" t="str">
            <v>Chalumeau avec embout</v>
          </cell>
          <cell r="E2899" t="str">
            <v>TUBO DE SOLDADURA, CON BOQUILLA</v>
          </cell>
          <cell r="F2899" t="str">
            <v xml:space="preserve">Rurka lutownicza, 250 mm     </v>
          </cell>
          <cell r="G2899" t="str">
            <v xml:space="preserve">Паяльная трубка    </v>
          </cell>
          <cell r="H2899">
            <v>11.4</v>
          </cell>
        </row>
        <row r="2900">
          <cell r="A2900" t="str">
            <v>33600-00</v>
          </cell>
          <cell r="B2900" t="str">
            <v xml:space="preserve">Tiegelzange, Edelstahl, l = 200 mm </v>
          </cell>
          <cell r="C2900" t="str">
            <v>Crucible tongs, 200 mm, stainless steel</v>
          </cell>
          <cell r="D2900" t="str">
            <v>Pince à creusets, acier inox</v>
          </cell>
          <cell r="E2900" t="str">
            <v>Pinza para crisol, acero, 20 cm</v>
          </cell>
          <cell r="F2900" t="str">
            <v xml:space="preserve">Szczypce tygli, stal szlachetna, l = 200 mm     </v>
          </cell>
          <cell r="G2900" t="str">
            <v xml:space="preserve">Тигельные щипцы, нерж. сталь, 200 мм    </v>
          </cell>
          <cell r="H2900">
            <v>5.5</v>
          </cell>
        </row>
        <row r="2901">
          <cell r="A2901" t="str">
            <v>33621-03</v>
          </cell>
          <cell r="B2901" t="str">
            <v xml:space="preserve">Rollrandgläser, d = 24 mm, h = 52 mm, 10 Stück </v>
          </cell>
          <cell r="C2901" t="str">
            <v>Snap-cap vials,d=24mm,h=52mm,10p.</v>
          </cell>
          <cell r="D2901" t="str">
            <v>Tubes avec couvercle encliqueté 15ml, 10 pièces</v>
          </cell>
          <cell r="E2901" t="str">
            <v>TUBO D.CRIS.C.TAP.D.GOLPE 15ML,10</v>
          </cell>
          <cell r="F2901" t="str">
            <v xml:space="preserve">Probówka, d = 24 mm, h = 52 mm, 10 sztuk     </v>
          </cell>
          <cell r="G2901" t="str">
            <v xml:space="preserve">Пузырьки с пластмассовыми крышками, d=24 мм, h=52 мм, 10 шт.    </v>
          </cell>
          <cell r="H2901">
            <v>5.4</v>
          </cell>
        </row>
        <row r="2902">
          <cell r="A2902" t="str">
            <v>33622-03</v>
          </cell>
          <cell r="B2902" t="str">
            <v xml:space="preserve">Rollrandgläser, d = 28 mm, h = 75 mm, 10 Stück </v>
          </cell>
          <cell r="C2902" t="str">
            <v>Snap-cap vials,d=28mm,h=75mm,10p.</v>
          </cell>
          <cell r="D2902" t="str">
            <v>Tubes avec couvercle encliqueté 30ml, 10 pièces</v>
          </cell>
          <cell r="E2902" t="str">
            <v>TUBO D.CRIS.C.TAP.D.GOLPE 30ML,10</v>
          </cell>
          <cell r="F2902" t="str">
            <v xml:space="preserve">Probówka, d = 28 mm, h = 75 mm, 10 sztuk     </v>
          </cell>
          <cell r="G2902" t="str">
            <v xml:space="preserve">Пузырьки с пластмассовыми крышками, d=28 мм, h=75 мм, 10 шт.    </v>
          </cell>
          <cell r="H2902">
            <v>6.5</v>
          </cell>
        </row>
        <row r="2903">
          <cell r="A2903" t="str">
            <v>33623-03</v>
          </cell>
          <cell r="B2903" t="str">
            <v xml:space="preserve">Rollrandgläser, d = 30 mm, h = 100 mm, 10 Stück </v>
          </cell>
          <cell r="C2903" t="str">
            <v>Snap-cap vials,d=30mm,h=100mm,</v>
          </cell>
          <cell r="D2903" t="str">
            <v>Tubes avec couvercle encliqueté  50ml, 10 pièces</v>
          </cell>
          <cell r="E2903" t="str">
            <v>Viales con tapa a presión, 50 ml,10 Uds.</v>
          </cell>
          <cell r="F2903" t="str">
            <v xml:space="preserve">Probówka, d = 30 mm, h = 100 mm, 10 sztuk     </v>
          </cell>
          <cell r="G2903" t="str">
            <v xml:space="preserve">Пузырьки с пластмассовыми крышками, d=30 мм, h=100 мм,10 шт.    </v>
          </cell>
          <cell r="H2903">
            <v>7.8</v>
          </cell>
        </row>
        <row r="2904">
          <cell r="A2904" t="str">
            <v>33624-03</v>
          </cell>
          <cell r="B2904" t="str">
            <v>Rollrandgläser, d = 30 mm, h = 50 mm, 10 Stück</v>
          </cell>
          <cell r="C2904" t="str">
            <v>Snap-cap vials, d=30mm, h=50mm, 10/pkg.</v>
          </cell>
          <cell r="D2904" t="str">
            <v>Tubes avec couvercle encliqueté 25ml, 10 pièces</v>
          </cell>
          <cell r="E2904" t="str">
            <v>TUB.PESTILLO D.GOLPE,25ML,10 UD.</v>
          </cell>
          <cell r="F2904" t="str">
            <v xml:space="preserve">Probówka, d = 30 mm, h=50 mm, 10 sztuk     </v>
          </cell>
          <cell r="G2904" t="str">
            <v xml:space="preserve">Склянка  с пластмассовой крышкой,10 шт..   </v>
          </cell>
          <cell r="H2904">
            <v>5.3</v>
          </cell>
        </row>
        <row r="2905">
          <cell r="A2905" t="str">
            <v>33902-00</v>
          </cell>
          <cell r="B2905" t="str">
            <v xml:space="preserve">Enghalsflasche, Kunststoff, 50 ml </v>
          </cell>
          <cell r="C2905" t="str">
            <v>Bottle,narrow n,plastic, 50ml</v>
          </cell>
          <cell r="D2905" t="str">
            <v>Flacon à col etroit, plastique,50ml</v>
          </cell>
          <cell r="E2905" t="str">
            <v>FRASCO CUELLO ANGOSTO 50ML,PLAST.</v>
          </cell>
          <cell r="F2905" t="str">
            <v xml:space="preserve">Butelka, wąska szyjka 50 ml, tworzywo sztuczne    </v>
          </cell>
          <cell r="G2905" t="str">
            <v xml:space="preserve">Склянка, узкогорлая, пластмасса, 50 мл     </v>
          </cell>
          <cell r="H2905">
            <v>0.5</v>
          </cell>
        </row>
        <row r="2906">
          <cell r="A2906" t="str">
            <v>33902-01</v>
          </cell>
          <cell r="B2906" t="str">
            <v>Enghalsflasche, Kunststoff, 50 ml  ohne Schraubverschluss</v>
          </cell>
          <cell r="C2906" t="str">
            <v>Bottle,narrow n,plastic, 50ml</v>
          </cell>
          <cell r="D2906" t="str">
            <v>Flacon à col etroit, plastique,50ml</v>
          </cell>
          <cell r="E2906" t="str">
            <v>FRASCO CUELLO ANGOSTO 50ML,PLAST.</v>
          </cell>
          <cell r="F2906" t="str">
            <v xml:space="preserve">Butelka, wąska szyjka 50 ml, tworzywo sztuczne    </v>
          </cell>
          <cell r="G2906" t="str">
            <v xml:space="preserve">Склянка, узкогорлая, пластмасса, 50 мл     </v>
          </cell>
          <cell r="H2906">
            <v>0.5</v>
          </cell>
        </row>
        <row r="2907">
          <cell r="A2907" t="str">
            <v>33903-00</v>
          </cell>
          <cell r="B2907" t="str">
            <v xml:space="preserve">Enghalsflasche, Kunststoff, 100 ml </v>
          </cell>
          <cell r="C2907" t="str">
            <v>Bottle,narrow n,plastic,100ml</v>
          </cell>
          <cell r="D2907" t="str">
            <v>Flacon à col etroit, plastique, 100ml</v>
          </cell>
          <cell r="E2907" t="str">
            <v>FRASCO CUELLO ANG. 100ML, PLAST.</v>
          </cell>
          <cell r="F2907" t="str">
            <v xml:space="preserve">Butelka, wąska szyjka 100 ml, tworzywo sztuczne    </v>
          </cell>
          <cell r="G2907" t="str">
            <v xml:space="preserve">Склянка, узкогорлая, пластмасса, 100 мл     </v>
          </cell>
          <cell r="H2907">
            <v>0.8</v>
          </cell>
        </row>
        <row r="2908">
          <cell r="A2908" t="str">
            <v>33903-01</v>
          </cell>
          <cell r="B2908" t="str">
            <v>Enghalsflasche, Kunststoff, 100 ml  ohne Schraubverschluss</v>
          </cell>
          <cell r="C2908" t="str">
            <v>Bottle,narrow n,plastic,100ml</v>
          </cell>
          <cell r="D2908" t="str">
            <v>Flacon à col etroit, plastique, 100ml</v>
          </cell>
          <cell r="E2908" t="str">
            <v>FRASCO CUELLO ANG. 100ML, PLAST.</v>
          </cell>
          <cell r="F2908" t="str">
            <v xml:space="preserve">Butelka, wąska szyjka 100 ml, tworzywo sztuczne    </v>
          </cell>
          <cell r="G2908" t="str">
            <v xml:space="preserve">Склянка, узкогорлая, пластмасса, 100 мл     </v>
          </cell>
          <cell r="H2908">
            <v>0.8</v>
          </cell>
        </row>
        <row r="2909">
          <cell r="A2909" t="str">
            <v>33903-02</v>
          </cell>
          <cell r="B2909" t="str">
            <v>Schraubverschluss für Enghalsflasche (50 / 100 ml)</v>
          </cell>
          <cell r="C2909" t="str">
            <v>Screw cap for narrow-necked bottle (50 / 100 ml)</v>
          </cell>
          <cell r="D2909" t="str">
            <v/>
          </cell>
          <cell r="E2909" t="str">
            <v/>
          </cell>
          <cell r="F2909" t="str">
            <v/>
          </cell>
          <cell r="G2909" t="str">
            <v/>
          </cell>
          <cell r="H2909">
            <v>0.2</v>
          </cell>
        </row>
        <row r="2910">
          <cell r="A2910" t="str">
            <v>33905-00</v>
          </cell>
          <cell r="B2910" t="str">
            <v xml:space="preserve">Enghalsflasche, Kunststoff, 250 ml </v>
          </cell>
          <cell r="C2910" t="str">
            <v>Bottle,narrow n,plastic,250ml</v>
          </cell>
          <cell r="D2910" t="str">
            <v>Flacon à col etroit, plastique,250ml</v>
          </cell>
          <cell r="E2910" t="str">
            <v>FRASCO CUELLO ANG.250ML, PLAST.</v>
          </cell>
          <cell r="F2910" t="str">
            <v xml:space="preserve">Butelka, wąska szyjka 250 ml, tworzywo sztuczne    </v>
          </cell>
          <cell r="G2910" t="str">
            <v xml:space="preserve">Склянка, узкогорлая, пластмасса, 250 мл     </v>
          </cell>
          <cell r="H2910">
            <v>0.85</v>
          </cell>
        </row>
        <row r="2911">
          <cell r="A2911" t="str">
            <v>33905-01</v>
          </cell>
          <cell r="B2911" t="str">
            <v>Enghalsflasche, Kunststoff, 250 ml  ohne Schraubverschluss</v>
          </cell>
          <cell r="C2911" t="str">
            <v>Bottle,narrow n,plastic,250ml</v>
          </cell>
          <cell r="D2911" t="str">
            <v>Flacon à col etroit, plastique,250ml</v>
          </cell>
          <cell r="E2911" t="str">
            <v>FRASCO CUELLO ANG.250ML, PLAST.</v>
          </cell>
          <cell r="F2911" t="str">
            <v xml:space="preserve">Butelka, wąska szyjka 250 ml, tworzywo sztuczne    </v>
          </cell>
          <cell r="G2911" t="str">
            <v xml:space="preserve">Склянка, узкогорлая, пластмасса, 250 мл     </v>
          </cell>
          <cell r="H2911">
            <v>0.85</v>
          </cell>
        </row>
        <row r="2912">
          <cell r="A2912" t="str">
            <v>33906-00</v>
          </cell>
          <cell r="B2912" t="str">
            <v xml:space="preserve">Enghalsflasche, Kunststoff, 500 ml </v>
          </cell>
          <cell r="C2912" t="str">
            <v>Bottle,narrow n.,plastic,500ml</v>
          </cell>
          <cell r="D2912" t="str">
            <v>Flacon à col etroit, plastique,500ml</v>
          </cell>
          <cell r="E2912" t="str">
            <v>FRASCO,PLAST,C.CUELLO ANG. 500 ML</v>
          </cell>
          <cell r="F2912" t="str">
            <v xml:space="preserve">Butelka, wąska szyjka 500 ml, tworzywo sztuczne    </v>
          </cell>
          <cell r="G2912" t="str">
            <v xml:space="preserve">Склянка, узкогорлая, пластмасса, 500 мл    </v>
          </cell>
          <cell r="H2912">
            <v>1.3</v>
          </cell>
        </row>
        <row r="2913">
          <cell r="A2913" t="str">
            <v>33906-01</v>
          </cell>
          <cell r="B2913" t="str">
            <v>Enghalsflasche, Kunststoff, 500 ml  ohne Schraubverschluss</v>
          </cell>
          <cell r="C2913" t="str">
            <v>Bottle,narrow n.,plastic,500ml</v>
          </cell>
          <cell r="D2913" t="str">
            <v>Flacon à col etroit, plastique,500ml</v>
          </cell>
          <cell r="E2913" t="str">
            <v>FRASCO,PLAST,C.CUELLO ANG. 500 ML</v>
          </cell>
          <cell r="F2913" t="str">
            <v xml:space="preserve">Butelka, wąska szyjka 500 ml, tworzywo sztuczne    </v>
          </cell>
          <cell r="G2913" t="str">
            <v xml:space="preserve">Склянка, узкогорлая, пластмасса, 500 мл    </v>
          </cell>
          <cell r="H2913">
            <v>1.3</v>
          </cell>
        </row>
        <row r="2914">
          <cell r="A2914" t="str">
            <v>33906-02</v>
          </cell>
          <cell r="B2914" t="str">
            <v>Schraubverschluss für Enghalsflasche (250 / 500 ml)</v>
          </cell>
          <cell r="C2914" t="str">
            <v>Screw cap for narrow-necked bottle (250 / 500 ml)</v>
          </cell>
          <cell r="D2914" t="str">
            <v/>
          </cell>
          <cell r="E2914" t="str">
            <v/>
          </cell>
          <cell r="F2914" t="str">
            <v/>
          </cell>
          <cell r="G2914" t="str">
            <v/>
          </cell>
          <cell r="H2914">
            <v>0.25</v>
          </cell>
        </row>
        <row r="2915">
          <cell r="A2915" t="str">
            <v>33907-00</v>
          </cell>
          <cell r="B2915" t="str">
            <v xml:space="preserve">Enghalsflasche, Kunststoff, 1000 ml </v>
          </cell>
          <cell r="C2915" t="str">
            <v>Bottle,narrow n,plastic,1000 ml</v>
          </cell>
          <cell r="D2915" t="str">
            <v>Flacon à col etroit, plastique,1000ml</v>
          </cell>
          <cell r="E2915" t="str">
            <v>FRASCO,PLAST,C.CUELLO ANG.1000 ML</v>
          </cell>
          <cell r="F2915" t="str">
            <v xml:space="preserve">Butelka, wąska szyjka 1000 ml, tworzywo sztuczne    </v>
          </cell>
          <cell r="G2915" t="str">
            <v xml:space="preserve">Склянка, узкогорлая, пластмасса, 1000 мл    </v>
          </cell>
          <cell r="H2915">
            <v>2.8</v>
          </cell>
        </row>
        <row r="2916">
          <cell r="A2916" t="str">
            <v>33907-01</v>
          </cell>
          <cell r="B2916" t="str">
            <v>Enghalsflasche, Kunststoff, 1000 ml  ohne Schraubverschluss</v>
          </cell>
          <cell r="C2916" t="str">
            <v>Bottle,narrow n,plastic,1000 ml</v>
          </cell>
          <cell r="D2916" t="str">
            <v>Flacon à col etroit, plastique,1000ml</v>
          </cell>
          <cell r="E2916" t="str">
            <v>FRASCO,PLAST,C.CUELLO ANG.1000 ML</v>
          </cell>
          <cell r="F2916" t="str">
            <v xml:space="preserve">Butelka, wąska szyjka 1000 ml, tworzywo sztuczne    </v>
          </cell>
          <cell r="G2916" t="str">
            <v xml:space="preserve">Склянка, узкогорлая, пластмасса, 1000 мл    </v>
          </cell>
          <cell r="H2916">
            <v>2.8</v>
          </cell>
        </row>
        <row r="2917">
          <cell r="A2917" t="str">
            <v>33912-00</v>
          </cell>
          <cell r="B2917" t="str">
            <v xml:space="preserve">Weithalsflasche, PE, 50 ml </v>
          </cell>
          <cell r="C2917" t="str">
            <v>Bottle,wide neck,plastic,50ml</v>
          </cell>
          <cell r="D2917" t="str">
            <v xml:space="preserve">Flacon à col large, plastique,50ml </v>
          </cell>
          <cell r="E2917" t="str">
            <v>Frasco de cuello ancho, polietileno (PE), 50 ml</v>
          </cell>
          <cell r="F2917" t="str">
            <v xml:space="preserve">Butelka, szeroka szyjka, 50 ml, tworzywo sztuczne    </v>
          </cell>
          <cell r="G2917" t="str">
            <v xml:space="preserve">Сосуд, широкогорлый, пластмасса, 50 мл     </v>
          </cell>
          <cell r="H2917">
            <v>0.7</v>
          </cell>
        </row>
        <row r="2918">
          <cell r="A2918" t="str">
            <v>33912-02</v>
          </cell>
          <cell r="B2918" t="str">
            <v xml:space="preserve">Schraubverschluss für Weithalsflasche (50 / 100 ml) </v>
          </cell>
          <cell r="C2918" t="str">
            <v>Screw cap for wide-mouth bottle (50 / 100 ml)</v>
          </cell>
          <cell r="D2918" t="str">
            <v/>
          </cell>
          <cell r="E2918" t="str">
            <v/>
          </cell>
          <cell r="F2918" t="str">
            <v/>
          </cell>
          <cell r="G2918" t="str">
            <v/>
          </cell>
          <cell r="H2918">
            <v>0.7</v>
          </cell>
        </row>
        <row r="2919">
          <cell r="A2919" t="str">
            <v>33913-00</v>
          </cell>
          <cell r="B2919" t="str">
            <v xml:space="preserve">Weithalsflasche, PE, 100 ml </v>
          </cell>
          <cell r="C2919" t="str">
            <v>Bottle,wide neck,plastic,100ml</v>
          </cell>
          <cell r="D2919" t="str">
            <v>Flacon à col large, plastique, 100ml</v>
          </cell>
          <cell r="E2919" t="str">
            <v>FRASCO CUELLO ANCHO 100ML, PLAST.</v>
          </cell>
          <cell r="F2919" t="str">
            <v xml:space="preserve">Butelka, szeroka szyjka, 100 ml, tworzywo sztuczne    </v>
          </cell>
          <cell r="G2919" t="str">
            <v xml:space="preserve">Сосуд, широкогорлый, пластмасса, 100 мл    </v>
          </cell>
          <cell r="H2919">
            <v>0.8</v>
          </cell>
        </row>
        <row r="2920">
          <cell r="A2920" t="str">
            <v>33913-01</v>
          </cell>
          <cell r="B2920" t="str">
            <v>Weithalsflasche, Kunststoff, 100 ml  ohne Schraubverschluss</v>
          </cell>
          <cell r="C2920" t="str">
            <v>Bottle,wide neck,plastic,100ml</v>
          </cell>
          <cell r="D2920" t="str">
            <v>Flacon à col large, plastique, 100ml</v>
          </cell>
          <cell r="E2920" t="str">
            <v>FRASCO CUELLO ANCHO 100ML, PLAST.</v>
          </cell>
          <cell r="F2920" t="str">
            <v xml:space="preserve">Butelka, szeroka szyjka, 100 ml, tworzywo sztuczne    </v>
          </cell>
          <cell r="G2920" t="str">
            <v xml:space="preserve">Сосуд, широкогорлый, пластмасса, 100 мл    </v>
          </cell>
          <cell r="H2920">
            <v>0.8</v>
          </cell>
        </row>
        <row r="2921">
          <cell r="A2921" t="str">
            <v>33915-00</v>
          </cell>
          <cell r="B2921" t="str">
            <v xml:space="preserve">Weithalsflasche, PE, 250 ml </v>
          </cell>
          <cell r="C2921" t="str">
            <v>Bottle,wide neck,plastic,250ml</v>
          </cell>
          <cell r="D2921" t="str">
            <v>Flacon à col large, plastique, 250ml</v>
          </cell>
          <cell r="E2921" t="str">
            <v>FRASCO CUELLO ANCHO 250ML, PLAST.</v>
          </cell>
          <cell r="F2921" t="str">
            <v xml:space="preserve">Butelka, szeroka szyjka, 250 ml, tworzywo sztuczne    </v>
          </cell>
          <cell r="G2921" t="str">
            <v xml:space="preserve">Сосуд, широкогорлый, пластмасса, 250 мл    </v>
          </cell>
          <cell r="H2921">
            <v>1.1000000000000001</v>
          </cell>
        </row>
        <row r="2922">
          <cell r="A2922" t="str">
            <v>33915-01</v>
          </cell>
          <cell r="B2922" t="str">
            <v>Weithalsflasche, Kunststoff, 250 ml  ohne Schraubverschluss</v>
          </cell>
          <cell r="C2922" t="str">
            <v>Bottle,wide neck,plastic,250ml</v>
          </cell>
          <cell r="D2922" t="str">
            <v>Flacon à col large, plastique, 250ml</v>
          </cell>
          <cell r="E2922" t="str">
            <v>FRASCO CUELLO ANCHO 250ML, PLAST.</v>
          </cell>
          <cell r="F2922" t="str">
            <v xml:space="preserve">Butelka, szeroka szyjka, 250 ml, tworzywo sztuczne    </v>
          </cell>
          <cell r="G2922" t="str">
            <v xml:space="preserve">Сосуд, широкогорлый, пластмасса, 250 мл    </v>
          </cell>
          <cell r="H2922">
            <v>1.1000000000000001</v>
          </cell>
        </row>
        <row r="2923">
          <cell r="A2923" t="str">
            <v>33915-02</v>
          </cell>
          <cell r="B2923" t="str">
            <v>Schraubverschluss für Weithalsflasche (250 ml)</v>
          </cell>
          <cell r="C2923" t="str">
            <v>Screw cap for wide-mouth bottle (250 ml)</v>
          </cell>
          <cell r="D2923" t="str">
            <v/>
          </cell>
          <cell r="E2923" t="str">
            <v/>
          </cell>
          <cell r="F2923" t="str">
            <v/>
          </cell>
          <cell r="G2923" t="str">
            <v/>
          </cell>
          <cell r="H2923">
            <v>0.3</v>
          </cell>
        </row>
        <row r="2924">
          <cell r="A2924" t="str">
            <v>33916-00</v>
          </cell>
          <cell r="B2924" t="str">
            <v xml:space="preserve">Weithalsflasche, PE, 500 ml </v>
          </cell>
          <cell r="C2924" t="str">
            <v>Bottle,wide neck,plastic,500ml</v>
          </cell>
          <cell r="D2924" t="str">
            <v>Flacon à col large, plastique, 500ml</v>
          </cell>
          <cell r="E2924" t="str">
            <v>FRASCO CUELLO ANCHO 500ML, PLAST.</v>
          </cell>
          <cell r="F2924" t="str">
            <v xml:space="preserve">Butelka, szeroka szyjka, 500 ml, tworzywo sztuczne    </v>
          </cell>
          <cell r="G2924" t="str">
            <v xml:space="preserve">Сосуд , широкогорлый, пластмасса, 500 мл     </v>
          </cell>
          <cell r="H2924">
            <v>1.6</v>
          </cell>
        </row>
        <row r="2925">
          <cell r="A2925" t="str">
            <v>33916-01</v>
          </cell>
          <cell r="B2925" t="str">
            <v>Weithalsflasche, Kunststoff, 500 ml  ohne Schraubverschluss</v>
          </cell>
          <cell r="C2925" t="str">
            <v>Bottle,wide neck,plastic,500ml</v>
          </cell>
          <cell r="D2925" t="str">
            <v>Flacon à col large, plastique, 500ml</v>
          </cell>
          <cell r="E2925" t="str">
            <v>FRASCO CUELLO ANCHO 500ML, PLAST.</v>
          </cell>
          <cell r="F2925" t="str">
            <v xml:space="preserve">Butelka, szeroka szyjka, 500 ml, tworzywo sztuczne    </v>
          </cell>
          <cell r="G2925" t="str">
            <v xml:space="preserve">Сосуд , широкогорлый, пластмасса, 500 мл     </v>
          </cell>
          <cell r="H2925">
            <v>1.6</v>
          </cell>
        </row>
        <row r="2926">
          <cell r="A2926" t="str">
            <v>33916-02</v>
          </cell>
          <cell r="B2926" t="str">
            <v>Schraubverschluss für Weithalsflasche (500 ml)</v>
          </cell>
          <cell r="C2926" t="str">
            <v>Screw cap for wide-mouth bottle (500 ml)</v>
          </cell>
          <cell r="D2926" t="str">
            <v/>
          </cell>
          <cell r="E2926" t="str">
            <v/>
          </cell>
          <cell r="F2926" t="str">
            <v/>
          </cell>
          <cell r="G2926" t="str">
            <v/>
          </cell>
          <cell r="H2926">
            <v>0.3</v>
          </cell>
        </row>
        <row r="2927">
          <cell r="A2927" t="str">
            <v>33917-00</v>
          </cell>
          <cell r="B2927" t="str">
            <v xml:space="preserve">Weithalsflasche, PE, 1000 ml </v>
          </cell>
          <cell r="C2927" t="str">
            <v>Bottle,wide neck,plastic,1000ml</v>
          </cell>
          <cell r="D2927" t="str">
            <v>Flacon à col large, plastique, 1000ml</v>
          </cell>
          <cell r="E2927" t="str">
            <v>FRASCO CUELLO ANCHO 1000ML PLAST.</v>
          </cell>
          <cell r="F2927" t="str">
            <v xml:space="preserve">Butelka, szeroka szyjka, 1000 ml, tworzywo sztuczne    </v>
          </cell>
          <cell r="G2927" t="str">
            <v xml:space="preserve">Сосуд , широкогорлый, пластмасса, 1000 мл    </v>
          </cell>
          <cell r="H2927">
            <v>2.9</v>
          </cell>
        </row>
        <row r="2928">
          <cell r="A2928" t="str">
            <v>33917-01</v>
          </cell>
          <cell r="B2928" t="str">
            <v>Weithalsflasche, Kunststoff, 1000 ml  ohne Schraubverschluss</v>
          </cell>
          <cell r="C2928" t="str">
            <v>Bottle,wide neck,plastic,1000ml</v>
          </cell>
          <cell r="D2928" t="str">
            <v>Flacon à col large, plastique, 1000ml</v>
          </cell>
          <cell r="E2928" t="str">
            <v>FRASCO CUELLO ANCHO 1000ML PLAST.</v>
          </cell>
          <cell r="F2928" t="str">
            <v xml:space="preserve">Butelka, szeroka szyjka, 1000 ml, tworzywo sztuczne    </v>
          </cell>
          <cell r="G2928" t="str">
            <v xml:space="preserve">Сосуд , широкогорлый, пластмасса, 1000 мл    </v>
          </cell>
          <cell r="H2928">
            <v>2.9</v>
          </cell>
        </row>
        <row r="2929">
          <cell r="A2929" t="str">
            <v>33917-02</v>
          </cell>
          <cell r="B2929" t="str">
            <v>Schraubverschluss für Weithalsflasche (1000 ml)</v>
          </cell>
          <cell r="C2929" t="str">
            <v>Screw cap for wide-mouth bottle (1000 ml)</v>
          </cell>
          <cell r="D2929" t="str">
            <v/>
          </cell>
          <cell r="E2929" t="str">
            <v/>
          </cell>
          <cell r="F2929" t="str">
            <v/>
          </cell>
          <cell r="G2929" t="str">
            <v/>
          </cell>
          <cell r="H2929">
            <v>0.6</v>
          </cell>
        </row>
        <row r="2930">
          <cell r="A2930" t="str">
            <v>33917-20</v>
          </cell>
          <cell r="B2930" t="str">
            <v xml:space="preserve">Weithalsflasche, PE, 2000 ml </v>
          </cell>
          <cell r="C2930" t="str">
            <v>Bottle,wide neck,plastic,2000ml</v>
          </cell>
          <cell r="D2930" t="str">
            <v>Flacon à col large,2000ml, plastique</v>
          </cell>
          <cell r="E2930" t="str">
            <v>BOTELLA CUELLO ANCH.2000ML,PLAST.</v>
          </cell>
          <cell r="F2930" t="str">
            <v xml:space="preserve">Butelka, szeroka szyjka, 2000 ml, tworzywo sztuczne    </v>
          </cell>
          <cell r="G2930" t="str">
            <v xml:space="preserve">Сосуд , широкогорлый, пластмасса, 2000 мл    </v>
          </cell>
          <cell r="H2930">
            <v>4</v>
          </cell>
        </row>
        <row r="2931">
          <cell r="A2931" t="str">
            <v>33920-00</v>
          </cell>
          <cell r="B2931" t="str">
            <v>Tropfflasche, Kunststoff, 50 ml</v>
          </cell>
          <cell r="C2931" t="str">
            <v>Dropping bottle,plastic,50ml</v>
          </cell>
          <cell r="D2931" t="str">
            <v>Flacon compte-gouttes en plastique, 50 ml</v>
          </cell>
          <cell r="E2931" t="str">
            <v>Frasco cuentagotas, 50 mililitros, polietileno (PE)</v>
          </cell>
          <cell r="F2931" t="str">
            <v xml:space="preserve">Kroplówka 50 ml, tworzywo sztuczne     </v>
          </cell>
          <cell r="G2931" t="str">
            <v xml:space="preserve">Капельница, пластмасса, 50 мл    </v>
          </cell>
          <cell r="H2931">
            <v>0.7</v>
          </cell>
        </row>
        <row r="2932">
          <cell r="A2932" t="str">
            <v>33921-00</v>
          </cell>
          <cell r="B2932" t="str">
            <v>Tropfflasche, Kunststoff, 100 ml</v>
          </cell>
          <cell r="C2932" t="str">
            <v>Dropping bottle,plastic, 100ml</v>
          </cell>
          <cell r="D2932" t="str">
            <v>Flacon compte-gouttes, plastique 100ml</v>
          </cell>
          <cell r="E2932" t="str">
            <v>FRASCO CUENTAGOTAS, 100ML, PLAST.</v>
          </cell>
          <cell r="F2932" t="str">
            <v xml:space="preserve">Kroplówka 100 ml, tworzywo sztuczne     </v>
          </cell>
          <cell r="G2932" t="str">
            <v xml:space="preserve">Капельница, пластмасса, 100 мл    </v>
          </cell>
          <cell r="H2932">
            <v>0.7</v>
          </cell>
        </row>
        <row r="2933">
          <cell r="A2933" t="str">
            <v>33928-00</v>
          </cell>
          <cell r="B2933" t="str">
            <v>Wanne, 150 mm x 150 mm x 65 mm, Kunststoff</v>
          </cell>
          <cell r="C2933" t="str">
            <v>Dish, plastic, 150x150x65 mm</v>
          </cell>
          <cell r="D2933" t="str">
            <v>Cuve en plastique, 150x150x65 mm</v>
          </cell>
          <cell r="E2933" t="str">
            <v>Cubeta plástica, 150 x 150 x 65 mm</v>
          </cell>
          <cell r="F2933" t="str">
            <v xml:space="preserve">Wanna 150 mmx150 mmx65 mm, tworzywo sztuczne     </v>
          </cell>
          <cell r="G2933" t="str">
            <v xml:space="preserve">Кювета, пластмасса, 150x150x65 мм    </v>
          </cell>
          <cell r="H2933">
            <v>4.2</v>
          </cell>
        </row>
        <row r="2934">
          <cell r="A2934" t="str">
            <v>33930-00</v>
          </cell>
          <cell r="B2934" t="str">
            <v xml:space="preserve">Spritzflasche, 250 ml, Kunststoff </v>
          </cell>
          <cell r="C2934" t="str">
            <v>Wash bottle, 250 ml, plastic</v>
          </cell>
          <cell r="D2934" t="str">
            <v>Pissette 250 ml, plastique</v>
          </cell>
          <cell r="E2934" t="str">
            <v>Botella de lavado, plástica, 250 ml</v>
          </cell>
          <cell r="F2934" t="str">
            <v xml:space="preserve">Tryskawka, 250 ml, tworzywo sztuczne     </v>
          </cell>
          <cell r="G2934" t="str">
            <v xml:space="preserve">Промывалка, пластмасса, 250 мл     </v>
          </cell>
          <cell r="H2934">
            <v>1.4</v>
          </cell>
        </row>
        <row r="2935">
          <cell r="A2935" t="str">
            <v>33931-00</v>
          </cell>
          <cell r="B2935" t="str">
            <v xml:space="preserve">Spritzflasche, 500 ml, Kunststoff </v>
          </cell>
          <cell r="C2935" t="str">
            <v>Wash bottle, plastic, 500 ml</v>
          </cell>
          <cell r="D2935" t="str">
            <v>Pissette 500 ml, plastique</v>
          </cell>
          <cell r="E2935" t="str">
            <v>Botella de lavado, plástica, 500 ml</v>
          </cell>
          <cell r="F2935" t="str">
            <v xml:space="preserve">Tryskawka, 500 ml, tworzywo sztuczne     </v>
          </cell>
          <cell r="G2935" t="str">
            <v xml:space="preserve">Промывалка, пластмасса, 500 мл     </v>
          </cell>
          <cell r="H2935">
            <v>1.8</v>
          </cell>
        </row>
        <row r="2936">
          <cell r="A2936" t="str">
            <v>33932-00</v>
          </cell>
          <cell r="B2936" t="str">
            <v xml:space="preserve">Spritzflasche, 1000 ml, Kunststoff </v>
          </cell>
          <cell r="C2936" t="str">
            <v>Wash bottle, plastic,1000 ml</v>
          </cell>
          <cell r="D2936" t="str">
            <v>Pissette 1000 ml, plastique</v>
          </cell>
          <cell r="E2936" t="str">
            <v>Botella de lavado, plástica, 1000 ml</v>
          </cell>
          <cell r="F2936" t="str">
            <v xml:space="preserve">Tryskawka, 1000 ml, tworzywo sztuczne     </v>
          </cell>
          <cell r="G2936" t="str">
            <v xml:space="preserve">Промывалка, пластмасса, 1000 мл    </v>
          </cell>
          <cell r="H2936">
            <v>2.9</v>
          </cell>
        </row>
        <row r="2937">
          <cell r="A2937" t="str">
            <v>33936-00</v>
          </cell>
          <cell r="B2937" t="str">
            <v xml:space="preserve">Ballon, 5 l, ohne Hahn, Kunststoff </v>
          </cell>
          <cell r="C2937" t="str">
            <v>Balloon flask 5l,plastic,w/o cock</v>
          </cell>
          <cell r="D2937" t="str">
            <v>Bidon 5l, sans robinet, plastique</v>
          </cell>
          <cell r="E2937" t="str">
            <v>BIDON  5L,SIN LLAVE,PLASTICO</v>
          </cell>
          <cell r="F2937" t="str">
            <v xml:space="preserve">Balon 5 l, bez kurka, tworzywo sztuczne     </v>
          </cell>
          <cell r="G2937" t="str">
            <v xml:space="preserve">Бутыль, 5 л, пластмасса, без крана    </v>
          </cell>
          <cell r="H2937">
            <v>25.75</v>
          </cell>
        </row>
        <row r="2938">
          <cell r="A2938" t="str">
            <v>33937-00</v>
          </cell>
          <cell r="B2938" t="str">
            <v xml:space="preserve">Kanister 10l, mit Hahn, Kunststoff </v>
          </cell>
          <cell r="C2938" t="str">
            <v>Reservoir 10 l,w.stopcock,plastic</v>
          </cell>
          <cell r="D2938" t="str">
            <v>Bidon 10l, avec robinet, plastique</v>
          </cell>
          <cell r="E2938" t="str">
            <v>BIDON 10L, CON LLAVE, PLASTICO</v>
          </cell>
          <cell r="F2938" t="str">
            <v xml:space="preserve">Kanister 10 l, z kurkiem, tworzywo sztuczne     </v>
          </cell>
          <cell r="G2938" t="str">
            <v xml:space="preserve">Канистра, 10 л, пластмасса, с краном    </v>
          </cell>
          <cell r="H2938">
            <v>72.900000000000006</v>
          </cell>
        </row>
        <row r="2939">
          <cell r="A2939" t="str">
            <v>33938-00</v>
          </cell>
          <cell r="B2939" t="str">
            <v xml:space="preserve">Ballon, 10 l, mit Hahn, Kunststoff </v>
          </cell>
          <cell r="C2939" t="str">
            <v>Storage bottle 10 l, plastic, with stopcock</v>
          </cell>
          <cell r="D2939" t="str">
            <v>Bidon 10 l en plastique, avec robinet</v>
          </cell>
          <cell r="E2939" t="str">
            <v>BALON DE POLIET. C.MANGO Y LLAVE</v>
          </cell>
          <cell r="F2939" t="str">
            <v xml:space="preserve">Balon 10 l, z kurkiem, z tworzywa sztucznego.     </v>
          </cell>
          <cell r="G2939" t="str">
            <v xml:space="preserve">Бутыль, 10 л, пластмасса, с краном    </v>
          </cell>
          <cell r="H2939">
            <v>34.9</v>
          </cell>
        </row>
        <row r="2940">
          <cell r="A2940" t="str">
            <v>33947-00</v>
          </cell>
          <cell r="B2940" t="str">
            <v>Verbrennungsrohr, Quarzglas, l = 200 mm, SB 19</v>
          </cell>
          <cell r="C2940" t="str">
            <v>Combustion tube 200mm,quartz,PN19</v>
          </cell>
          <cell r="D2940" t="str">
            <v>Tube à combustion 200mm, quartz</v>
          </cell>
          <cell r="E2940" t="str">
            <v>TUBO DE COMBUSTION 200MM,CUARZO</v>
          </cell>
          <cell r="F2940" t="str">
            <v xml:space="preserve">Rurka do spalania, l = 200 mm, SB 19, Szkło kwarcowe     </v>
          </cell>
          <cell r="G2940" t="str">
            <v xml:space="preserve">Трубка для горения, l=200 мм, SB19, кварц    </v>
          </cell>
          <cell r="H2940">
            <v>44</v>
          </cell>
        </row>
        <row r="2941">
          <cell r="A2941" t="str">
            <v>33948-00</v>
          </cell>
          <cell r="B2941" t="str">
            <v>Verbrennungsrohr, Quarzglas, l = 300 mm, SB 19</v>
          </cell>
          <cell r="C2941" t="str">
            <v>Combustion tube 300mm,quartz,PN19</v>
          </cell>
          <cell r="D2941" t="str">
            <v>Tube à combustion 300mm, quartz</v>
          </cell>
          <cell r="E2941" t="str">
            <v>TUBO DE COMBUSTION 300MM,CUARZO</v>
          </cell>
          <cell r="F2941" t="str">
            <v xml:space="preserve">Rurka do =300 mm, SB 19, Szkło kwarcowe     </v>
          </cell>
          <cell r="G2941" t="str">
            <v xml:space="preserve">Трубка для горения, l=300 мм, SB19, кварц    </v>
          </cell>
          <cell r="H2941">
            <v>44</v>
          </cell>
        </row>
        <row r="2942">
          <cell r="A2942" t="str">
            <v>33948-01</v>
          </cell>
          <cell r="B2942" t="str">
            <v>Verbrennungsrohr, Quarzglas, l = 300 mm, NS 19</v>
          </cell>
          <cell r="C2942" t="str">
            <v>Combustion tube, 300 mm, quartz, ns</v>
          </cell>
          <cell r="D2942" t="str">
            <v>Tube à combustion, 300 mm, quartz</v>
          </cell>
          <cell r="E2942" t="str">
            <v>TUBO DE COMBUSTION,300 MM, CUARZO</v>
          </cell>
          <cell r="F2942" t="str">
            <v xml:space="preserve">Rurka do spalań, l = 300 mm, Szkło kwarcowe, NS 19     </v>
          </cell>
          <cell r="G2942" t="str">
            <v xml:space="preserve">Трубка для горения, l=300 мм, кварц, NS19    </v>
          </cell>
          <cell r="H2942">
            <v>179</v>
          </cell>
        </row>
        <row r="2943">
          <cell r="A2943" t="str">
            <v>33949-00</v>
          </cell>
          <cell r="B2943" t="str">
            <v>Verbrennungsrohr mit 2 Oliven,Quarzglas,l = 200 mm, d = 8 mm</v>
          </cell>
          <cell r="C2943" t="str">
            <v>Combustion tube quarz, d = 8 mm, l = 200 mm</v>
          </cell>
          <cell r="D2943" t="str">
            <v>Tube à combustion,200 mm, quartz</v>
          </cell>
          <cell r="E2943" t="str">
            <v>TUBO DE COMBUSTION 200 MM, CUARZO</v>
          </cell>
          <cell r="F2943" t="str">
            <v xml:space="preserve">Rurka do spalań, l = 20 cm, kwarcowa, z oliwką     </v>
          </cell>
          <cell r="G2943" t="str">
            <v xml:space="preserve">Трубка для горения, l=200 мм,  кварц    </v>
          </cell>
          <cell r="H2943">
            <v>32</v>
          </cell>
        </row>
        <row r="2944">
          <cell r="A2944" t="str">
            <v>33950-00</v>
          </cell>
          <cell r="B2944" t="str">
            <v xml:space="preserve">Kanister, 10 l, mit Entgasung </v>
          </cell>
          <cell r="C2944" t="str">
            <v>Can, 10 l, with degas</v>
          </cell>
          <cell r="D2944" t="str">
            <v>Jerrycan 10 litres en HDPE</v>
          </cell>
          <cell r="E2944" t="str">
            <v>Bidón, 10 l</v>
          </cell>
          <cell r="F2944" t="str">
            <v xml:space="preserve">Kanister 10 l, z odgazowaniem     </v>
          </cell>
          <cell r="G2944" t="str">
            <v xml:space="preserve">Канистра, 10 л, пластмасса, с носиком    </v>
          </cell>
          <cell r="H2944">
            <v>17.899999999999999</v>
          </cell>
        </row>
        <row r="2945">
          <cell r="A2945" t="str">
            <v>33951-00</v>
          </cell>
          <cell r="B2945" t="str">
            <v xml:space="preserve">Kanister, 5 l, mit Entgasung </v>
          </cell>
          <cell r="C2945" t="str">
            <v>Canister, 5 l, with spoud</v>
          </cell>
          <cell r="D2945" t="str">
            <v>Bidon 5 litres avec bouchon</v>
          </cell>
          <cell r="E2945" t="str">
            <v>Frasco 5 l</v>
          </cell>
          <cell r="F2945" t="str">
            <v xml:space="preserve">Kanister 5 l, z odgazowaniem     </v>
          </cell>
          <cell r="G2945" t="str">
            <v xml:space="preserve">Канистра, 5 л, пластмасса, с носиком    </v>
          </cell>
          <cell r="H2945">
            <v>12.9</v>
          </cell>
        </row>
        <row r="2946">
          <cell r="A2946" t="str">
            <v>33972-01</v>
          </cell>
          <cell r="B2946" t="str">
            <v xml:space="preserve">Tischstativ für UV-Analysenleuchte </v>
          </cell>
          <cell r="C2946" t="str">
            <v>Table top UV analys.lamp support</v>
          </cell>
          <cell r="D2946" t="str">
            <v>Support de table pour lampe UV</v>
          </cell>
          <cell r="E2946" t="str">
            <v>SOPORTE SOBREMESA PARA LAMP. ANAL.D.R. UV</v>
          </cell>
          <cell r="F2946" t="str">
            <v xml:space="preserve">Statyw do lampy ultrafioletowej     </v>
          </cell>
          <cell r="G2946" t="str">
            <v xml:space="preserve">Настольная подставка для лампы УФ-анализа    </v>
          </cell>
          <cell r="H2946">
            <v>97</v>
          </cell>
        </row>
        <row r="2947">
          <cell r="A2947" t="str">
            <v>33972-93</v>
          </cell>
          <cell r="B2947" t="str">
            <v xml:space="preserve">UV-Analysenleuchte 254/365 nm  </v>
          </cell>
          <cell r="C2947" t="str">
            <v>UV analysis lamp 254/365 nm</v>
          </cell>
          <cell r="D2947" t="str">
            <v>Lampe ultraviolet 254 / 365 nm</v>
          </cell>
          <cell r="E2947" t="str">
            <v>Lámpara para análisis UV, 254nm/365 nm</v>
          </cell>
          <cell r="F2947" t="str">
            <v xml:space="preserve">Lampa ultrafioletowa 254/365 nm     </v>
          </cell>
          <cell r="G2947" t="str">
            <v xml:space="preserve">Лампа для УФ-анализа, 254/365 нм    </v>
          </cell>
          <cell r="H2947">
            <v>578.4</v>
          </cell>
        </row>
        <row r="2948">
          <cell r="A2948" t="str">
            <v>34126-00</v>
          </cell>
          <cell r="B2948" t="str">
            <v xml:space="preserve">Vakuum-Exsikkator - Wertex -, Duran®, d = 150 mm </v>
          </cell>
          <cell r="C2948" t="str">
            <v>Desiccator, vacuum, diam. 150 mm</v>
          </cell>
          <cell r="D2948" t="str">
            <v>Déssiccateur sous vide, d = 150 mm</v>
          </cell>
          <cell r="E2948" t="str">
            <v>DESECADOR WERTEX, DIAM. 150 MM</v>
          </cell>
          <cell r="F2948" t="str">
            <v xml:space="preserve">Eksykator -Wertex-, d = 150 mm     </v>
          </cell>
          <cell r="G2948" t="str">
            <v xml:space="preserve">Эксикатор, WERTEX, d=150 мм    </v>
          </cell>
          <cell r="H2948">
            <v>188</v>
          </cell>
        </row>
        <row r="2949">
          <cell r="A2949" t="str">
            <v>34130-00</v>
          </cell>
          <cell r="B2949" t="str">
            <v>Exsikkator, DURAN®, mit MOBILEX-Gewinde im Deckel und Kappe ohne Porzellaneinsatz</v>
          </cell>
          <cell r="C2949" t="str">
            <v>Exsicator, DURAN®</v>
          </cell>
          <cell r="D2949" t="str">
            <v/>
          </cell>
          <cell r="E2949" t="str">
            <v/>
          </cell>
          <cell r="F2949" t="str">
            <v/>
          </cell>
          <cell r="G2949" t="str">
            <v/>
          </cell>
          <cell r="H2949">
            <v>179</v>
          </cell>
        </row>
        <row r="2950">
          <cell r="A2950" t="str">
            <v>34130-01</v>
          </cell>
          <cell r="B2950" t="str">
            <v>Exsikkator, DURAN®, mit MOBILEX-Gewinde im Deckel und Kappe mit Porzellaneinsatz und Vakuumanschluss</v>
          </cell>
          <cell r="C2950" t="str">
            <v>Exsicator, DURAN®</v>
          </cell>
          <cell r="D2950" t="str">
            <v/>
          </cell>
          <cell r="E2950" t="str">
            <v/>
          </cell>
          <cell r="F2950" t="str">
            <v/>
          </cell>
          <cell r="G2950" t="str">
            <v/>
          </cell>
          <cell r="H2950">
            <v>279</v>
          </cell>
        </row>
        <row r="2951">
          <cell r="A2951" t="str">
            <v>34154-00</v>
          </cell>
          <cell r="B2951" t="str">
            <v>Laborflasche mit Gewinde, Duran®, 100 ml, GL 45</v>
          </cell>
          <cell r="C2951" t="str">
            <v>Storage bottle, 100ml,screw cap</v>
          </cell>
          <cell r="D2951" t="str">
            <v>Flacon rond avec capuchon à vis, verre incolore, 100 ml</v>
          </cell>
          <cell r="E2951" t="str">
            <v>BOTELLA DE VIDRIO C.ROSCA, 100ML</v>
          </cell>
          <cell r="F2951" t="str">
            <v xml:space="preserve">Butelka z gwintem, GL 45, 100 ml   </v>
          </cell>
          <cell r="G2951" t="str">
            <v xml:space="preserve">Бутылка с резьбовой крышкой, 100 мл, GL 45, стекло    </v>
          </cell>
          <cell r="H2951">
            <v>7.2</v>
          </cell>
        </row>
        <row r="2952">
          <cell r="A2952" t="str">
            <v>34155-00</v>
          </cell>
          <cell r="B2952" t="str">
            <v>Laborflasche mit Gewinde, Duran®, 250 ml, GL 45</v>
          </cell>
          <cell r="C2952" t="str">
            <v>Storage bottle, clear glass, screw cap, 250 ml</v>
          </cell>
          <cell r="D2952" t="str">
            <v>Flacon rond avec capuchon à vis, verre incolore, 250 ml</v>
          </cell>
          <cell r="E2952" t="str">
            <v>BOTELLA D.VIDRIO CON ROSCA, 250ML</v>
          </cell>
          <cell r="F2952" t="str">
            <v xml:space="preserve">Butelka z gwintem, GL 45, 250 ml   </v>
          </cell>
          <cell r="G2952" t="str">
            <v xml:space="preserve">Бутылка с резьбовой крышкой, 250 мл, GL 45, стекло      </v>
          </cell>
          <cell r="H2952">
            <v>7.4</v>
          </cell>
        </row>
        <row r="2953">
          <cell r="A2953" t="str">
            <v>34156-00</v>
          </cell>
          <cell r="B2953" t="str">
            <v>Laborflasche mit Gewinde, Duran®, 500 ml, GL 45</v>
          </cell>
          <cell r="C2953" t="str">
            <v>Storage bottle,500ml,screw cap</v>
          </cell>
          <cell r="D2953" t="str">
            <v>Flacon rond avec capuchon à vis, verre incolore, 500 ml</v>
          </cell>
          <cell r="E2953" t="str">
            <v>BOTELLA D.VIDRO CON ROSCA, 500 ML</v>
          </cell>
          <cell r="F2953" t="str">
            <v xml:space="preserve">Butelka z gwintem, GL 45, 500 ml   </v>
          </cell>
          <cell r="G2953" t="str">
            <v xml:space="preserve">Бутылка с резьбовой крышкой, 500 мл, GL 45, стекло      </v>
          </cell>
          <cell r="H2953">
            <v>9.3000000000000007</v>
          </cell>
        </row>
        <row r="2954">
          <cell r="A2954" t="str">
            <v>34157-00</v>
          </cell>
          <cell r="B2954" t="str">
            <v>Laborflasche mit Gewinde, Duran®, 1.000 ml, GL 45</v>
          </cell>
          <cell r="C2954" t="str">
            <v>Storage bottle,1000ml, screw cap</v>
          </cell>
          <cell r="D2954" t="str">
            <v>Flacon rond avec capuchon à vis, verre incolore, 1000 ml</v>
          </cell>
          <cell r="E2954" t="str">
            <v>BOTELLA D.VIDRIO CON ROSCA,1000ML</v>
          </cell>
          <cell r="F2954" t="str">
            <v xml:space="preserve">Butelka z gwintem, GL 45,1000 ml   </v>
          </cell>
          <cell r="G2954" t="str">
            <v xml:space="preserve">Бутылка с резьбовой крышкой, 1000 мл, GL 45, стекло     </v>
          </cell>
          <cell r="H2954">
            <v>13.1</v>
          </cell>
        </row>
        <row r="2955">
          <cell r="A2955" t="str">
            <v>34158-00</v>
          </cell>
          <cell r="B2955" t="str">
            <v xml:space="preserve">Laborflasche mit Gewinde, Duran ®, 50 ml, GL 32 </v>
          </cell>
          <cell r="C2955" t="str">
            <v>Reagent bottle, clear,Gl 32, 50 ml</v>
          </cell>
          <cell r="D2955" t="str">
            <v>Flacon rond avec capuchon à vis, verre incolore, 50 ml</v>
          </cell>
          <cell r="E2955" t="str">
            <v>BOTELLA LAB. D.VIDRIO,CLARA,50 ml</v>
          </cell>
          <cell r="F2955" t="str">
            <v xml:space="preserve">Butelka z gwintem, GL 32, 50 ml   </v>
          </cell>
          <cell r="G2955" t="str">
            <v xml:space="preserve">Реактивная склянка, 50 мл, прозр., GL 32    </v>
          </cell>
          <cell r="H2955">
            <v>8.1999999999999993</v>
          </cell>
        </row>
        <row r="2956">
          <cell r="A2956" t="str">
            <v>34164-00</v>
          </cell>
          <cell r="B2956" t="str">
            <v>Laborflasche mit Gewinde, Boro, 100 ml, GL 45</v>
          </cell>
          <cell r="C2956" t="str">
            <v>Storage bottle, 100ml,screw cap</v>
          </cell>
          <cell r="D2956" t="str">
            <v>Flacon rond avec capuchon à vis, verre incolore, 100 ml</v>
          </cell>
          <cell r="E2956" t="str">
            <v>BOTELLA DE VIDRIO C.ROSCA, 100ML</v>
          </cell>
          <cell r="F2956" t="str">
            <v xml:space="preserve">Butelka z gwintem, GL 45, 100 ml     </v>
          </cell>
          <cell r="G2956" t="str">
            <v xml:space="preserve">Бутылка с резьбовой крышкой, 100 мл, GL 45, стекло    </v>
          </cell>
          <cell r="H2956">
            <v>2.4</v>
          </cell>
        </row>
        <row r="2957">
          <cell r="A2957" t="str">
            <v>34165-00</v>
          </cell>
          <cell r="B2957" t="str">
            <v>Laborflasche mit Gewinde, Boro, 250 ml, GL 45</v>
          </cell>
          <cell r="C2957" t="str">
            <v>Storage bottle, clear glass, screw cap, 250 ml</v>
          </cell>
          <cell r="D2957" t="str">
            <v>Flacon rond avec capuchon à vis, verre incolore, 250 ml</v>
          </cell>
          <cell r="E2957" t="str">
            <v>BOTELLA D.VIDRIO CON ROSCA, 250ML</v>
          </cell>
          <cell r="F2957" t="str">
            <v xml:space="preserve">Butelka z gwintem, GL 45, 250 ml     </v>
          </cell>
          <cell r="G2957" t="str">
            <v xml:space="preserve">Бутылка с резьбовой крышкой, 250 мл, GL 45, стекло      </v>
          </cell>
          <cell r="H2957">
            <v>3.6</v>
          </cell>
        </row>
        <row r="2958">
          <cell r="A2958" t="str">
            <v>34166-00</v>
          </cell>
          <cell r="B2958" t="str">
            <v>Laborflasche mit Gewinde, Boro, 500 ml, GL 45</v>
          </cell>
          <cell r="C2958" t="str">
            <v>Storage bottle,500ml,screw cap</v>
          </cell>
          <cell r="D2958" t="str">
            <v>Flacon rond avec capuchon à vis, verre incolore, 500 ml</v>
          </cell>
          <cell r="E2958" t="str">
            <v>BOTELLA D.VIDRO CON ROSCA, 500 ML</v>
          </cell>
          <cell r="F2958" t="str">
            <v xml:space="preserve">Butelka z gwintem, GL 45, 500 ml     </v>
          </cell>
          <cell r="G2958" t="str">
            <v xml:space="preserve">Бутылка с резьбовой крышкой, 500 мл, GL 45, стекло      </v>
          </cell>
          <cell r="H2958">
            <v>4.7</v>
          </cell>
        </row>
        <row r="2959">
          <cell r="A2959" t="str">
            <v>34167-00</v>
          </cell>
          <cell r="B2959" t="str">
            <v>Laborflasche mit Gewinde, Boro, 1.000 ml, GL 45</v>
          </cell>
          <cell r="C2959" t="str">
            <v>Storage bottle,1000ml, screw cap</v>
          </cell>
          <cell r="D2959" t="str">
            <v>Flacon rond avec capuchon à vis, verre incolore, 1000 ml</v>
          </cell>
          <cell r="E2959" t="str">
            <v>BOTELLA D.VIDRIO CON ROSCA,1000ML</v>
          </cell>
          <cell r="F2959" t="str">
            <v xml:space="preserve">Butelka z gwintem, GL 45,1000 ml     </v>
          </cell>
          <cell r="G2959" t="str">
            <v xml:space="preserve">Бутылка с резьбовой крышкой, 1000 мл, GL 45, стекло     </v>
          </cell>
          <cell r="H2959">
            <v>5.0999999999999996</v>
          </cell>
        </row>
        <row r="2960">
          <cell r="A2960" t="str">
            <v>34168-00</v>
          </cell>
          <cell r="B2960" t="str">
            <v xml:space="preserve">Laborflasche mit Gewinde, Boro, 50 ml, GL 32 </v>
          </cell>
          <cell r="C2960" t="str">
            <v>Reagent bottle, clear,Gl 32, 50 ml</v>
          </cell>
          <cell r="D2960" t="str">
            <v>Flacon rond avec capuchon à vis, verre incolore, 50 ml</v>
          </cell>
          <cell r="E2960" t="str">
            <v>BOTELLA LAB. D.VIDRIO,CLARA,50 ml</v>
          </cell>
          <cell r="F2960" t="str">
            <v xml:space="preserve">Butelka z gwintem, GL 45, 50 ml     </v>
          </cell>
          <cell r="G2960" t="str">
            <v xml:space="preserve">Реактивная склянка, 50 мл, прозр., GL 32    </v>
          </cell>
          <cell r="H2960">
            <v>7.7</v>
          </cell>
        </row>
        <row r="2961">
          <cell r="A2961" t="str">
            <v>34170-01</v>
          </cell>
          <cell r="B2961" t="str">
            <v>Sicherheitsflasche, DURAN®,500 ml, 2 x GL 18/8, 1 x GL 25/12</v>
          </cell>
          <cell r="C2961" t="str">
            <v>Secure bottle, 500 ml, 2 x Gl 18/8, 1 x 25/12</v>
          </cell>
          <cell r="D2961" t="str">
            <v>Bouteille de securite 500ml, verre</v>
          </cell>
          <cell r="E2961" t="str">
            <v>BOT.D.SEGUR.500ml,VIDRIO,GL18/25</v>
          </cell>
          <cell r="F2961" t="str">
            <v xml:space="preserve">Butelka bezpieczna 500 ml, GL 18/25     </v>
          </cell>
          <cell r="G2961" t="str">
            <v xml:space="preserve">Безопасный сосуд давления, 500 мл, 2xGL18/8,1x25/12    </v>
          </cell>
          <cell r="H2961">
            <v>109</v>
          </cell>
        </row>
        <row r="2962">
          <cell r="A2962" t="str">
            <v>34170-02</v>
          </cell>
          <cell r="B2962" t="str">
            <v>Feder-Manometer, 0...-1000 mbar</v>
          </cell>
          <cell r="C2962" t="str">
            <v>Spring manometer, 0...-1000 mbar</v>
          </cell>
          <cell r="D2962" t="str">
            <v>Manomètre à ressorts,0..-1000mbar</v>
          </cell>
          <cell r="E2962" t="str">
            <v>MANOMETRO D.MUELLE  ,0..-1000MBAR</v>
          </cell>
          <cell r="F2962" t="str">
            <v xml:space="preserve">Manometr sprężynowy, 0...1000 mbar     </v>
          </cell>
          <cell r="G2962" t="str">
            <v xml:space="preserve">Пружинный манометр, 0...-1000 мбар    </v>
          </cell>
          <cell r="H2962">
            <v>191.2</v>
          </cell>
        </row>
        <row r="2963">
          <cell r="A2963" t="str">
            <v>34170-88</v>
          </cell>
          <cell r="B2963" t="str">
            <v>Sicherheitsflasche mit Manometer und Dreiwegehahn, DURAN®</v>
          </cell>
          <cell r="C2963" t="str">
            <v>Security bottle with manometer and three-way stopcock</v>
          </cell>
          <cell r="D2963" t="str">
            <v>Flacon de securite avec manomètre et robinet trois voies</v>
          </cell>
          <cell r="E2963" t="str">
            <v>FRASCO D.SEGURIDAD C. MANOMETRO</v>
          </cell>
          <cell r="F2963" t="str">
            <v xml:space="preserve">Butelka bezpieczna z manometrem i kurkiem 3-drożnym     </v>
          </cell>
          <cell r="G2963" t="str">
            <v xml:space="preserve">Безопасный сосуд давления с манометром и 3-ходовым краном    </v>
          </cell>
          <cell r="H2963">
            <v>329.8</v>
          </cell>
        </row>
        <row r="2964">
          <cell r="A2964" t="str">
            <v>34171-00</v>
          </cell>
          <cell r="B2964" t="str">
            <v>Vakuummessgerät DVR 2 pro, 1…1000 hPa, 1hPa Auflösung</v>
          </cell>
          <cell r="C2964" t="str">
            <v>Vacuum gauge DVR 2 pro, 1 ... 1000 hPa</v>
          </cell>
          <cell r="D2964" t="str">
            <v>Appareil de mesure du vide dvr 2 pro, 1...1000 Hpa,résolution 1hpa</v>
          </cell>
          <cell r="E2964" t="str">
            <v>Medidor de vacío DVR 2 pro, 1 ... 1000 hPa</v>
          </cell>
          <cell r="F2964" t="str">
            <v xml:space="preserve">Wakuometr DVR 2, 1... 1000 hPa, rozdzielczość 1 hPa     </v>
          </cell>
          <cell r="G2964" t="str">
            <v xml:space="preserve">Вакуумметр DVR 2 pro, 1 ... 1000 гПа, разрешение 1 гПа    </v>
          </cell>
          <cell r="H2964">
            <v>1349</v>
          </cell>
        </row>
        <row r="2965">
          <cell r="A2965" t="str">
            <v>34175-00</v>
          </cell>
          <cell r="B2965" t="str">
            <v xml:space="preserve">Abklärflasche, Duran®, 1000 ml, SB 29 und NS 19 </v>
          </cell>
          <cell r="C2965" t="str">
            <v>Aspirator bottle,clear gl.1000ml</v>
          </cell>
          <cell r="D2965" t="str">
            <v>Flacon de décantation 1000ml, sb 29 / ns 19</v>
          </cell>
          <cell r="E2965" t="str">
            <v>BOTELLA DECANTADORA 1000 ML</v>
          </cell>
          <cell r="F2965" t="str">
            <v xml:space="preserve">Butelka sedymentacyjna 1000 ml, SB 29 i NS 19     </v>
          </cell>
          <cell r="G2965" t="str">
            <v xml:space="preserve">Отсосная склянка, прозрачная, 1000 мл    </v>
          </cell>
          <cell r="H2965">
            <v>39.799999999999997</v>
          </cell>
        </row>
        <row r="2966">
          <cell r="A2966" t="str">
            <v>34211-00</v>
          </cell>
          <cell r="B2966" t="str">
            <v xml:space="preserve">Standzylinder, Duran®, 130 ml, d = 40 mm, h = 10 cm </v>
          </cell>
          <cell r="C2966" t="str">
            <v>Ungrad.Cylinder, Duran®, 130ml, d = 40 mm, h = 10 cm</v>
          </cell>
          <cell r="D2966" t="str">
            <v>Eprouvette à pied, Duran®, 130ml, 100x40 mm</v>
          </cell>
          <cell r="E2966" t="str">
            <v>CILINDRO DE PIE, 130ML, 100x40 mm</v>
          </cell>
          <cell r="F2966" t="str">
            <v xml:space="preserve">Cylinder, Duran®, 130 ml, d = 40 mm, h = 10 cm     </v>
          </cell>
          <cell r="G2966" t="str">
            <v xml:space="preserve">Цилиндр. сосуд без делений, 80 мл, d=40 мм, h=100 мм    </v>
          </cell>
          <cell r="H2966">
            <v>16.7</v>
          </cell>
        </row>
        <row r="2967">
          <cell r="A2967" t="str">
            <v>34213-00</v>
          </cell>
          <cell r="B2967" t="str">
            <v xml:space="preserve">Standzylinder, Duran®, 250 ml, d = 40 mm, h = 20 cm </v>
          </cell>
          <cell r="C2967" t="str">
            <v>ungraduated Cylinder, Duran®, 250ml, d = 40 mm, h = 20 cm</v>
          </cell>
          <cell r="D2967" t="str">
            <v>Eprouvette à pied 250ml, d 40 / h 200mm</v>
          </cell>
          <cell r="E2967" t="str">
            <v>CILINDRO DE PIE, Duran®, 250ML,D40 A200 MM</v>
          </cell>
          <cell r="F2967" t="str">
            <v xml:space="preserve">Cylinder 250 ml, d = 40 mm, h=20 cm     </v>
          </cell>
          <cell r="G2967" t="str">
            <v>Цилиндр. сосуд без делений, 250 мл</v>
          </cell>
          <cell r="H2967">
            <v>17.600000000000001</v>
          </cell>
        </row>
        <row r="2968">
          <cell r="A2968" t="str">
            <v>34217-00</v>
          </cell>
          <cell r="B2968" t="str">
            <v xml:space="preserve">Standzylinder, Duran ®, 360 ml, d = 40 mm, h = 40 cm </v>
          </cell>
          <cell r="C2968" t="str">
            <v>Ungraduated Cylinder, Duran®, 360ml, d = 40 mm, h = 40 cm</v>
          </cell>
          <cell r="D2968" t="str">
            <v>Eprouvette à pied, Duran®, 360ml, 40x400 mm</v>
          </cell>
          <cell r="E2968" t="str">
            <v>CILINDRO DE PIE, Duran®, 360ML, 40x400 mm</v>
          </cell>
          <cell r="F2968" t="str">
            <v xml:space="preserve">Cylinder,Duran®, 360 ml, d = 40 mm, h = 40 cm     </v>
          </cell>
          <cell r="G2968" t="str">
            <v xml:space="preserve">Цилиндр. сосуд без делений, 360 мл, d=40 мм, h=400 мм    </v>
          </cell>
          <cell r="H2968">
            <v>17.5</v>
          </cell>
        </row>
        <row r="2969">
          <cell r="A2969" t="str">
            <v>34218-00</v>
          </cell>
          <cell r="B2969" t="str">
            <v xml:space="preserve">Standzylinder, Duran®, 1650 ml, d = 80 mm, h = 40 cm </v>
          </cell>
          <cell r="C2969" t="str">
            <v>Ungraduated Cylinder, Duran®, d =80 mm, h = 40 cm</v>
          </cell>
          <cell r="D2969" t="str">
            <v>Cylindre de mesure, Duran®, 80x400 mm</v>
          </cell>
          <cell r="E2969" t="str">
            <v>CILINDRO DE PIE, Duran®, 80x400 mm</v>
          </cell>
          <cell r="F2969" t="str">
            <v xml:space="preserve">Cylinder, Duran®,1650 ml, d = 8cm, h = 40 cm     </v>
          </cell>
          <cell r="G2969" t="str">
            <v xml:space="preserve">Цилиндр. сосуд без делений, 1650 мл, d=80 мм, h=400 мм    </v>
          </cell>
          <cell r="H2969">
            <v>45</v>
          </cell>
        </row>
        <row r="2970">
          <cell r="A2970" t="str">
            <v>34220-00</v>
          </cell>
          <cell r="B2970" t="str">
            <v xml:space="preserve">Standzylinder, Duran ®, 2 000 ml, d = 84 mm, h = 46 cm </v>
          </cell>
          <cell r="C2970" t="str">
            <v>Ungraduated Cylinder, Duran®, 2000ml, d = 84 mm, h = 46 mm</v>
          </cell>
          <cell r="D2970" t="str">
            <v>Eprouvette à pied, Duran®, 2000ml, 84x460</v>
          </cell>
          <cell r="E2970" t="str">
            <v>CILINDRO DE PIE,Duran®, 2000ML, 84x460 mm</v>
          </cell>
          <cell r="F2970" t="str">
            <v xml:space="preserve">Cylinder, Duran®, 2000 ml, d = 84 mm, h = 46 cm     </v>
          </cell>
          <cell r="G2970" t="str">
            <v xml:space="preserve">Цилиндр. сосуд без делений, 2000 мл, d=84 мм, h=460 мм    </v>
          </cell>
          <cell r="H2970">
            <v>41</v>
          </cell>
        </row>
        <row r="2971">
          <cell r="A2971" t="str">
            <v>34229-00</v>
          </cell>
          <cell r="B2971" t="str">
            <v xml:space="preserve">Standzylinder, Duran®, 420 ml, d = 60 mm, h = 20 cm </v>
          </cell>
          <cell r="C2971" t="str">
            <v>Ungraduated Cylinder, Duran®, 420 ml, d= 60 mm, h = 20 cm</v>
          </cell>
          <cell r="D2971" t="str">
            <v>Cylindre de mesure, Duran®, 420 ml, D=60mm h=20 cm</v>
          </cell>
          <cell r="E2971" t="str">
            <v>CILINDRO DE PIE, Duran®, 420 ml, 200x60 mm</v>
          </cell>
          <cell r="F2971" t="str">
            <v xml:space="preserve">Cylinder, Duran®, 420 ml, d = 60 mm, h=20 cm     </v>
          </cell>
          <cell r="G2971" t="str">
            <v xml:space="preserve">Цилиндр. сосуд без делений, 420 мл, d=60 мм, h=200 мм    </v>
          </cell>
          <cell r="H2971">
            <v>17.899999999999999</v>
          </cell>
        </row>
        <row r="2972">
          <cell r="A2972" t="str">
            <v>34231-00</v>
          </cell>
          <cell r="B2972" t="str">
            <v>Standzylinder, Duran ®, 570 ml, d = 60 mm, h = 20 cm</v>
          </cell>
          <cell r="C2972" t="str">
            <v>Ungraduated Cylinder, Duran®, 570 ml, d = 60 mm, h = 20 cm</v>
          </cell>
          <cell r="D2972" t="str">
            <v>Eprouvette à pied, Duran®, 5700ml, 60x200 mm</v>
          </cell>
          <cell r="E2972" t="str">
            <v>CILINDRO DE PIE, Duran®, 570ML, 60x200 mm</v>
          </cell>
          <cell r="F2972" t="str">
            <v xml:space="preserve">Cylinder, Duran®, 570 ml, 60x200 mm   </v>
          </cell>
          <cell r="G2972" t="str">
            <v xml:space="preserve">Цилиндр. сосуд без делений, 390 мл, d=60 мм, h=200 мм    </v>
          </cell>
          <cell r="H2972">
            <v>22.4</v>
          </cell>
        </row>
        <row r="2973">
          <cell r="A2973" t="str">
            <v>34232-00</v>
          </cell>
          <cell r="B2973" t="str">
            <v xml:space="preserve">Standzylinder, Duran ®, 700 ml, d = 60 mm, h = 25 cm </v>
          </cell>
          <cell r="C2973" t="str">
            <v>Ungraduated Cylinder, Duran®, 700 ml, d = 60 mm, h = 25 cm</v>
          </cell>
          <cell r="D2973" t="str">
            <v>Cylindre non gradué, Duran®, 700 ml, 60 x 250 mm</v>
          </cell>
          <cell r="E2973" t="str">
            <v>Cilindro no graduado, Duran®, 700 ml,  60 x 250 mm</v>
          </cell>
          <cell r="F2973" t="str">
            <v xml:space="preserve">Cylinder, Duran®, 700 ml, d = 60 mm, h=25 cm     </v>
          </cell>
          <cell r="G2973" t="str">
            <v xml:space="preserve">Цилиндр. сосуд без делений, 490 мл, d=60 мм, h=250 мм    </v>
          </cell>
          <cell r="H2973">
            <v>24.2</v>
          </cell>
        </row>
        <row r="2974">
          <cell r="A2974" t="str">
            <v>34314-70</v>
          </cell>
          <cell r="B2974" t="str">
            <v>Glasröhrchen, da = 8 mm, di = 6 mm, l = 750 mm, 22 Stück</v>
          </cell>
          <cell r="C2974" t="str">
            <v>Glass tubes, d 8 mm, 1.0 kg</v>
          </cell>
          <cell r="D2974" t="str">
            <v>Tubes de verre, de 8 / di 6mm, 1 kg</v>
          </cell>
          <cell r="E2974" t="str">
            <v>TUBOS VIDRIO P.SER DOBLADOS, 1KG</v>
          </cell>
          <cell r="F2974" t="str">
            <v xml:space="preserve">Rurka szklana, da=8 mm di=6 mm, 22 sztuki     </v>
          </cell>
          <cell r="G2974" t="str">
            <v xml:space="preserve">Стеклянные трубки, внешний d=8 мм, внутренний d=6 мм, 22 шт.    </v>
          </cell>
          <cell r="H2974">
            <v>34</v>
          </cell>
        </row>
        <row r="2975">
          <cell r="A2975" t="str">
            <v>34418-01</v>
          </cell>
          <cell r="B2975" t="str">
            <v xml:space="preserve">Saugflasche, Duran®, 250 ml, SB 34,5 </v>
          </cell>
          <cell r="C2975" t="str">
            <v>Filter flask, 250ml, PN 34.5</v>
          </cell>
          <cell r="D2975" t="str">
            <v>Fiole à vide, 250 ml, SB 34,5</v>
          </cell>
          <cell r="E2975" t="str">
            <v>BOTELLA P. FILTRAR 250 ML SB 34,5</v>
          </cell>
          <cell r="F2975" t="str">
            <v xml:space="preserve">Butelka próżniowa 250 ml, SB 34,5     </v>
          </cell>
          <cell r="G2975" t="str">
            <v xml:space="preserve">Колба Бунзена, 250 мл, SB 34.5     </v>
          </cell>
          <cell r="H2975">
            <v>23.6</v>
          </cell>
        </row>
        <row r="2976">
          <cell r="A2976" t="str">
            <v>34419-01</v>
          </cell>
          <cell r="B2976" t="str">
            <v xml:space="preserve">Saugflasche, Duran®, 500 ml, SB 34,5 </v>
          </cell>
          <cell r="C2976" t="str">
            <v>Filter flask, 500ml, PN 34.5</v>
          </cell>
          <cell r="D2976" t="str">
            <v>Fiole à vide, 500 ml, SB 34,5</v>
          </cell>
          <cell r="E2976" t="str">
            <v>BOTELLA P. FILTRAR 500 ML SB 34,5</v>
          </cell>
          <cell r="F2976" t="str">
            <v xml:space="preserve">Butelka próżniowa 500 ml, SB 34,5     </v>
          </cell>
          <cell r="G2976" t="str">
            <v xml:space="preserve">Колба Бунзена, 500 мл, SB 34.5    </v>
          </cell>
          <cell r="H2976">
            <v>34.9</v>
          </cell>
        </row>
        <row r="2977">
          <cell r="A2977" t="str">
            <v>34421-01</v>
          </cell>
          <cell r="B2977" t="str">
            <v xml:space="preserve">Saugflasche, DURAN®, 1000 ml, SB 45 </v>
          </cell>
          <cell r="C2977" t="str">
            <v>Filter flask, 1000ml, PN 45</v>
          </cell>
          <cell r="D2977" t="str">
            <v>Fiole à vide 1000 ml, SB 45</v>
          </cell>
          <cell r="E2977" t="str">
            <v>BOTELLA P. FILTRAR 1000ML SB 45</v>
          </cell>
          <cell r="F2977" t="str">
            <v xml:space="preserve">Butelka próżniowa 1000 ml, SB 45     </v>
          </cell>
          <cell r="G2977" t="str">
            <v xml:space="preserve">Колба Бунзена, 1000 мл, SB 45    </v>
          </cell>
          <cell r="H2977">
            <v>49</v>
          </cell>
        </row>
        <row r="2978">
          <cell r="A2978" t="str">
            <v>34457-00</v>
          </cell>
          <cell r="B2978" t="str">
            <v>Trichter, Laborglas, Oben-d = 50 mm</v>
          </cell>
          <cell r="C2978" t="str">
            <v>Funnel, glass, top dia. 50 mm</v>
          </cell>
          <cell r="D2978" t="str">
            <v>Entonnoir, ds 50 mm</v>
          </cell>
          <cell r="E2978" t="str">
            <v>Embudo, vidrio, diámetro superior 50mm</v>
          </cell>
          <cell r="F2978" t="str">
            <v xml:space="preserve">Lejek szklany, u góry-d = 50 mm     </v>
          </cell>
          <cell r="G2978" t="str">
            <v xml:space="preserve">Воронка, верхний d=50 мм, стекло     </v>
          </cell>
          <cell r="H2978">
            <v>1.9</v>
          </cell>
        </row>
        <row r="2979">
          <cell r="A2979" t="str">
            <v>34458-00</v>
          </cell>
          <cell r="B2979" t="str">
            <v>Trichter, Laborglas, Oben-d = 60 mm</v>
          </cell>
          <cell r="C2979" t="str">
            <v>Funnel, glass, top dia.60 mm</v>
          </cell>
          <cell r="D2979" t="str">
            <v>Entonnoir d=60mm</v>
          </cell>
          <cell r="E2979" t="str">
            <v>Embudo, vidrio, diámetro superior 60mm</v>
          </cell>
          <cell r="F2979" t="str">
            <v xml:space="preserve">Lejek szklany, u góry-d = 60 mm     </v>
          </cell>
          <cell r="G2979" t="str">
            <v xml:space="preserve">Воронка, верхний d=60 мм, стекло       </v>
          </cell>
          <cell r="H2979">
            <v>2.2000000000000002</v>
          </cell>
        </row>
        <row r="2980">
          <cell r="A2980" t="str">
            <v>34459-00</v>
          </cell>
          <cell r="B2980" t="str">
            <v>Trichter, Laborglas, Oben-Durchmesser  da=90 mm, di=85 mm</v>
          </cell>
          <cell r="C2980" t="str">
            <v>Funnel, glass, top dia. 90 mm</v>
          </cell>
          <cell r="D2980" t="str">
            <v>Entonnoir d=90mm</v>
          </cell>
          <cell r="E2980" t="str">
            <v>Embudo, vidrio, diámetro superior 90mm</v>
          </cell>
          <cell r="F2980" t="str">
            <v xml:space="preserve">Lejek szklany, u góry-d = 90 mm     </v>
          </cell>
          <cell r="G2980" t="str">
            <v xml:space="preserve">Воронка, верхний d=90 мм, стекло        </v>
          </cell>
          <cell r="H2980">
            <v>2.9</v>
          </cell>
        </row>
        <row r="2981">
          <cell r="A2981" t="str">
            <v>34460-00</v>
          </cell>
          <cell r="B2981" t="str">
            <v>Trichter, Laborglas, Oben-d = 100 mm</v>
          </cell>
          <cell r="C2981" t="str">
            <v>Funnel, glass, top dia. 100 mm</v>
          </cell>
          <cell r="D2981" t="str">
            <v>Entonnoir d=100mm</v>
          </cell>
          <cell r="E2981" t="str">
            <v>Embudo, vidrio, diámetro superior 100mm</v>
          </cell>
          <cell r="F2981" t="str">
            <v xml:space="preserve">Lejek szklany, u góry-d = 100 mm     </v>
          </cell>
          <cell r="G2981" t="str">
            <v xml:space="preserve">Воронка, верхний d=100 мм, стекло        </v>
          </cell>
          <cell r="H2981">
            <v>5.0999999999999996</v>
          </cell>
        </row>
        <row r="2982">
          <cell r="A2982" t="str">
            <v>34461-00</v>
          </cell>
          <cell r="B2982" t="str">
            <v>Trichter, Laborglas, Oben-d = 150 mm</v>
          </cell>
          <cell r="C2982" t="str">
            <v>Funnel, glass, top dia.150 mm</v>
          </cell>
          <cell r="D2982" t="str">
            <v>Entonnoir d=150mm</v>
          </cell>
          <cell r="E2982" t="str">
            <v>Embudo, vidrio, diámetro superior 150mm</v>
          </cell>
          <cell r="F2982" t="str">
            <v xml:space="preserve">Lejek szklany, u góry-d = 150 mm     </v>
          </cell>
          <cell r="G2982" t="str">
            <v xml:space="preserve">Воронка, верхний d=150 мм, стекло        </v>
          </cell>
          <cell r="H2982">
            <v>13.5</v>
          </cell>
        </row>
        <row r="2983">
          <cell r="A2983" t="str">
            <v>34472-00</v>
          </cell>
          <cell r="B2983" t="str">
            <v>Pulvertrichter (PP), oben-d = 65 mm</v>
          </cell>
          <cell r="C2983" t="str">
            <v>Powder funnel, upper dia. 65mm</v>
          </cell>
          <cell r="D2983" t="str">
            <v>Entonnoir à poudre d=65mm avec support</v>
          </cell>
          <cell r="E2983" t="str">
            <v>Embudo para polvo, ds= 65 mm</v>
          </cell>
          <cell r="F2983" t="str">
            <v xml:space="preserve">Lejek do substancji sypkich, d = 65 mm, PP     </v>
          </cell>
          <cell r="G2983" t="str">
            <v xml:space="preserve">Воронка для насыпания,  верхний d=65 мм, PP    </v>
          </cell>
          <cell r="H2983">
            <v>2.04</v>
          </cell>
        </row>
        <row r="2984">
          <cell r="A2984" t="str">
            <v>34560-00</v>
          </cell>
          <cell r="B2984" t="str">
            <v>Glastrog, 300 mm x 160 mm  x 160 mm</v>
          </cell>
          <cell r="C2984" t="str">
            <v>Glass tank, 300x160x160 mm</v>
          </cell>
          <cell r="D2984" t="str">
            <v>Cuve de verre, 300x160x160 mm</v>
          </cell>
          <cell r="E2984" t="str">
            <v>CUBA NEUMAT. VIDRIO,300X160X160MM</v>
          </cell>
          <cell r="F2984" t="str">
            <v xml:space="preserve">Zbiornik szklany 300 mm x 160 mm x 160 mm     </v>
          </cell>
          <cell r="G2984" t="str">
            <v xml:space="preserve">Стеклянная емкость, 300x160x160 мм    </v>
          </cell>
          <cell r="H2984">
            <v>39.700000000000003</v>
          </cell>
        </row>
        <row r="2985">
          <cell r="A2985" t="str">
            <v>34563-00</v>
          </cell>
          <cell r="B2985" t="str">
            <v>Wanne, Innen-d = 190 mm,  h = 90 mm (innen)</v>
          </cell>
          <cell r="C2985" t="str">
            <v>Pneumatic trough, dia. 185 mm</v>
          </cell>
          <cell r="D2985" t="str">
            <v>Cuve, diamètre 185mm, h 90mm</v>
          </cell>
          <cell r="E2985" t="str">
            <v>RECIPIENTE RECOG., VIDRIO,D 190MM</v>
          </cell>
          <cell r="F2985" t="str">
            <v xml:space="preserve">Wanna, wymiary wewnętrzne d = 190 mm, h = 90 mm     </v>
          </cell>
          <cell r="G2985" t="str">
            <v xml:space="preserve">Пневматический лоток, внутренний d=190 мм, h=90 мм    </v>
          </cell>
          <cell r="H2985">
            <v>34.4</v>
          </cell>
        </row>
        <row r="2986">
          <cell r="A2986" t="str">
            <v>34564-00</v>
          </cell>
          <cell r="B2986" t="str">
            <v>Wanne, Innen-d = 220 mm,  h = 90 mm (innen)</v>
          </cell>
          <cell r="C2986" t="str">
            <v>Pneumatic trough,d.i.220mm,h100mm</v>
          </cell>
          <cell r="D2986" t="str">
            <v>Cuve, diamètre 220mm, h 100mm</v>
          </cell>
          <cell r="E2986" t="str">
            <v>CUBA NEUMAT. DE VIDRIO, D 230 MM</v>
          </cell>
          <cell r="F2986" t="str">
            <v xml:space="preserve">Wanna, wymiary wewnętrzne d = 220 mm, h = 100 mm     </v>
          </cell>
          <cell r="G2986" t="str">
            <v xml:space="preserve">Пневматический лоток, внутренний d=220 мм, h=100 мм    </v>
          </cell>
          <cell r="H2986">
            <v>30.6</v>
          </cell>
        </row>
        <row r="2987">
          <cell r="A2987" t="str">
            <v>34567-00</v>
          </cell>
          <cell r="B2987" t="str">
            <v xml:space="preserve">Einsatz für pneumatische Wannen </v>
          </cell>
          <cell r="C2987" t="str">
            <v>Shelf for pneumatic troughs</v>
          </cell>
          <cell r="D2987" t="str">
            <v>Tet à gaz pour cuves</v>
          </cell>
          <cell r="E2987" t="str">
            <v>ACCESORIO PARA CUBA HIDRONEUMATICA</v>
          </cell>
          <cell r="F2987" t="str">
            <v xml:space="preserve">Wkład do wanny pneumatycznej     </v>
          </cell>
          <cell r="G2987" t="str">
            <v xml:space="preserve">Полка для пневматических лотков    </v>
          </cell>
          <cell r="H2987">
            <v>13</v>
          </cell>
        </row>
        <row r="2988">
          <cell r="A2988" t="str">
            <v>34568-00</v>
          </cell>
          <cell r="B2988" t="str">
            <v>Rillentrog mit Deckel, Boro, 70 x 40 x 90 mm</v>
          </cell>
          <cell r="C2988" t="str">
            <v>Staining trough with lid</v>
          </cell>
          <cell r="D2988" t="str">
            <v>Boîte à coloration avec couvercle</v>
          </cell>
          <cell r="E2988" t="str">
            <v>CUBETA D.COLORACION CON TAPA</v>
          </cell>
          <cell r="F2988" t="str">
            <v xml:space="preserve">Wanienka z prowadnicą wewnętrzną, z pokrywką     </v>
          </cell>
          <cell r="G2988" t="str">
            <v xml:space="preserve">Желобчатый лоток с крышкой    </v>
          </cell>
          <cell r="H2988">
            <v>14.7</v>
          </cell>
        </row>
        <row r="2989">
          <cell r="A2989" t="str">
            <v>34568-01</v>
          </cell>
          <cell r="B2989" t="str">
            <v>Rillentrog ohne Deckel, Borosilikat, 90 x 74 x 43 mm</v>
          </cell>
          <cell r="C2989" t="str">
            <v>Trough, grooved, w/o lid</v>
          </cell>
          <cell r="D2989" t="str">
            <v>Cuve avec rainures, sans couvercle</v>
          </cell>
          <cell r="E2989" t="str">
            <v>CUBA RANURADA, SIN TAPA</v>
          </cell>
          <cell r="F2989" t="str">
            <v xml:space="preserve">Wanienka z prowadnicą wewnętrzną, bez pokrywki     </v>
          </cell>
          <cell r="G2989" t="str">
            <v xml:space="preserve">Желобчатый лоток без крышки    </v>
          </cell>
          <cell r="H2989">
            <v>8.4</v>
          </cell>
        </row>
        <row r="2990">
          <cell r="A2990" t="str">
            <v>34569-00</v>
          </cell>
          <cell r="B2990" t="str">
            <v xml:space="preserve">Uhrglasschale, d = 40 mm </v>
          </cell>
          <cell r="C2990" t="str">
            <v>Watch glass, d = 40 mm</v>
          </cell>
          <cell r="D2990" t="str">
            <v>Verre de montre d 40mm</v>
          </cell>
          <cell r="E2990" t="str">
            <v>Vidrio de reloj, d = 40 mm</v>
          </cell>
          <cell r="F2990" t="str">
            <v xml:space="preserve">Szkiełko zegarowe, d = 40 mm     </v>
          </cell>
          <cell r="G2990" t="str">
            <v xml:space="preserve">Часовое стекло, d=40 мм    </v>
          </cell>
          <cell r="H2990">
            <v>6</v>
          </cell>
        </row>
        <row r="2991">
          <cell r="A2991" t="str">
            <v>34570-00</v>
          </cell>
          <cell r="B2991" t="str">
            <v xml:space="preserve">Uhrglasschale, d = 60 mm </v>
          </cell>
          <cell r="C2991" t="str">
            <v>Watch glass, dia.60 mm</v>
          </cell>
          <cell r="D2991" t="str">
            <v>Verre de montre, d 60mm</v>
          </cell>
          <cell r="E2991" t="str">
            <v>Vidrio de reloj, d = 60 mm</v>
          </cell>
          <cell r="F2991" t="str">
            <v xml:space="preserve">Szkiełko zegarowe, d = 60 mm     </v>
          </cell>
          <cell r="G2991" t="str">
            <v xml:space="preserve">Часовое стекло, d=60 мм    </v>
          </cell>
          <cell r="H2991">
            <v>0.7</v>
          </cell>
        </row>
        <row r="2992">
          <cell r="A2992" t="str">
            <v>34572-00</v>
          </cell>
          <cell r="B2992" t="str">
            <v xml:space="preserve">Uhrglasschale, d = 80 mm </v>
          </cell>
          <cell r="C2992" t="str">
            <v>Watch glass, dia.80mm</v>
          </cell>
          <cell r="D2992" t="str">
            <v>Verre de montre, d 80mm</v>
          </cell>
          <cell r="E2992" t="str">
            <v>Vidrio de reloj, d = 80 mm</v>
          </cell>
          <cell r="F2992" t="str">
            <v xml:space="preserve">Szkiełko zegarowe, d = 80 mm     </v>
          </cell>
          <cell r="G2992" t="str">
            <v xml:space="preserve">Часовое стекло, d=80 мм    </v>
          </cell>
          <cell r="H2992">
            <v>0.8</v>
          </cell>
        </row>
        <row r="2993">
          <cell r="A2993" t="str">
            <v>34574-00</v>
          </cell>
          <cell r="B2993" t="str">
            <v xml:space="preserve">Uhrglasschale, d = 100 mm </v>
          </cell>
          <cell r="C2993" t="str">
            <v>Watch glass, dia.100 mm</v>
          </cell>
          <cell r="D2993" t="str">
            <v>Verre de montre, d 100mm</v>
          </cell>
          <cell r="E2993" t="str">
            <v>Vidrio de reloj, d = 100 mm</v>
          </cell>
          <cell r="F2993" t="str">
            <v xml:space="preserve">Szkiełko zegarowe, d = 100 mm     </v>
          </cell>
          <cell r="G2993" t="str">
            <v xml:space="preserve">Часовое стекло, d=100 мм    </v>
          </cell>
          <cell r="H2993">
            <v>0.9</v>
          </cell>
        </row>
        <row r="2994">
          <cell r="A2994" t="str">
            <v>34575-00</v>
          </cell>
          <cell r="B2994" t="str">
            <v xml:space="preserve">Uhrglasschale, d = 125 mm </v>
          </cell>
          <cell r="C2994" t="str">
            <v>Watch glass, dia.125 mm</v>
          </cell>
          <cell r="D2994" t="str">
            <v>Verre de montre, d 125 mm</v>
          </cell>
          <cell r="E2994" t="str">
            <v>Vidrio de reloj, d = 125 mm</v>
          </cell>
          <cell r="F2994" t="str">
            <v xml:space="preserve">Szkiełko zegarowe, d = 125 mm     </v>
          </cell>
          <cell r="G2994" t="str">
            <v xml:space="preserve">Часовое стекло, d=125 мм    </v>
          </cell>
          <cell r="H2994">
            <v>1.2</v>
          </cell>
        </row>
        <row r="2995">
          <cell r="A2995" t="str">
            <v>34578-00</v>
          </cell>
          <cell r="B2995" t="str">
            <v xml:space="preserve">Uhrglasschale, d = 200 mm </v>
          </cell>
          <cell r="C2995" t="str">
            <v>Watch glass, dia.200 mm</v>
          </cell>
          <cell r="D2995" t="str">
            <v>Verre de montre d 200mm</v>
          </cell>
          <cell r="E2995" t="str">
            <v>Vidrio de reloj, d = 200 mm</v>
          </cell>
          <cell r="F2995" t="str">
            <v xml:space="preserve">Szkiełko zegarowe, d = 200 mm     </v>
          </cell>
          <cell r="G2995" t="str">
            <v xml:space="preserve">Часовое стекло, d=200 мм    </v>
          </cell>
          <cell r="H2995">
            <v>3.05</v>
          </cell>
        </row>
        <row r="2996">
          <cell r="A2996" t="str">
            <v>34885-00</v>
          </cell>
          <cell r="B2996" t="str">
            <v xml:space="preserve">Rundkolben mit Ansatz-Stutzen, Duran®, 100 ml, SB 19 </v>
          </cell>
          <cell r="C2996" t="str">
            <v>Round bottom flask w. side arm, 100 ml, PN19</v>
          </cell>
          <cell r="D2996" t="str">
            <v>Ballon à fond rond av. tube latéral, 100 ml, PN19</v>
          </cell>
          <cell r="E2996" t="str">
            <v>Matraz de reacción con tubo lateral, 100 ml, SB19</v>
          </cell>
          <cell r="F2996" t="str">
            <v xml:space="preserve">Kolba okrągła z nadstawką 100 ml, SB 19     </v>
          </cell>
          <cell r="G2996" t="str">
            <v xml:space="preserve">Колба, круглодонная, 100мл, SB19    </v>
          </cell>
          <cell r="H2996">
            <v>31</v>
          </cell>
        </row>
        <row r="2997">
          <cell r="A2997" t="str">
            <v>34885-88</v>
          </cell>
          <cell r="B2997" t="str">
            <v>Destillationsapparatur für Schüler, Duran®, 100 ml, SB 19</v>
          </cell>
          <cell r="C2997" t="str">
            <v>Destillation apparatus for students, PN 19, 250 ml</v>
          </cell>
          <cell r="D2997" t="str">
            <v>Appareil à distillation pour TP, PN 19, 250 ml</v>
          </cell>
          <cell r="E2997" t="str">
            <v>Aparato de destilación para estudiantes, PN 19, 250 ml</v>
          </cell>
          <cell r="F2997" t="str">
            <v xml:space="preserve">Uczniowska aparatura destylacyjna, SB 19, 100 ml     </v>
          </cell>
          <cell r="G2997" t="str">
            <v xml:space="preserve">Дистилляционный аппарат лабораторный, SB 19, 100 мл    </v>
          </cell>
          <cell r="H2997">
            <v>116.15</v>
          </cell>
        </row>
        <row r="2998">
          <cell r="A2998" t="str">
            <v>35005-00</v>
          </cell>
          <cell r="B2998" t="str">
            <v>Übungskarte zum Pipettieren</v>
          </cell>
          <cell r="C2998" t="str">
            <v>Pipetting-practice card</v>
          </cell>
          <cell r="D2998" t="str">
            <v>Carte d'exercice de pipetage</v>
          </cell>
          <cell r="E2998" t="str">
            <v>Tarjeta de prácticas de pipeteo</v>
          </cell>
          <cell r="F2998" t="str">
            <v/>
          </cell>
          <cell r="G2998" t="str">
            <v>Практическая карта пипетирования</v>
          </cell>
          <cell r="H2998">
            <v>5</v>
          </cell>
        </row>
        <row r="2999">
          <cell r="A2999" t="str">
            <v>35006-00</v>
          </cell>
          <cell r="B2999" t="str">
            <v>Drucksprühdose, 100 ml</v>
          </cell>
          <cell r="C2999" t="str">
            <v>Pressure aerosol can, 100 ml</v>
          </cell>
          <cell r="D2999" t="str">
            <v>Pulvérisateur de réactifs à pression, 100 ml</v>
          </cell>
          <cell r="E2999" t="str">
            <v>Pulverizador a presión, 100 ml</v>
          </cell>
          <cell r="F2999" t="str">
            <v xml:space="preserve">Puszka ciśnieniowa z rozpylaczem, 125 ml     </v>
          </cell>
          <cell r="G2999" t="str">
            <v xml:space="preserve">Распылительный баллончик, 100 мл    </v>
          </cell>
          <cell r="H2999">
            <v>9.4</v>
          </cell>
        </row>
        <row r="3000">
          <cell r="A3000" t="str">
            <v>35010-05</v>
          </cell>
          <cell r="B3000" t="str">
            <v xml:space="preserve">Trennkammer mit Deckel </v>
          </cell>
          <cell r="C3000" t="str">
            <v>Separation chamber,</v>
          </cell>
          <cell r="D3000" t="str">
            <v/>
          </cell>
          <cell r="E3000" t="str">
            <v>CAMARA DE SEPARACION</v>
          </cell>
          <cell r="F3000" t="str">
            <v/>
          </cell>
          <cell r="G3000" t="str">
            <v/>
          </cell>
          <cell r="H3000">
            <v>41</v>
          </cell>
        </row>
        <row r="3001">
          <cell r="A3001" t="str">
            <v>35010-06</v>
          </cell>
          <cell r="B3001" t="str">
            <v xml:space="preserve">Trennkammer mit Deckel </v>
          </cell>
          <cell r="C3001" t="str">
            <v>Separation chamber, 180x120x50 mm</v>
          </cell>
          <cell r="D3001" t="str">
            <v>Cuve CCM 180x120x50 mm, avec couvercle</v>
          </cell>
          <cell r="E3001" t="str">
            <v>CAMARA DE SEPARACION 180X120X50MM</v>
          </cell>
          <cell r="F3001" t="str">
            <v xml:space="preserve">Komora separacyjna z pokrywką     </v>
          </cell>
          <cell r="G3001" t="str">
            <v xml:space="preserve">Разделительная камера, 180x120x50 мм, с крышкой     </v>
          </cell>
          <cell r="H3001">
            <v>77</v>
          </cell>
        </row>
        <row r="3002">
          <cell r="A3002" t="str">
            <v>35010-10</v>
          </cell>
          <cell r="B3002" t="str">
            <v>Glasplatte (klar), 150 x 100 mm, ca. 4 mm dick</v>
          </cell>
          <cell r="C3002" t="str">
            <v>Glass pane, 150x100x4mm, 2off</v>
          </cell>
          <cell r="D3002" t="str">
            <v>Plaque en verre,150x100x4mm,2 pièces</v>
          </cell>
          <cell r="E3002" t="str">
            <v>PLACAS DE VIDRIO 150X100mm,2 PZS.</v>
          </cell>
          <cell r="F3002" t="str">
            <v xml:space="preserve">Płyty szklane, 150x100 mm d = 4 mm, 2 sztuki     </v>
          </cell>
          <cell r="G3002" t="str">
            <v xml:space="preserve">Пластина, стекло, 150x100 мм, d=4 мм, 2 шт.    </v>
          </cell>
          <cell r="H3002">
            <v>13.2</v>
          </cell>
        </row>
        <row r="3003">
          <cell r="A3003" t="str">
            <v>35010-11</v>
          </cell>
          <cell r="B3003" t="str">
            <v>Kapillarhalter, kurzes Glasrohr mit Gummisauger und Gummistopfen</v>
          </cell>
          <cell r="C3003" t="str">
            <v>Capillary holder, glastube with rubber stopper and rubber suction cup</v>
          </cell>
          <cell r="D3003" t="str">
            <v/>
          </cell>
          <cell r="E3003" t="str">
            <v/>
          </cell>
          <cell r="F3003" t="str">
            <v/>
          </cell>
          <cell r="G3003" t="str">
            <v/>
          </cell>
          <cell r="H3003">
            <v>3</v>
          </cell>
        </row>
        <row r="3004">
          <cell r="A3004" t="str">
            <v>35010-12</v>
          </cell>
          <cell r="B3004" t="str">
            <v xml:space="preserve">Mikrokapillaren 0,002 ml, 100 Stück </v>
          </cell>
          <cell r="C3004" t="str">
            <v>Micro-capillaries, 0.002 ml, 100 pcs</v>
          </cell>
          <cell r="D3004" t="str">
            <v>Micro-capillaires 2/1000 ml, 100p</v>
          </cell>
          <cell r="E3004" t="str">
            <v>Microcapilares 2/1000 ml, 100 pzs.</v>
          </cell>
          <cell r="F3004" t="str">
            <v xml:space="preserve">Mikrokapilary 0,002 ml, 100 sztuk     </v>
          </cell>
          <cell r="G3004" t="str">
            <v xml:space="preserve">Микрокапилляры, 0,002 мл, 100 шт.    </v>
          </cell>
          <cell r="H3004">
            <v>18.2</v>
          </cell>
        </row>
        <row r="3005">
          <cell r="A3005" t="str">
            <v>35010-15</v>
          </cell>
          <cell r="B3005" t="str">
            <v>Kapillarhalter, 10er Pack, kurzes Glasrohr mit Gummisauger und Gummistopfen</v>
          </cell>
          <cell r="C3005" t="str">
            <v>Capillary holder, pack of 10, glastube with rubber stopper and rubber suction cup</v>
          </cell>
          <cell r="D3005" t="str">
            <v/>
          </cell>
          <cell r="E3005" t="str">
            <v/>
          </cell>
          <cell r="F3005" t="str">
            <v/>
          </cell>
          <cell r="G3005" t="str">
            <v/>
          </cell>
          <cell r="H3005">
            <v>30</v>
          </cell>
        </row>
        <row r="3006">
          <cell r="A3006" t="str">
            <v>35010-20</v>
          </cell>
          <cell r="B3006" t="str">
            <v>Glasplatte (klar), 205 x 155 mm, ca. 4 mm dick</v>
          </cell>
          <cell r="C3006" t="str">
            <v>Glass pane, 205x155x4mm</v>
          </cell>
          <cell r="D3006" t="str">
            <v>Plaque en verre,205x155x4mm</v>
          </cell>
          <cell r="E3006" t="str">
            <v>PLACAS DE VIDRIO 205X155mm</v>
          </cell>
          <cell r="F3006" t="str">
            <v>Płyty szklane, 205x155 mm d = 4 mm,</v>
          </cell>
          <cell r="G3006" t="str">
            <v>Пластина, стекло, 205x155 мм, d=4 мм,</v>
          </cell>
          <cell r="H3006">
            <v>13.2</v>
          </cell>
        </row>
        <row r="3007">
          <cell r="A3007" t="str">
            <v>35012-00</v>
          </cell>
          <cell r="B3007" t="str">
            <v>Zerstäuber für Chromatographie</v>
          </cell>
          <cell r="C3007" t="str">
            <v>Atomizer for chromatography</v>
          </cell>
          <cell r="D3007" t="str">
            <v>Atomiseur pour chromatographie</v>
          </cell>
          <cell r="E3007" t="str">
            <v>DIFUSOR PARA CROMATOGRAFIA</v>
          </cell>
          <cell r="F3007" t="str">
            <v xml:space="preserve">Rozpylacz do chromatografii     </v>
          </cell>
          <cell r="G3007" t="str">
            <v xml:space="preserve">Распылитель для хроматографии    </v>
          </cell>
          <cell r="H3007">
            <v>97.4</v>
          </cell>
        </row>
        <row r="3008">
          <cell r="A3008" t="str">
            <v>35013-99</v>
          </cell>
          <cell r="B3008" t="str">
            <v>Thermocycler miniPCR mini8X für 8 Proben, PCR-Gerät</v>
          </cell>
          <cell r="C3008" t="str">
            <v>miniPCR mini8X Thermocycler for 8 samples, PCR machine</v>
          </cell>
          <cell r="D3008" t="str">
            <v/>
          </cell>
          <cell r="E3008" t="str">
            <v>termociclador miniPCR mini8X para 8 muestras, máquina PCR</v>
          </cell>
          <cell r="F3008" t="str">
            <v/>
          </cell>
          <cell r="G3008" t="str">
            <v>Мини амплификатор для ПЦР, для 8 проб</v>
          </cell>
          <cell r="H3008">
            <v>1149</v>
          </cell>
        </row>
        <row r="3009">
          <cell r="A3009" t="str">
            <v>35014-99</v>
          </cell>
          <cell r="B3009" t="str">
            <v>Thermocycler miniPCR mini16X für 16 Proben, PCR-Gerät</v>
          </cell>
          <cell r="C3009" t="str">
            <v>miniPCR mini16X Thermocycler for 16 samples, PCR machine</v>
          </cell>
          <cell r="D3009" t="str">
            <v/>
          </cell>
          <cell r="E3009" t="str">
            <v>termociclador miniPCR mini16X para 16 muestras, máquina PCR</v>
          </cell>
          <cell r="F3009" t="str">
            <v/>
          </cell>
          <cell r="G3009" t="str">
            <v>Мини амплификатор для ПЦР, для 16 проб</v>
          </cell>
          <cell r="H3009">
            <v>1449</v>
          </cell>
        </row>
        <row r="3010">
          <cell r="A3010" t="str">
            <v>35015-88</v>
          </cell>
          <cell r="B3010" t="str">
            <v>Set PCR (Polymerasekettenreaktion)</v>
          </cell>
          <cell r="C3010" t="str">
            <v>PCR set (polymerase chain reaction)</v>
          </cell>
          <cell r="D3010" t="str">
            <v/>
          </cell>
          <cell r="E3010" t="str">
            <v/>
          </cell>
          <cell r="F3010" t="str">
            <v/>
          </cell>
          <cell r="G3010" t="str">
            <v/>
          </cell>
          <cell r="H3010">
            <v>2057.25</v>
          </cell>
        </row>
        <row r="3011">
          <cell r="A3011" t="str">
            <v>35015-99</v>
          </cell>
          <cell r="B3011" t="str">
            <v>Thermocycler miniPCR mini16 für 16 Proben, PCR-Gerät</v>
          </cell>
          <cell r="C3011" t="str">
            <v>miniPCR mini16 Thermocycler for 16 samples, PCR machine</v>
          </cell>
          <cell r="D3011" t="str">
            <v/>
          </cell>
          <cell r="E3011" t="str">
            <v>termociclador miniPCR mini16 para 16 muestras, máquina PCR</v>
          </cell>
          <cell r="F3011" t="str">
            <v/>
          </cell>
          <cell r="G3011" t="str">
            <v>Мини амплификатор для ПЦР, для 16 проб</v>
          </cell>
          <cell r="H3011">
            <v>1365</v>
          </cell>
        </row>
        <row r="3012">
          <cell r="A3012" t="str">
            <v>35016-30</v>
          </cell>
          <cell r="B3012" t="str">
            <v>blueGel-Kamm (Ersatzteil)</v>
          </cell>
          <cell r="C3012" t="str">
            <v>blueGel gel comb (replacement part)</v>
          </cell>
          <cell r="D3012" t="str">
            <v/>
          </cell>
          <cell r="E3012" t="str">
            <v/>
          </cell>
          <cell r="F3012" t="str">
            <v/>
          </cell>
          <cell r="G3012" t="str">
            <v/>
          </cell>
          <cell r="H3012">
            <v>22</v>
          </cell>
        </row>
        <row r="3013">
          <cell r="A3013" t="str">
            <v>35016-31</v>
          </cell>
          <cell r="B3013" t="str">
            <v>blueGel-Geltablett (Ersatzteil)</v>
          </cell>
          <cell r="C3013" t="str">
            <v>blueGel gel tray (replacement part)</v>
          </cell>
          <cell r="D3013" t="str">
            <v/>
          </cell>
          <cell r="E3013" t="str">
            <v/>
          </cell>
          <cell r="F3013" t="str">
            <v/>
          </cell>
          <cell r="G3013" t="str">
            <v/>
          </cell>
          <cell r="H3013">
            <v>21</v>
          </cell>
        </row>
        <row r="3014">
          <cell r="A3014" t="str">
            <v>35016-99</v>
          </cell>
          <cell r="B3014" t="str">
            <v>blueGel Gel - Elektrophoresekammer mit Netzteil und eingebauter Belichtungseinheit</v>
          </cell>
          <cell r="C3014" t="str">
            <v>blueGel gel - electrophoresis unit with integrated illuminator</v>
          </cell>
          <cell r="D3014" t="str">
            <v>gel blueGel - unité d'électrophorèse avec système intégré illuminateur</v>
          </cell>
          <cell r="E3014" t="str">
            <v>gel blueGel - unidad de electroforesis con iluminador</v>
          </cell>
          <cell r="F3014" t="str">
            <v/>
          </cell>
          <cell r="G3014" t="str">
            <v>blueGel  Камера для гель-электрофореза с источником питания</v>
          </cell>
          <cell r="H3014">
            <v>682</v>
          </cell>
        </row>
        <row r="3015">
          <cell r="A3015" t="str">
            <v>35017-00</v>
          </cell>
          <cell r="B3015" t="str">
            <v xml:space="preserve">Auftragschablone für DC-Folien, 2 Stück </v>
          </cell>
          <cell r="C3015" t="str">
            <v>Applic.template f. TLC-foils,2pcs</v>
          </cell>
          <cell r="D3015" t="str">
            <v xml:space="preserve">Pochoir d'application de feuilles ccm </v>
          </cell>
          <cell r="E3015" t="str">
            <v>PLANTILLA D.APLICACION P.DC-LAM.</v>
          </cell>
          <cell r="F3015" t="str">
            <v xml:space="preserve">Szablony do chromatografii, 2 sztuki     </v>
          </cell>
          <cell r="G3015" t="str">
            <v xml:space="preserve">Шаблон для нанесения образцов, 2шт.    </v>
          </cell>
          <cell r="H3015">
            <v>26.6</v>
          </cell>
        </row>
        <row r="3016">
          <cell r="A3016" t="str">
            <v>35018-01</v>
          </cell>
          <cell r="B3016" t="str">
            <v>Versuchskit "Genetischer Fingerabdruck" für die PCR</v>
          </cell>
          <cell r="C3016" t="str">
            <v>DNA fingerprinting with PCR, experiment kit</v>
          </cell>
          <cell r="D3016" t="str">
            <v>Empreinte digitale de l'ADN avec PCR, kit expérimental</v>
          </cell>
          <cell r="E3016" t="str">
            <v>Huellas dactilares de ADN con PCR, kit experimental</v>
          </cell>
          <cell r="F3016" t="str">
            <v/>
          </cell>
          <cell r="G3016" t="str">
            <v>ДНК-фингерпринтинг с помощью ПЦР, экспериментальный набор</v>
          </cell>
          <cell r="H3016">
            <v>314</v>
          </cell>
        </row>
        <row r="3017">
          <cell r="A3017" t="str">
            <v>35018-08</v>
          </cell>
          <cell r="B3017" t="str">
            <v>ELISA Kit</v>
          </cell>
          <cell r="C3017" t="str">
            <v>ELISA kit</v>
          </cell>
          <cell r="D3017" t="str">
            <v>Kit ELISA</v>
          </cell>
          <cell r="E3017" t="str">
            <v>Kit de ELISA</v>
          </cell>
          <cell r="F3017" t="str">
            <v>#N/A</v>
          </cell>
          <cell r="G3017" t="str">
            <v>Набор ELISA</v>
          </cell>
          <cell r="H3017">
            <v>240</v>
          </cell>
        </row>
        <row r="3018">
          <cell r="A3018" t="str">
            <v>35018-62</v>
          </cell>
          <cell r="B3018" t="str">
            <v>Übungsgele aus Silikon, 10 Stück, zum Pipettieren, wiederverwendbar</v>
          </cell>
          <cell r="C3018" t="str">
            <v>Silicone Practice Gels, set of 10</v>
          </cell>
          <cell r="D3018" t="str">
            <v/>
          </cell>
          <cell r="E3018" t="str">
            <v/>
          </cell>
          <cell r="F3018" t="str">
            <v/>
          </cell>
          <cell r="G3018" t="str">
            <v/>
          </cell>
          <cell r="H3018">
            <v>65</v>
          </cell>
        </row>
        <row r="3019">
          <cell r="A3019" t="str">
            <v>35018-71</v>
          </cell>
          <cell r="B3019" t="str">
            <v>SeeGreen™ Agarose Tabs™, 3-in-1 Agarose Tabletten, für Gel-Elektrophorese</v>
          </cell>
          <cell r="C3019" t="str">
            <v>SeeGreen™ Agarose Tabs™, 3-in-1 agarose tablets</v>
          </cell>
          <cell r="D3019" t="str">
            <v>SeeGreen™ Agarose Tabs™,  comprimés d'agarose 3-en-1</v>
          </cell>
          <cell r="E3019" t="str">
            <v>SeeGreen™ Agarose Tabs™, tabletas de agarosa 3 en 1</v>
          </cell>
          <cell r="F3019" t="str">
            <v/>
          </cell>
          <cell r="G3019" t="str">
            <v>Таблетки Агарозы, 3-в-1</v>
          </cell>
          <cell r="H3019">
            <v>52</v>
          </cell>
        </row>
        <row r="3020">
          <cell r="A3020" t="str">
            <v>35019-08</v>
          </cell>
          <cell r="B3020" t="str">
            <v>ELISA Kit</v>
          </cell>
          <cell r="C3020" t="str">
            <v>ELISA kit</v>
          </cell>
          <cell r="D3020" t="str">
            <v>Kit ELISA</v>
          </cell>
          <cell r="E3020" t="str">
            <v>Kit de ELISA</v>
          </cell>
          <cell r="F3020" t="str">
            <v>#N/A</v>
          </cell>
          <cell r="G3020" t="str">
            <v>Набор ELISA</v>
          </cell>
          <cell r="H3020">
            <v>116</v>
          </cell>
        </row>
        <row r="3021">
          <cell r="A3021" t="str">
            <v>35023-40</v>
          </cell>
          <cell r="B3021" t="str">
            <v>Schülerversuche Molekularbiologie, DNA-Extraktion, notwendiges Zubehör für 1 Gruppe</v>
          </cell>
          <cell r="C3021" t="str">
            <v>TESS advanced biology DNA extraction necessary accessories for 1 group</v>
          </cell>
          <cell r="D3021" t="str">
            <v xml:space="preserve">Kit TESS extraction d'ADN de l'oignon, accessoires pour 1 groupe </v>
          </cell>
          <cell r="E3021" t="str">
            <v>TESS avanzado Biología, extracción de ADN, accesorios necesarios para 1 grupo</v>
          </cell>
          <cell r="F3021" t="str">
            <v xml:space="preserve">Uczniowski zestaw doświadczalny; Biologia molekularna, ekstrakcji DNA, niezbędne akcesoria dla 1 gru  </v>
          </cell>
          <cell r="G3021" t="str">
            <v xml:space="preserve">TESS advanced Биология "ДНК Эктракция", необходимые принадлежности  для 1 группы  </v>
          </cell>
          <cell r="H3021">
            <v>33.04</v>
          </cell>
        </row>
        <row r="3022">
          <cell r="A3022" t="str">
            <v>35023-41</v>
          </cell>
          <cell r="B3022" t="str">
            <v>Schülerversuche Genetik, Molekularbiologie, DNA-Extraktion, Chemikalien für 10 Gruppe</v>
          </cell>
          <cell r="C3022" t="str">
            <v>TESS advanced biology DNA extraction, chemicals for 10 groups</v>
          </cell>
          <cell r="D3022" t="str">
            <v xml:space="preserve">Produits chimiques pour 10 groupes pour coffret  TESS extraction de l'ADN   </v>
          </cell>
          <cell r="E3022" t="str">
            <v>TESS avanzado Biología, extracción de ADN, accesorios para 10 grupos</v>
          </cell>
          <cell r="F3022" t="str">
            <v xml:space="preserve">Uczniowski zestaw doświadczalny; Biologia molekularna, ekstrakcji DNA, chemikalia dla 10 grup    </v>
          </cell>
          <cell r="G3022" t="str">
            <v xml:space="preserve">TESS advanced Биология "ДНК Эктракция",  хим. Реактивы для 10 групп    </v>
          </cell>
          <cell r="H3022">
            <v>105</v>
          </cell>
        </row>
        <row r="3023">
          <cell r="A3023" t="str">
            <v>35025-01</v>
          </cell>
          <cell r="B3023" t="str">
            <v>Ionenaustausch-Chromatographie-Säule, DURAN ®</v>
          </cell>
          <cell r="C3023" t="str">
            <v>Column for ion-exchange chromatography</v>
          </cell>
          <cell r="D3023" t="str">
            <v>Colonne de chromatographie avec réservoir, Ø 15 mm, L 450 mm</v>
          </cell>
          <cell r="E3023" t="str">
            <v>CROMATOGR.COLUM.P.INTERCAMB.ION</v>
          </cell>
          <cell r="F3023" t="str">
            <v xml:space="preserve">Kolumna do chromatografii jonowymiennej    </v>
          </cell>
          <cell r="G3023" t="str">
            <v xml:space="preserve">Колонна для ионообменной хроматографии    </v>
          </cell>
          <cell r="H3023">
            <v>118</v>
          </cell>
        </row>
        <row r="3024">
          <cell r="A3024" t="str">
            <v>35033-00</v>
          </cell>
          <cell r="B3024" t="str">
            <v xml:space="preserve">Form, kugelförmig, d = 40 mm </v>
          </cell>
          <cell r="C3024" t="str">
            <v>Mold, spherical, diameter 40mm</v>
          </cell>
          <cell r="D3024" t="str">
            <v>Moule, spherique, d-40 mm</v>
          </cell>
          <cell r="E3024" t="str">
            <v>MOLDE, ESFERICO, DIAM. 40 MM</v>
          </cell>
          <cell r="F3024" t="str">
            <v xml:space="preserve">Forma kulowa, d = 40 mm     </v>
          </cell>
          <cell r="G3024" t="str">
            <v xml:space="preserve">Прессформа, сферическая, d=40 мм     </v>
          </cell>
          <cell r="H3024">
            <v>43</v>
          </cell>
        </row>
        <row r="3025">
          <cell r="A3025" t="str">
            <v>35040-00</v>
          </cell>
          <cell r="B3025" t="str">
            <v xml:space="preserve">DC-Experimentier-Set Farbstoffe </v>
          </cell>
          <cell r="C3025" t="str">
            <v>TLC-experimentation set dyes</v>
          </cell>
          <cell r="D3025" t="str">
            <v>Set d experimentation Colorants</v>
          </cell>
          <cell r="E3025" t="str">
            <v>JUEGO DE EXPERI. DC, COLORANT.</v>
          </cell>
          <cell r="F3025" t="str">
            <v xml:space="preserve">Zestaw chromatograficzny Barwniki     </v>
          </cell>
          <cell r="G3025" t="str">
            <v xml:space="preserve">Набор красителей для экспер. для тонкопленочной хроматографии   </v>
          </cell>
          <cell r="H3025">
            <v>313</v>
          </cell>
        </row>
        <row r="3026">
          <cell r="A3026" t="str">
            <v>35040-10</v>
          </cell>
          <cell r="B3026" t="str">
            <v>Experimentierset "Farbstoffe" Farbstoff-Set zum Wasseranfärben</v>
          </cell>
          <cell r="C3026" t="str">
            <v>Dye set for coloring water</v>
          </cell>
          <cell r="D3026" t="str">
            <v/>
          </cell>
          <cell r="E3026" t="str">
            <v/>
          </cell>
          <cell r="F3026" t="str">
            <v/>
          </cell>
          <cell r="G3026" t="str">
            <v xml:space="preserve">Набор красителей для окрашивания воды  </v>
          </cell>
          <cell r="H3026">
            <v>17.8</v>
          </cell>
        </row>
        <row r="3027">
          <cell r="A3027" t="str">
            <v>35040-11</v>
          </cell>
          <cell r="B3027" t="str">
            <v>grüner Farbstoff, Pulver</v>
          </cell>
          <cell r="C3027" t="str">
            <v>green dye</v>
          </cell>
          <cell r="D3027" t="str">
            <v>Teinture verte</v>
          </cell>
          <cell r="E3027" t="str">
            <v/>
          </cell>
          <cell r="F3027" t="str">
            <v/>
          </cell>
          <cell r="G3027" t="str">
            <v>Зеленый краситель, порошок</v>
          </cell>
          <cell r="H3027">
            <v>19.899999999999999</v>
          </cell>
        </row>
        <row r="3028">
          <cell r="A3028" t="str">
            <v>35041-00</v>
          </cell>
          <cell r="B3028" t="str">
            <v xml:space="preserve">DC-Materialset Biochemie </v>
          </cell>
          <cell r="C3028" t="str">
            <v>TLC-material set biochemistry</v>
          </cell>
          <cell r="D3028" t="str">
            <v>Set de materiel biochimie</v>
          </cell>
          <cell r="E3028" t="str">
            <v>JUEGO DE MATERIAL BIOQUIMICA</v>
          </cell>
          <cell r="F3028" t="str">
            <v xml:space="preserve">Zestaw chromatograficzny Biochemia     </v>
          </cell>
          <cell r="G3028" t="str">
            <v xml:space="preserve">Набор материалов для тонкопленочной хроматографии, биохимия    </v>
          </cell>
          <cell r="H3028">
            <v>348</v>
          </cell>
        </row>
        <row r="3029">
          <cell r="A3029" t="str">
            <v>35042-00</v>
          </cell>
          <cell r="B3029" t="str">
            <v xml:space="preserve">DC-Set Aminosäuren </v>
          </cell>
          <cell r="C3029" t="str">
            <v>TLC-set, amino acids</v>
          </cell>
          <cell r="D3029" t="str">
            <v>Set acides aminés</v>
          </cell>
          <cell r="E3029" t="str">
            <v>JUEGO AMINOACIDOS</v>
          </cell>
          <cell r="F3029" t="str">
            <v xml:space="preserve">Zestaw chromatograficzny Aminokwasy     </v>
          </cell>
          <cell r="G3029" t="str">
            <v xml:space="preserve">Набор материалов для тонкопленочной хроматогр., аминокислоты    </v>
          </cell>
          <cell r="H3029">
            <v>257</v>
          </cell>
        </row>
        <row r="3030">
          <cell r="A3030" t="str">
            <v>35045-00</v>
          </cell>
          <cell r="B3030" t="str">
            <v xml:space="preserve">DC-Folien, Cellulose CEL 300, 4 x 8 cm, 50 Stück </v>
          </cell>
          <cell r="C3030" t="str">
            <v>TLC-foil,polyester,cellulose,50</v>
          </cell>
          <cell r="D3030" t="str">
            <v>Feuilles cellulose, 4x8cm,50 pièces</v>
          </cell>
          <cell r="E3030" t="str">
            <v>FOLIOS, CELULOSIS, 4 X 8cm, 50UD.</v>
          </cell>
          <cell r="F3030" t="str">
            <v xml:space="preserve">Folie DC Celuloza, 4x8cm, 50 sztuk     </v>
          </cell>
          <cell r="G3030" t="str">
            <v xml:space="preserve">Хроматографические пленки, полиэстер, целлюлоза, 4x8 см, 50 шт.   </v>
          </cell>
          <cell r="H3030">
            <v>41.5</v>
          </cell>
        </row>
        <row r="3031">
          <cell r="A3031" t="str">
            <v>35046-00</v>
          </cell>
          <cell r="B3031" t="str">
            <v xml:space="preserve">DC-Folien, Aluoxid, F 254, 4 x 8 cm, 50 Stück </v>
          </cell>
          <cell r="C3031" t="str">
            <v>TLC-foil,polyester,Al-Ox,F254,50</v>
          </cell>
          <cell r="D3031" t="str">
            <v xml:space="preserve">Feuilles oxyde d'aluminium , f254,4x8cm,50 pièces </v>
          </cell>
          <cell r="E3031" t="str">
            <v>FOLIOS,ALU.OXIDO,F254,4X8cm,50UD.</v>
          </cell>
          <cell r="F3031" t="str">
            <v xml:space="preserve">Folia DC, Tlenek glinu, F 254,4x8cm, 50 sztuk     </v>
          </cell>
          <cell r="G3031" t="str">
            <v xml:space="preserve">Хроматографич. пленки, полиэстер, окись алюминия, 4x8 см, 50 шт.   </v>
          </cell>
          <cell r="H3031">
            <v>42.3</v>
          </cell>
        </row>
        <row r="3032">
          <cell r="A3032" t="str">
            <v>35048-00</v>
          </cell>
          <cell r="B3032" t="str">
            <v xml:space="preserve">DC-Folien, SIL/ALU, F 254,4 x 8 cm, 50 Stück </v>
          </cell>
          <cell r="C3032" t="str">
            <v>TLC-foil,SIL/ALU,F254,4x8cm,50pcs</v>
          </cell>
          <cell r="D3032" t="str">
            <v>Feuilles DC sil / alu, f254,4x8cm,50 pièces</v>
          </cell>
          <cell r="E3032" t="str">
            <v>FOLIOS SIL/ALU, F254,4X8CM,50PZS.</v>
          </cell>
          <cell r="F3032" t="str">
            <v xml:space="preserve">Folia DC SIL/ALU, F 254,4x8cm, 50 sztuk     </v>
          </cell>
          <cell r="G3032" t="str">
            <v xml:space="preserve">Хроматографические пленки, силика/ алюминий, 4x8 см, 50 шт.    </v>
          </cell>
          <cell r="H3032">
            <v>38.799999999999997</v>
          </cell>
        </row>
        <row r="3033">
          <cell r="A3033" t="str">
            <v>35260-93</v>
          </cell>
          <cell r="B3033" t="str">
            <v>Wasserdestillierapparat 4 l/h inkl Kabel</v>
          </cell>
          <cell r="C3033" t="str">
            <v>Water distiller, 4l/h</v>
          </cell>
          <cell r="D3033" t="str">
            <v>Appareil à eau distillée 4l / h</v>
          </cell>
          <cell r="E3033" t="str">
            <v>Destilador de agua 4L/h</v>
          </cell>
          <cell r="F3033" t="str">
            <v xml:space="preserve">Destylarka 4l/h     </v>
          </cell>
          <cell r="G3033" t="str">
            <v xml:space="preserve">Дистиллятор воды, 4 л/ ч    </v>
          </cell>
          <cell r="H3033">
            <v>1496.4</v>
          </cell>
        </row>
        <row r="3034">
          <cell r="A3034" t="str">
            <v>35275-01</v>
          </cell>
          <cell r="B3034" t="str">
            <v>Einwegkartusche für Wasservollentsalzer DS450</v>
          </cell>
          <cell r="C3034" t="str">
            <v>Replacement cartridge for water demineralizer DI 425</v>
          </cell>
          <cell r="D3034" t="str">
            <v>Cartouche de remplacement pour déminéralisateur DI 425</v>
          </cell>
          <cell r="E3034" t="str">
            <v>Cartucho de repuesto para desmineralizador de agua DI 425</v>
          </cell>
          <cell r="F3034" t="str">
            <v xml:space="preserve">Kartusze do odsalacza wody DI 425     </v>
          </cell>
          <cell r="G3034" t="str">
            <v xml:space="preserve">Сменный картридж,Dl 425 для деминерализатора воды DI 425    </v>
          </cell>
          <cell r="H3034">
            <v>95.5</v>
          </cell>
        </row>
        <row r="3035">
          <cell r="A3035" t="str">
            <v>35276-01</v>
          </cell>
          <cell r="B3035" t="str">
            <v>Einwegkartusche für Wasservollentsalzer DS450</v>
          </cell>
          <cell r="C3035" t="str">
            <v>Replacement cartridge for water demineralizer DI 425</v>
          </cell>
          <cell r="D3035" t="str">
            <v>Cartouche de remplacement pour déminéralisateur DI 425</v>
          </cell>
          <cell r="E3035" t="str">
            <v>Cartucho de repuesto para desmineralizador de agua DI 425</v>
          </cell>
          <cell r="F3035" t="str">
            <v xml:space="preserve">Kartusze do odsalacza wody DI 425     </v>
          </cell>
          <cell r="G3035" t="str">
            <v xml:space="preserve">Сменный картридж,Dl 425 для деминерализатора воды DI 425    </v>
          </cell>
          <cell r="H3035">
            <v>81.400000000000006</v>
          </cell>
        </row>
        <row r="3036">
          <cell r="A3036" t="str">
            <v>35276-93</v>
          </cell>
          <cell r="B3036" t="str">
            <v>Wasservollentsalzer DS 450, drucklos, 230 Volt</v>
          </cell>
          <cell r="C3036" t="str">
            <v>Water-demineralizer, disposable, 230 V</v>
          </cell>
          <cell r="D3036" t="str">
            <v>Déminéralisateur DI 425, 230 V</v>
          </cell>
          <cell r="E3036" t="str">
            <v>AP.DESALINIZADOR DE AGUA, 230 V</v>
          </cell>
          <cell r="F3036" t="str">
            <v xml:space="preserve">Odsalacz wody DI 425, bezciśnieniowy, 230 V     </v>
          </cell>
          <cell r="G3036" t="str">
            <v xml:space="preserve">Деминерализатор воды, одноразовый, 230 В    </v>
          </cell>
          <cell r="H3036">
            <v>259</v>
          </cell>
        </row>
        <row r="3037">
          <cell r="A3037" t="str">
            <v>35277-01</v>
          </cell>
          <cell r="B3037" t="str">
            <v>Kartusche (regenerierbar) für Wasservollentsalzer DS750</v>
          </cell>
          <cell r="C3037" t="str">
            <v>Replacement cartridge for water demineralizer DS 750</v>
          </cell>
          <cell r="D3037" t="str">
            <v>Cartouche de remplacement pour déminéralisateur DS750</v>
          </cell>
          <cell r="E3037" t="str">
            <v>Cartucho de repuesto para desmineralizador de agua DS750</v>
          </cell>
          <cell r="F3037" t="str">
            <v>Kartusze do odsalacza wody DS 750</v>
          </cell>
          <cell r="G3037" t="str">
            <v xml:space="preserve">Сменный картридж,DS 750 для деминерализатора воды DS 750   </v>
          </cell>
          <cell r="H3037">
            <v>215.3</v>
          </cell>
        </row>
        <row r="3038">
          <cell r="A3038" t="str">
            <v>35277-93</v>
          </cell>
          <cell r="B3038" t="str">
            <v>Wasservollentsalzer DS 750, drucklos, 230 Volt</v>
          </cell>
          <cell r="C3038" t="str">
            <v>Water-demineralizer, disposable, 230 V</v>
          </cell>
          <cell r="D3038" t="str">
            <v>Déminéralisateur DI 425, 230 V</v>
          </cell>
          <cell r="E3038" t="str">
            <v>AP.DESALINIZADOR DE AGUA, 230 V</v>
          </cell>
          <cell r="F3038" t="str">
            <v xml:space="preserve">Odsalacz wody DI 425, bezciśnieniowy, 230 V     </v>
          </cell>
          <cell r="G3038" t="str">
            <v xml:space="preserve">Деминерализатор воды, одноразовый, 230 В    </v>
          </cell>
          <cell r="H3038">
            <v>318.3</v>
          </cell>
        </row>
        <row r="3039">
          <cell r="A3039" t="str">
            <v>35580-00</v>
          </cell>
          <cell r="B3039" t="str">
            <v>Taschenspektroskop mit Spaltbreite 0,02 mm</v>
          </cell>
          <cell r="C3039" t="str">
            <v>Pocket spectroscope 1</v>
          </cell>
          <cell r="D3039" t="str">
            <v>Spectroscope de poche 1</v>
          </cell>
          <cell r="E3039" t="str">
            <v>ESPECTROSCOPIO DE BOLSILLO</v>
          </cell>
          <cell r="F3039" t="str">
            <v xml:space="preserve">Spektroskop kieszonkowy 1     </v>
          </cell>
          <cell r="G3039" t="str">
            <v xml:space="preserve">Карманный спектроскоп 1    </v>
          </cell>
          <cell r="H3039">
            <v>161</v>
          </cell>
        </row>
        <row r="3040">
          <cell r="A3040" t="str">
            <v>35585-00</v>
          </cell>
          <cell r="B3040" t="str">
            <v>Taschenspektroskop 2, mit einstellbarer Spaltbreite</v>
          </cell>
          <cell r="C3040" t="str">
            <v>Pocket spectroscope 2</v>
          </cell>
          <cell r="D3040" t="str">
            <v>Spectroscope de poche 2</v>
          </cell>
          <cell r="E3040" t="str">
            <v>ESPECTROSCOPIO DE BOLSILLO</v>
          </cell>
          <cell r="F3040" t="str">
            <v>Spektroskop kieszonkowy 2</v>
          </cell>
          <cell r="G3040" t="str">
            <v>Карманный спектроскоп 2</v>
          </cell>
          <cell r="H3040">
            <v>525</v>
          </cell>
        </row>
        <row r="3041">
          <cell r="A3041" t="str">
            <v>35612-99</v>
          </cell>
          <cell r="B3041" t="str">
            <v>CCD Zeilenkamera</v>
          </cell>
          <cell r="C3041" t="str">
            <v>Digital array camera</v>
          </cell>
          <cell r="D3041" t="str">
            <v>Capteur CCD</v>
          </cell>
          <cell r="E3041" t="str">
            <v>Cámara de matriz digital</v>
          </cell>
          <cell r="F3041" t="str">
            <v/>
          </cell>
          <cell r="G3041" t="str">
            <v>Цифровая матричная камера</v>
          </cell>
          <cell r="H3041">
            <v>590</v>
          </cell>
        </row>
        <row r="3042">
          <cell r="A3042" t="str">
            <v>35620-00</v>
          </cell>
          <cell r="B3042" t="str">
            <v>Spektrometer Pro LED</v>
          </cell>
          <cell r="C3042" t="str">
            <v>Fibre-optics spectrophotometer</v>
          </cell>
          <cell r="D3042" t="str">
            <v>Spectrophotomètre à fibre optique, 350 - 850 nm</v>
          </cell>
          <cell r="E3042" t="str">
            <v xml:space="preserve">Fibra óptica para espectómetro </v>
          </cell>
          <cell r="F3042" t="str">
            <v xml:space="preserve">Spektrometr Measurespec ze światłowodem   </v>
          </cell>
          <cell r="G3042" t="str">
            <v xml:space="preserve"> Спектрофотометр оптоволоконный    </v>
          </cell>
          <cell r="H3042">
            <v>2250</v>
          </cell>
        </row>
        <row r="3043">
          <cell r="A3043" t="str">
            <v>35630-00</v>
          </cell>
          <cell r="B3043" t="str">
            <v>Kompakt - Spektrometer</v>
          </cell>
          <cell r="C3043" t="str">
            <v>Fibre-optics compact spectrophotometer</v>
          </cell>
          <cell r="D3043" t="str">
            <v>Spectrophotomètre compact à fibre optique</v>
          </cell>
          <cell r="E3043" t="str">
            <v>Espectrofotómetro compacto de fibra óptica</v>
          </cell>
          <cell r="F3043" t="str">
            <v/>
          </cell>
          <cell r="G3043" t="str">
            <v>Компактный спектрометр</v>
          </cell>
          <cell r="H3043">
            <v>999</v>
          </cell>
        </row>
        <row r="3044">
          <cell r="A3044" t="str">
            <v>35635-04</v>
          </cell>
          <cell r="B3044" t="str">
            <v>PHYWE Spektrometer 2</v>
          </cell>
          <cell r="C3044" t="str">
            <v>PHYWE Spectrometer 2</v>
          </cell>
          <cell r="D3044" t="str">
            <v>PHYWE Spectromètre 2</v>
          </cell>
          <cell r="E3044" t="str">
            <v>PHYWE ESPECTROMETRO 2</v>
          </cell>
          <cell r="F3044" t="str">
            <v xml:space="preserve">PHYWE Spektrometr 2 </v>
          </cell>
          <cell r="G3044" t="str">
            <v xml:space="preserve">Спектрометр 2    </v>
          </cell>
          <cell r="H3044">
            <v>1579</v>
          </cell>
        </row>
        <row r="3045">
          <cell r="A3045" t="str">
            <v>35658-99</v>
          </cell>
          <cell r="B3045" t="str">
            <v>UV-VIS-Spektralphotometer T70 mit Monitor 190 - 1100 nm</v>
          </cell>
          <cell r="C3045" t="str">
            <v>UV-VIS spectrophotometer T70 with monitor 190 - 1100 nm</v>
          </cell>
          <cell r="D3045" t="str">
            <v>Spectrophotomètre 190 - 1100 nm</v>
          </cell>
          <cell r="E3045" t="str">
            <v>Espectrofotómetro UV, 190 - 1100 nm</v>
          </cell>
          <cell r="F3045" t="str">
            <v xml:space="preserve">Spektrofotometr UV-VIS 190-1100 Nm, z monitorem     </v>
          </cell>
          <cell r="G3045" t="str">
            <v xml:space="preserve">Спектрофотометр 190-1100 нм    </v>
          </cell>
          <cell r="H3045">
            <v>6299</v>
          </cell>
        </row>
        <row r="3046">
          <cell r="A3046" t="str">
            <v>35661-00</v>
          </cell>
          <cell r="B3046" t="str">
            <v>Küvettenständer, PE, 12plätzig</v>
          </cell>
          <cell r="C3046" t="str">
            <v>Cuvette rack, PE, 12 places</v>
          </cell>
          <cell r="D3046" t="str">
            <v>Support pour 12 cuvettes, PE</v>
          </cell>
          <cell r="E3046" t="str">
            <v>PORTACUBETAS, PE, P. 12 UNID.</v>
          </cell>
          <cell r="F3046" t="str">
            <v xml:space="preserve">Stojak do kuwet, Pe, 12-miejscowy     </v>
          </cell>
          <cell r="G3046" t="str">
            <v xml:space="preserve">Подставка для кювет, 12-мест.    </v>
          </cell>
          <cell r="H3046">
            <v>7.5</v>
          </cell>
        </row>
        <row r="3047">
          <cell r="A3047" t="str">
            <v>35661-10</v>
          </cell>
          <cell r="B3047" t="str">
            <v>Küvettenständer, PE, 16plätzig</v>
          </cell>
          <cell r="C3047" t="str">
            <v>Cuvette rack, PE, 16 places</v>
          </cell>
          <cell r="D3047" t="str">
            <v>Support pour 16 cuvettes, PE</v>
          </cell>
          <cell r="E3047" t="str">
            <v>PORTACUBETAS, PE, P. 16 UNID.</v>
          </cell>
          <cell r="F3047" t="str">
            <v xml:space="preserve">Stojak do kuwet, Pe, 16-miejscowy     </v>
          </cell>
          <cell r="G3047" t="str">
            <v xml:space="preserve">Подставка для кювет, 16-мест.    </v>
          </cell>
          <cell r="H3047">
            <v>9.9499999999999993</v>
          </cell>
        </row>
        <row r="3048">
          <cell r="A3048" t="str">
            <v>35663-10</v>
          </cell>
          <cell r="B3048" t="str">
            <v xml:space="preserve">Makro-Küvette, PS, 4 ml, 100 Stück </v>
          </cell>
          <cell r="C3048" t="str">
            <v>Macro-cuvettes, PS, 4ml,100 pcs</v>
          </cell>
          <cell r="D3048" t="str">
            <v>Macro-cuvettes, PS, 4ml, 100 pièces</v>
          </cell>
          <cell r="E3048" t="str">
            <v>MACROCUBETAS, PE, 4ML, 100 PZS.</v>
          </cell>
          <cell r="F3048" t="str">
            <v xml:space="preserve">Makrokuwety, PS, 4ml, 100 sztuk     </v>
          </cell>
          <cell r="G3048" t="str">
            <v xml:space="preserve">Большие кюветы,  4 мл, 100 шт.    </v>
          </cell>
          <cell r="H3048">
            <v>9.9</v>
          </cell>
        </row>
        <row r="3049">
          <cell r="A3049" t="str">
            <v>35664-00</v>
          </cell>
          <cell r="B3049" t="str">
            <v xml:space="preserve">Küvette für Spektralphotometer, Glas, 1 Stück </v>
          </cell>
          <cell r="C3049" t="str">
            <v>Cell for spectrophotometer, optical glass</v>
          </cell>
          <cell r="D3049" t="str">
            <v>Cuvette pour spectrophotomètre, verre optique</v>
          </cell>
          <cell r="E3049" t="str">
            <v xml:space="preserve">CUBETA P. EL FOTOMETRO ESPECTRAL, </v>
          </cell>
          <cell r="F3049" t="str">
            <v xml:space="preserve">Kuweta do spektrofotometru,     </v>
          </cell>
          <cell r="G3049" t="str">
            <v xml:space="preserve">Кюветы для спектрофотометра,     </v>
          </cell>
          <cell r="H3049">
            <v>55</v>
          </cell>
        </row>
        <row r="3050">
          <cell r="A3050" t="str">
            <v>35665-00</v>
          </cell>
          <cell r="B3050" t="str">
            <v>Küvette für Spektralphotometer, Quarzglas, 1 Stück</v>
          </cell>
          <cell r="C3050" t="str">
            <v>Cell for spectrophotometer, quartz</v>
          </cell>
          <cell r="D3050" t="str">
            <v>Cuvette pour spectrophotomètre, quartz</v>
          </cell>
          <cell r="E3050" t="str">
            <v>CUBETA VIDRIO DE CUARZO</v>
          </cell>
          <cell r="F3050" t="str">
            <v xml:space="preserve">Kuweta do spektrofotometru, szkło kwarcowe     </v>
          </cell>
          <cell r="G3050" t="str">
            <v>Кювета для спектрофотометра, кварц,</v>
          </cell>
          <cell r="H3050">
            <v>102.3</v>
          </cell>
        </row>
        <row r="3051">
          <cell r="A3051" t="str">
            <v>35673-03</v>
          </cell>
          <cell r="B3051" t="str">
            <v>Glühlampe 6 V/0,5 A, E 10, 10 Stück</v>
          </cell>
          <cell r="C3051" t="str">
            <v>Filament lamp 6 V/3 W, E10, 10 pcs.</v>
          </cell>
          <cell r="D3051" t="str">
            <v>Ampoule 6V / 0,5A, E10, 10 pièces</v>
          </cell>
          <cell r="E3051" t="str">
            <v>Bombilla 6V/0,5A, E10, 10 pzs.</v>
          </cell>
          <cell r="F3051" t="str">
            <v xml:space="preserve">Żarówka 6 V/0,5 A, E10, 10 sztuk     </v>
          </cell>
          <cell r="G3051" t="str">
            <v xml:space="preserve">Лампа накаливания, 6 В/ 3 Вт, E10, 10 шт.    </v>
          </cell>
          <cell r="H3051">
            <v>9.5</v>
          </cell>
        </row>
        <row r="3052">
          <cell r="A3052" t="str">
            <v>35678-01</v>
          </cell>
          <cell r="B3052" t="str">
            <v>Ansatzstück, DURAN ®, NS 19/26 auf GL 18/8</v>
          </cell>
          <cell r="C3052" t="str">
            <v>Connecting tube IGJ 19/26-GL 18/8</v>
          </cell>
          <cell r="D3052" t="str">
            <v>Tube raccord RN 19 / 26 - GL 18 / 8</v>
          </cell>
          <cell r="E3052" t="str">
            <v>TUBO DE EMPALME EN 19/26-GL 18/8</v>
          </cell>
          <cell r="F3052" t="str">
            <v xml:space="preserve">Nadstawka NS 19/26 - GL 18/8     </v>
          </cell>
          <cell r="G3052" t="str">
            <v xml:space="preserve">Трубка-насадка NS 19/26 - GL 18/8    </v>
          </cell>
          <cell r="H3052">
            <v>31</v>
          </cell>
        </row>
        <row r="3053">
          <cell r="A3053" t="str">
            <v>35678-02</v>
          </cell>
          <cell r="B3053" t="str">
            <v xml:space="preserve">Ansatzstück, DURAN ®, NS 29/32 auf GL 18/8 </v>
          </cell>
          <cell r="C3053" t="str">
            <v>Connecting tube,IGJ29/32-GL18/8</v>
          </cell>
          <cell r="D3053" t="str">
            <v>Tube-raccord, RN 29 / 32 - GL 18 / 8</v>
          </cell>
          <cell r="E3053" t="str">
            <v>TUBO DE ENPALME,EN29/32-GL18/8</v>
          </cell>
          <cell r="F3053" t="str">
            <v xml:space="preserve">Nadstawka NS 29/32 - GL 18/8     </v>
          </cell>
          <cell r="G3053" t="str">
            <v xml:space="preserve">Трубка-насадка NS 19/26 - GL 18/8    </v>
          </cell>
          <cell r="H3053">
            <v>19.899999999999999</v>
          </cell>
        </row>
        <row r="3054">
          <cell r="A3054" t="str">
            <v>35678-12</v>
          </cell>
          <cell r="B3054" t="str">
            <v xml:space="preserve">Ansatzstück, DURAN ®, NS 29/32 auf GL 25/12 </v>
          </cell>
          <cell r="C3054" t="str">
            <v>Connecting tube,IGJ29/32-GL25/12</v>
          </cell>
          <cell r="D3054" t="str">
            <v>Tube-raccord, RN 29 / 32 - GL 25 / 12</v>
          </cell>
          <cell r="E3054" t="str">
            <v>TUBO DE ENPALME,EN 29/32-GL 25/12</v>
          </cell>
          <cell r="F3054" t="str">
            <v xml:space="preserve">Nadstawka NS 29/32 - GL 25/12     </v>
          </cell>
          <cell r="G3054" t="str">
            <v xml:space="preserve">Трубка-насадка NS 19/26 - GL 25/12    </v>
          </cell>
          <cell r="H3054">
            <v>19.899999999999999</v>
          </cell>
        </row>
        <row r="3055">
          <cell r="A3055" t="str">
            <v>35680-03</v>
          </cell>
          <cell r="B3055" t="str">
            <v>Magnetrührstäbchen-Entferner</v>
          </cell>
          <cell r="C3055" t="str">
            <v>Separator for magnetic bars</v>
          </cell>
          <cell r="D3055" t="str">
            <v>Séparateur pour barreaux magnétiques</v>
          </cell>
          <cell r="E3055" t="str">
            <v>Varilla recoge imanes, resistencia química</v>
          </cell>
          <cell r="F3055" t="str">
            <v xml:space="preserve">Oddzielacz do pręcików mieszadła     </v>
          </cell>
          <cell r="G3055" t="str">
            <v xml:space="preserve">Манипулятор для магнитных мешалок    </v>
          </cell>
          <cell r="H3055">
            <v>27.05</v>
          </cell>
        </row>
        <row r="3056">
          <cell r="A3056" t="str">
            <v>35680-04</v>
          </cell>
          <cell r="B3056" t="str">
            <v>Magnetrührstäbchen, PTFE, 30 mm, ovale Form</v>
          </cell>
          <cell r="C3056" t="str">
            <v>Magnetic stirring bar 30 mm, oval</v>
          </cell>
          <cell r="D3056" t="str">
            <v>Barreaux magnétique, 30 mm, oval</v>
          </cell>
          <cell r="E3056" t="str">
            <v>AGITADOR MAGNETICO, OVAL, 30 MM</v>
          </cell>
          <cell r="F3056" t="str">
            <v xml:space="preserve">Pręciki do mieszadła, owalne, 30 mm     </v>
          </cell>
          <cell r="G3056" t="str">
            <v xml:space="preserve">Магнитная мешалка, овал., 30мм    </v>
          </cell>
          <cell r="H3056">
            <v>11</v>
          </cell>
        </row>
        <row r="3057">
          <cell r="A3057" t="str">
            <v>35694-02</v>
          </cell>
          <cell r="B3057" t="str">
            <v xml:space="preserve">Universal-Reinigungskonzentrat, 1 l </v>
          </cell>
          <cell r="C3057" t="str">
            <v>Universal cleaner, 1l</v>
          </cell>
          <cell r="D3057" t="str">
            <v>Produit de nettoyage universel,1L</v>
          </cell>
          <cell r="E3057" t="str">
            <v>DETERGENTE UNIVERSAL CONCENTR.,1L</v>
          </cell>
          <cell r="F3057" t="str">
            <v xml:space="preserve">Uniwersalny koncentrat czyszczący 1 l     </v>
          </cell>
          <cell r="G3057" t="str">
            <v xml:space="preserve">Универсальное моющее средство, 1 л    </v>
          </cell>
          <cell r="H3057">
            <v>18.8</v>
          </cell>
        </row>
        <row r="3058">
          <cell r="A3058" t="str">
            <v>35753-93</v>
          </cell>
          <cell r="B3058" t="str">
            <v>Magnetrührer Hei-PLATE Mix'n'Heat Core, 20 Liter, 230 Volt</v>
          </cell>
          <cell r="C3058" t="str">
            <v>Magnetic stirrer with heater MR Hei-Standard</v>
          </cell>
          <cell r="D3058" t="str">
            <v/>
          </cell>
          <cell r="E3058" t="str">
            <v/>
          </cell>
          <cell r="F3058" t="str">
            <v/>
          </cell>
          <cell r="G3058" t="str">
            <v/>
          </cell>
          <cell r="H3058">
            <v>809</v>
          </cell>
        </row>
        <row r="3059">
          <cell r="A3059" t="str">
            <v>35754-93</v>
          </cell>
          <cell r="B3059" t="str">
            <v>Magnetrührer Hei-PLATE Sensor Paket Core+, 20 Liter, inkl. Temperatursensor</v>
          </cell>
          <cell r="C3059" t="str">
            <v>Magnetic stirrer with heater</v>
          </cell>
          <cell r="D3059" t="str">
            <v/>
          </cell>
          <cell r="E3059" t="str">
            <v/>
          </cell>
          <cell r="F3059" t="str">
            <v/>
          </cell>
          <cell r="G3059" t="str">
            <v/>
          </cell>
          <cell r="H3059">
            <v>999</v>
          </cell>
        </row>
        <row r="3060">
          <cell r="A3060" t="str">
            <v>35760-01</v>
          </cell>
          <cell r="B3060" t="str">
            <v>Temperaturmessfühler Pt-1000 für Magnetrührer mit Heizung</v>
          </cell>
          <cell r="C3060" t="str">
            <v>Temperature sensor Pt1000 for magnetic stirrer with heating</v>
          </cell>
          <cell r="D3060" t="str">
            <v>Sonde de température PT1000 pour agitateur magnétique</v>
          </cell>
          <cell r="E3060" t="str">
            <v>Sensor de temperatura Pt1000 para agitador magnético con calentador</v>
          </cell>
          <cell r="F3060" t="str">
            <v xml:space="preserve">Czujnik temperatury Pt1000 do mieszadła magnetycznego z podgrzewaniem    </v>
          </cell>
          <cell r="G3060" t="str">
            <v xml:space="preserve">Датчик температуры Pt1000 для магнитной мешалки с подогревом    </v>
          </cell>
          <cell r="H3060">
            <v>80</v>
          </cell>
        </row>
        <row r="3061">
          <cell r="A3061" t="str">
            <v>35760-93</v>
          </cell>
          <cell r="B3061" t="str">
            <v>Magnetrührer mit Heizung und Kontaktthermometeranschluss, für 3 Liter, 230 V</v>
          </cell>
          <cell r="C3061" t="str">
            <v>Hotplate magnetic stirrer with connection for electronic contact thermometer, 3 ltr., 230 V</v>
          </cell>
          <cell r="D3061" t="str">
            <v>Agitateur magnétique chauffant, 3 litres, 230 V</v>
          </cell>
          <cell r="E3061" t="str">
            <v>Placa caliente para agitador con conexión para termómetro electrónico, 3 l, 230 V</v>
          </cell>
          <cell r="F3061" t="str">
            <v xml:space="preserve">Mieszadło magnetyczne z ogrzewaniem i gniazdami na termometry, 3 litry, 230 V    </v>
          </cell>
          <cell r="G3061" t="str">
            <v xml:space="preserve"> Магнитная мешалка с подогревом и  соединением для электронного контактного термометра, 3 л., 230 В </v>
          </cell>
          <cell r="H3061">
            <v>261</v>
          </cell>
        </row>
        <row r="3062">
          <cell r="A3062" t="str">
            <v>35761-99</v>
          </cell>
          <cell r="B3062" t="str">
            <v>Magnetrührer ohne Heizung für 3 Liter, 230 V</v>
          </cell>
          <cell r="C3062" t="str">
            <v>Magnetic stirrer without heating, 3 ltr., 230 V</v>
          </cell>
          <cell r="D3062" t="str">
            <v>Agitateur magnétique non-chauffant, 3 litres , 230 V</v>
          </cell>
          <cell r="E3062" t="str">
            <v>Agitador magnético sin calefactor, 3 l, 230 V</v>
          </cell>
          <cell r="F3062" t="str">
            <v xml:space="preserve">Mieszadło magnetyczne bez ogrzewania, 3 litry, 230 V    </v>
          </cell>
          <cell r="G3062" t="str">
            <v xml:space="preserve">Магнитная мешалка без подогрева для 3 л, 230 В    </v>
          </cell>
          <cell r="H3062">
            <v>103</v>
          </cell>
        </row>
        <row r="3063">
          <cell r="A3063" t="str">
            <v>35790-05</v>
          </cell>
          <cell r="B3063" t="str">
            <v xml:space="preserve">Wasserabscheider, DURAN®, NS 19/26 </v>
          </cell>
          <cell r="C3063" t="str">
            <v>Water separator IGJ 19/26</v>
          </cell>
          <cell r="D3063" t="str">
            <v xml:space="preserve">Séparateur d'eau RN 19 / 26 (Dean Stark) </v>
          </cell>
          <cell r="E3063" t="str">
            <v>CONDENSADOR DE AGUA, NS 19/26</v>
          </cell>
          <cell r="F3063" t="str">
            <v xml:space="preserve">Oddzielacz wody NS 19/26     </v>
          </cell>
          <cell r="G3063" t="str">
            <v xml:space="preserve">Водоотделитель NS 19/26    </v>
          </cell>
          <cell r="H3063">
            <v>72.400000000000006</v>
          </cell>
        </row>
        <row r="3064">
          <cell r="A3064" t="str">
            <v>35790-15</v>
          </cell>
          <cell r="B3064" t="str">
            <v xml:space="preserve">Wasserabscheider, DURAN®, GL 25/12 </v>
          </cell>
          <cell r="C3064" t="str">
            <v>Water separator GL25/12</v>
          </cell>
          <cell r="D3064" t="str">
            <v>Séparateur d eau GL 25 / 12</v>
          </cell>
          <cell r="E3064" t="str">
            <v>CONDENSADOR DE AGUA, GL 25/12</v>
          </cell>
          <cell r="F3064" t="str">
            <v xml:space="preserve">Oddzielacz wody, GL 25/12     </v>
          </cell>
          <cell r="G3064" t="str">
            <v xml:space="preserve">Водоотделитель GL 25/12    </v>
          </cell>
          <cell r="H3064">
            <v>76.099999999999994</v>
          </cell>
        </row>
        <row r="3065">
          <cell r="A3065" t="str">
            <v>35795-88</v>
          </cell>
          <cell r="B3065" t="str">
            <v>Destillationsapparatur mit GL-Verbindungen, DURAN ®, 250 ml</v>
          </cell>
          <cell r="C3065" t="str">
            <v>Destillation apparatus with screwthreads, 250 ml</v>
          </cell>
          <cell r="D3065" t="str">
            <v xml:space="preserve">Appareil à distillation avec connexion GL, 250 ml  </v>
          </cell>
          <cell r="E3065" t="str">
            <v>Aparato de destilación de agua con tornillo de rosca, 250 ml</v>
          </cell>
          <cell r="F3065" t="str">
            <v xml:space="preserve">Aparatura destylacyjna ze złączami GL, 250 ml     </v>
          </cell>
          <cell r="G3065" t="str">
            <v xml:space="preserve">Аппарат для дистилляции с соединениями, GL, 250 мл    </v>
          </cell>
          <cell r="H3065">
            <v>148.9</v>
          </cell>
        </row>
        <row r="3066">
          <cell r="A3066" t="str">
            <v>35800-04</v>
          </cell>
          <cell r="B3066" t="str">
            <v xml:space="preserve">Reduzierstück, Kern NS 19/26-Hülse14/23 </v>
          </cell>
          <cell r="C3066" t="str">
            <v>Connecting tube,IGJ19/26-IGJ14/23</v>
          </cell>
          <cell r="D3066" t="str">
            <v>Tube réducteur RN 19 / 26 femelle 14 / 23 male</v>
          </cell>
          <cell r="E3066" t="str">
            <v>PZA.D.ADAPTAC.,IGJ19/26-IGJ14/23</v>
          </cell>
          <cell r="F3066" t="str">
            <v xml:space="preserve">Rurka redukcyjna, rdzeń NS 19/26-gilza 14/23     </v>
          </cell>
          <cell r="G3066" t="str">
            <v xml:space="preserve">Соединительная трубка, NS19/26- NS14/23    </v>
          </cell>
          <cell r="H3066">
            <v>7.1</v>
          </cell>
        </row>
        <row r="3067">
          <cell r="A3067" t="str">
            <v>35800-05</v>
          </cell>
          <cell r="B3067" t="str">
            <v xml:space="preserve">Reduzierstück, DURAN ®, Hülse NS 19-Rohr d = 12 mm </v>
          </cell>
          <cell r="C3067" t="str">
            <v>Connecting tube,IGJ 19/26-GL25/12</v>
          </cell>
          <cell r="D3067" t="str">
            <v>Tube réducteur RN 14 / 23 femelle 19 / 26 male</v>
          </cell>
          <cell r="E3067" t="str">
            <v>PIEZA DE ADAPTACION,EN19/26-25/12</v>
          </cell>
          <cell r="F3067" t="str">
            <v xml:space="preserve">Gilza redukcyjna, rurka NS 19, d = 12 mm     </v>
          </cell>
          <cell r="G3067" t="str">
            <v xml:space="preserve">Соединительная трубка, NS19/26-NS25/12    </v>
          </cell>
          <cell r="H3067">
            <v>24</v>
          </cell>
        </row>
        <row r="3068">
          <cell r="A3068" t="str">
            <v>35800-11</v>
          </cell>
          <cell r="B3068" t="str">
            <v xml:space="preserve">Reduzierstück, DURAN ®, Kern NS 19/26-Hülse29/32 </v>
          </cell>
          <cell r="C3068" t="str">
            <v>Connecting tube,IGJ19/26-IGJ29/32</v>
          </cell>
          <cell r="D3068" t="str">
            <v xml:space="preserve">Tube d'adaptation, RN 19 / 26-29 / 32 </v>
          </cell>
          <cell r="E3068" t="str">
            <v>PIEZA DE ADAPTACION,EN19/26-29/32</v>
          </cell>
          <cell r="F3068" t="str">
            <v xml:space="preserve">Rurka redukcyjna, rdzeń NS 19/26-gilza 29/32     </v>
          </cell>
          <cell r="G3068" t="str">
            <v xml:space="preserve">Соединительная трубка, NS19/26-NS29/32    </v>
          </cell>
          <cell r="H3068">
            <v>13.9</v>
          </cell>
        </row>
        <row r="3069">
          <cell r="A3069" t="str">
            <v>35808-03</v>
          </cell>
          <cell r="B3069" t="str">
            <v xml:space="preserve">Schlangenkühler, l = 250 mm, NS 19/26 </v>
          </cell>
          <cell r="C3069" t="str">
            <v>Condenser,spiral,l=250mm,IGJ19/26</v>
          </cell>
          <cell r="D3069" t="str">
            <v>Réfrigérant à serpentin, l=250 mm, RN 19 / 26</v>
          </cell>
          <cell r="E3069" t="str">
            <v>CONDENS.,SERP.,l=250mm,IGJ19/26</v>
          </cell>
          <cell r="F3069" t="str">
            <v xml:space="preserve">Chłodnica spiralna, l = 250 mm, NS 19/26     </v>
          </cell>
          <cell r="G3069" t="str">
            <v xml:space="preserve">Холодильник, со змеевиком, l=250мм, NS 19/26    </v>
          </cell>
          <cell r="H3069">
            <v>69</v>
          </cell>
        </row>
        <row r="3070">
          <cell r="A3070" t="str">
            <v>35809-86</v>
          </cell>
          <cell r="B3070" t="str">
            <v>Extraktionsapparat nach Soxhlet, GL 25</v>
          </cell>
          <cell r="C3070" t="str">
            <v>Soxhlet extractor, GL 25</v>
          </cell>
          <cell r="D3070" t="str">
            <v>Extracteur Soxhlet GL 25</v>
          </cell>
          <cell r="E3070" t="str">
            <v>Extractor Soxhlet, GL25/12</v>
          </cell>
          <cell r="F3070" t="str">
            <v xml:space="preserve">Aparat ekstrakcyjny Soxhleta, GL 25     </v>
          </cell>
          <cell r="G3070" t="str">
            <v xml:space="preserve">Экстрактор Сокслета, GL 25    </v>
          </cell>
          <cell r="H3070">
            <v>279.60000000000002</v>
          </cell>
        </row>
        <row r="3071">
          <cell r="A3071" t="str">
            <v>35809-87</v>
          </cell>
          <cell r="B3071" t="str">
            <v>Extraktionsapparat nach Soxhlet, NS 19</v>
          </cell>
          <cell r="C3071" t="str">
            <v>Soxhlet extractor, IGJ 19</v>
          </cell>
          <cell r="D3071" t="str">
            <v>Extracteur Soxhlet IGJ 19</v>
          </cell>
          <cell r="E3071" t="str">
            <v>Extractor Soxhlet, IGJ 19</v>
          </cell>
          <cell r="F3071" t="str">
            <v xml:space="preserve">Aparat ekstrakcyjny Soxhleta, NS 19     </v>
          </cell>
          <cell r="G3071" t="str">
            <v xml:space="preserve">Экстрактор Сокслета, NS 19    </v>
          </cell>
          <cell r="H3071">
            <v>366.4</v>
          </cell>
        </row>
        <row r="3072">
          <cell r="A3072" t="str">
            <v>35809-88</v>
          </cell>
          <cell r="B3072" t="str">
            <v>Extraktionsapparat nach Soxhlet, NS 29</v>
          </cell>
          <cell r="C3072" t="str">
            <v>Soxhlet extractor, IGJ 29</v>
          </cell>
          <cell r="D3072" t="str">
            <v>Extracteur Soxhlet IGJ 29</v>
          </cell>
          <cell r="E3072" t="str">
            <v>Extractor Soxhlet, IGJ 29</v>
          </cell>
          <cell r="F3072" t="str">
            <v xml:space="preserve">Aparat ekstrakcyjny Soxhleta, NS 29     </v>
          </cell>
          <cell r="G3072" t="str">
            <v xml:space="preserve">Экстрактор Сокслета, NS 29    </v>
          </cell>
          <cell r="H3072">
            <v>386.4</v>
          </cell>
        </row>
        <row r="3073">
          <cell r="A3073" t="str">
            <v>35811-01</v>
          </cell>
          <cell r="B3073" t="str">
            <v xml:space="preserve">Stehkolben, Duran®, 100 ml, NS 19/26 </v>
          </cell>
          <cell r="C3073" t="str">
            <v>Flat bottom flask, 100ml, IGJ 19/26</v>
          </cell>
          <cell r="D3073" t="str">
            <v>Ballon fond plat, 100ml, RN 19/26</v>
          </cell>
          <cell r="E3073" t="str">
            <v>MATRAZ FONDO PLANO,100ML,EN 19/26</v>
          </cell>
          <cell r="F3073" t="str">
            <v xml:space="preserve">Kolba stojąca, 100 ml, NS 19/26     </v>
          </cell>
          <cell r="G3073" t="str">
            <v xml:space="preserve">Колба с плоским дном, 100 мл, NS 19/26       </v>
          </cell>
          <cell r="H3073">
            <v>16.399999999999999</v>
          </cell>
        </row>
        <row r="3074">
          <cell r="A3074" t="str">
            <v>35812-05</v>
          </cell>
          <cell r="B3074" t="str">
            <v>Rundkolben, Boro, 250 ml, 1-Hals, NS 19/26</v>
          </cell>
          <cell r="C3074" t="str">
            <v>Round bott.flask,250ml,1-neck,IGJ</v>
          </cell>
          <cell r="D3074" t="str">
            <v>Ballon fond rond 250 ml, RN 19 / 26</v>
          </cell>
          <cell r="E3074" t="str">
            <v>MATRAZ, 250ML, 1BOCA, NORM. 19/26</v>
          </cell>
          <cell r="F3074" t="str">
            <v xml:space="preserve">Kolba okrągła, 250 ml,1-wlew, NS 19/26     </v>
          </cell>
          <cell r="G3074" t="str">
            <v xml:space="preserve">Колба с круглым дном, 250мл, 1-горл., NS 19/26       </v>
          </cell>
          <cell r="H3074">
            <v>14.6</v>
          </cell>
        </row>
        <row r="3075">
          <cell r="A3075" t="str">
            <v>35813-02</v>
          </cell>
          <cell r="B3075" t="str">
            <v xml:space="preserve">Destillieraufsatz, Duran®, NS 19/26 </v>
          </cell>
          <cell r="C3075" t="str">
            <v>Still head, NS 19/26</v>
          </cell>
          <cell r="D3075" t="str">
            <v>Rallonge pour distillation Duran RN 19 / 26</v>
          </cell>
          <cell r="E3075" t="str">
            <v>CABEZA D. DESTILADOR, NS 19/26</v>
          </cell>
          <cell r="F3075" t="str">
            <v xml:space="preserve">Nadstawka destylacyjna DURAN®, NS 19/26     </v>
          </cell>
          <cell r="G3075" t="str">
            <v xml:space="preserve">Дистилляционная насадка, DURAN, NS19/26    </v>
          </cell>
          <cell r="H3075">
            <v>19.100000000000001</v>
          </cell>
        </row>
        <row r="3076">
          <cell r="A3076" t="str">
            <v>35813-03</v>
          </cell>
          <cell r="B3076" t="str">
            <v xml:space="preserve">Destillieraufsatz, Duran®, NS 29/32 </v>
          </cell>
          <cell r="C3076" t="str">
            <v>Still head, NS 29/32</v>
          </cell>
          <cell r="D3076" t="str">
            <v>Rallonge pour distillation Duran RN 29 / 32</v>
          </cell>
          <cell r="E3076" t="str">
            <v>CABEZA D. DESTILADOR, NS 29/32</v>
          </cell>
          <cell r="F3076" t="str">
            <v xml:space="preserve">Nadstawka destylacyjna DURAN®, NS 29/32     </v>
          </cell>
          <cell r="G3076" t="str">
            <v xml:space="preserve">Дистилляционная насадка, NS29/32    </v>
          </cell>
          <cell r="H3076">
            <v>19.3</v>
          </cell>
        </row>
        <row r="3077">
          <cell r="A3077" t="str">
            <v>35815-00</v>
          </cell>
          <cell r="B3077" t="str">
            <v xml:space="preserve">Kugelkühler, Allihn, Borosilikat, NS45/40, 230 mm </v>
          </cell>
          <cell r="C3077" t="str">
            <v>Condenser, Allihn,IGJ 45/40,230mm</v>
          </cell>
          <cell r="D3077" t="str">
            <v>Refrigérant à boules selon Allihn, RN 45 / 40</v>
          </cell>
          <cell r="E3077" t="str">
            <v>REFRIGERANTE DE ALLIHN, EN 45/40</v>
          </cell>
          <cell r="F3077" t="str">
            <v xml:space="preserve">Chłodnica kulkowa Allihna, nS45/40,230 mm     </v>
          </cell>
          <cell r="G3077" t="str">
            <v xml:space="preserve">Сферический охладитель, NS 45/40, 230 мм    </v>
          </cell>
          <cell r="H3077">
            <v>205</v>
          </cell>
        </row>
        <row r="3078">
          <cell r="A3078" t="str">
            <v>35817-04</v>
          </cell>
          <cell r="B3078" t="str">
            <v xml:space="preserve">Liebigkühler, l = 250 mm, NS 19/26 </v>
          </cell>
          <cell r="C3078" t="str">
            <v>Condenser, Liebig,IGJ19/26,250mm</v>
          </cell>
          <cell r="D3078" t="str">
            <v>Refrigérant, Liebig l=250mm RN 19 / 26</v>
          </cell>
          <cell r="E3078" t="str">
            <v>REFRIGER.LIEBIG,IGJ19/26,250mm</v>
          </cell>
          <cell r="F3078" t="str">
            <v xml:space="preserve">Chłodnica Liebiga, l = 250 mm, NS 19/26     </v>
          </cell>
          <cell r="G3078" t="str">
            <v xml:space="preserve">Холодильник Либиха, NS19/26, l=250мм    </v>
          </cell>
          <cell r="H3078">
            <v>33.4</v>
          </cell>
        </row>
        <row r="3079">
          <cell r="A3079" t="str">
            <v>35817-06</v>
          </cell>
          <cell r="B3079" t="str">
            <v xml:space="preserve">Liebigkühler, l = 400 mm, NS 29/32 </v>
          </cell>
          <cell r="C3079" t="str">
            <v>Condenser, Liebig,IGJ29/32,400mm</v>
          </cell>
          <cell r="D3079" t="str">
            <v>Refrigérant, Liebig l=400mm RN 29 / 32</v>
          </cell>
          <cell r="E3079" t="str">
            <v>REFRIGER.DE LIEBIG,IGJ29/32,400mm</v>
          </cell>
          <cell r="F3079" t="str">
            <v xml:space="preserve">Chłodnica Liebiga, l = 400 mm, NS 29/32     </v>
          </cell>
          <cell r="G3079" t="str">
            <v xml:space="preserve">Холодильник Либиха, NS29/32, l=400мм    </v>
          </cell>
          <cell r="H3079">
            <v>39.9</v>
          </cell>
        </row>
        <row r="3080">
          <cell r="A3080" t="str">
            <v>35821-00</v>
          </cell>
          <cell r="B3080" t="str">
            <v>Osmose- und Elektrochemie-Kammer, DURAN ®</v>
          </cell>
          <cell r="C3080" t="str">
            <v>Osmosis and electrochemistry chamber</v>
          </cell>
          <cell r="D3080" t="str">
            <v>Chambre osmose / électrochimie</v>
          </cell>
          <cell r="E3080" t="str">
            <v>CAMARA OSMOSE/ELECTROQUIMICA</v>
          </cell>
          <cell r="F3080" t="str">
            <v xml:space="preserve">Komora osmotyczna i elektrochemiczna.     </v>
          </cell>
          <cell r="G3080" t="str">
            <v xml:space="preserve">Камера для демонстрации и наблюдения осмотических процессов    </v>
          </cell>
          <cell r="H3080">
            <v>195</v>
          </cell>
        </row>
        <row r="3081">
          <cell r="A3081" t="str">
            <v>35821-10</v>
          </cell>
          <cell r="B3081" t="str">
            <v>Zusatzkammer für Osmose und Elektrochemie,  DURAN ®</v>
          </cell>
          <cell r="C3081" t="str">
            <v>Supplement chamber for osmosis / electro chemistry</v>
          </cell>
          <cell r="D3081" t="str">
            <v>Chambre supplémentaire pour Osmose / électrochime</v>
          </cell>
          <cell r="E3081" t="str">
            <v>CAMARA SUPL.P.OSMOSE/ELECTROQUIM.</v>
          </cell>
          <cell r="F3081" t="str">
            <v xml:space="preserve">Komora dodatkowa do 35821,00     </v>
          </cell>
          <cell r="G3081" t="str">
            <v xml:space="preserve">Вспомогательная камера для осмоса/электрохимии    </v>
          </cell>
          <cell r="H3081">
            <v>112</v>
          </cell>
        </row>
        <row r="3082">
          <cell r="A3082" t="str">
            <v>35834-05</v>
          </cell>
          <cell r="B3082" t="str">
            <v>Gaswaschflasche ohne Fritte, Boro, 250 ml, NS 29/32</v>
          </cell>
          <cell r="C3082" t="str">
            <v>Gas wash bottle,w/o frit, 250ml</v>
          </cell>
          <cell r="D3082" t="str">
            <v>Bouteille lave gaz sans fritte 250ml</v>
          </cell>
          <cell r="E3082" t="str">
            <v>FRASCO LAVADOR DE GAS, 250 ml</v>
          </cell>
          <cell r="F3082" t="str">
            <v xml:space="preserve">Płuczka laboratoryjna (gazowa), 250 ml     </v>
          </cell>
          <cell r="G3082" t="str">
            <v xml:space="preserve">Промывная склянка для газов, без стеклянного фильтра, NS 29/32, 250 мл    </v>
          </cell>
          <cell r="H3082">
            <v>27.3</v>
          </cell>
        </row>
        <row r="3083">
          <cell r="A3083" t="str">
            <v>35837-02</v>
          </cell>
          <cell r="B3083" t="str">
            <v xml:space="preserve">Scheidetrichter, konisch, 100 ml, NS </v>
          </cell>
          <cell r="C3083" t="str">
            <v>Separat.funnel,conical form,100ml</v>
          </cell>
          <cell r="D3083" t="str">
            <v>Ampoule à décanter 100 ml RN 19/26</v>
          </cell>
          <cell r="E3083" t="str">
            <v>EMBUDO SEPARADOR, CONICO,100ml</v>
          </cell>
          <cell r="F3083" t="str">
            <v xml:space="preserve">Lejek separacyjny, stożkowy, 100     </v>
          </cell>
          <cell r="G3083" t="str">
            <v xml:space="preserve">Делительная воронка, коническая, 100 мл, NS    </v>
          </cell>
          <cell r="H3083">
            <v>29</v>
          </cell>
        </row>
        <row r="3084">
          <cell r="A3084" t="str">
            <v>35837-03</v>
          </cell>
          <cell r="B3084" t="str">
            <v>Scheidetrichter, konisch, 250 ml, NS 29/32</v>
          </cell>
          <cell r="C3084" t="str">
            <v>Separat.funnel,conical form,250ml</v>
          </cell>
          <cell r="D3084" t="str">
            <v>Ampoule à décanter, 250 ml, RN 29/32</v>
          </cell>
          <cell r="E3084" t="str">
            <v>EMBUDO SEPARADOR, CONICO,250ml</v>
          </cell>
          <cell r="F3084" t="str">
            <v xml:space="preserve">Lejek separacyjny, stożkowy, 250     </v>
          </cell>
          <cell r="G3084" t="str">
            <v xml:space="preserve">Делительная воронка, коническая, 250 мл, NS    </v>
          </cell>
          <cell r="H3084">
            <v>30</v>
          </cell>
        </row>
        <row r="3085">
          <cell r="A3085" t="str">
            <v>35840-00</v>
          </cell>
          <cell r="B3085" t="str">
            <v>Rundkolben, Boro, 100 ml,  NS 29/32</v>
          </cell>
          <cell r="C3085" t="str">
            <v>Round bottom flask, BORO3.3, IGJ 29/32,100 ml</v>
          </cell>
          <cell r="D3085" t="str">
            <v>Ballon fond rond Boro 3,3 RN 29 / 32 100ml</v>
          </cell>
          <cell r="E3085" t="str">
            <v>MATR.RED.,BORO3.3,IGJ29/32,100ml</v>
          </cell>
          <cell r="F3085" t="str">
            <v xml:space="preserve">Kolba okrągła BORO 3.3, NS 29/32, 100 ml     </v>
          </cell>
          <cell r="G3085" t="str">
            <v xml:space="preserve">Круглая колба, BORO 3.3, NS29/32, 100 мл    </v>
          </cell>
          <cell r="H3085">
            <v>6.4</v>
          </cell>
        </row>
        <row r="3086">
          <cell r="A3086" t="str">
            <v>35840-01</v>
          </cell>
          <cell r="B3086" t="str">
            <v>Rundkolben, Boro, 50 ml,  NS 19/26</v>
          </cell>
          <cell r="C3086" t="str">
            <v>Round bottom flask, 50ml, IGJ19/26</v>
          </cell>
          <cell r="D3086" t="str">
            <v>Ballon fond rond, 50 ml, RN 19 / 26</v>
          </cell>
          <cell r="E3086" t="str">
            <v>MATRAZ REDONDO, 50 ML, EN 19/26</v>
          </cell>
          <cell r="F3086" t="str">
            <v xml:space="preserve">Kolba okrągła, 50 ml, NS 19/26     </v>
          </cell>
          <cell r="G3086" t="str">
            <v xml:space="preserve">Круглая колба, NS19/26, 50 мл    </v>
          </cell>
          <cell r="H3086">
            <v>7.9</v>
          </cell>
        </row>
        <row r="3087">
          <cell r="A3087" t="str">
            <v>35841-01</v>
          </cell>
          <cell r="B3087" t="str">
            <v>Rundkolben, Boro, 100 ml, NS 19/26</v>
          </cell>
          <cell r="C3087" t="str">
            <v>Round bottom flask, 100 ml, IGJ 19/26</v>
          </cell>
          <cell r="D3087" t="str">
            <v>Ballon fond rond, 100ml, RN 19 / 26</v>
          </cell>
          <cell r="E3087" t="str">
            <v>Matraz redondo, 100ml, 1 boca, NS 19/26</v>
          </cell>
          <cell r="F3087" t="str">
            <v xml:space="preserve">Kolba okrągła, 100 NS 19/26     </v>
          </cell>
          <cell r="G3087" t="str">
            <v xml:space="preserve">Круглая колба, NS19/26, 100 мл    </v>
          </cell>
          <cell r="H3087">
            <v>10.7</v>
          </cell>
        </row>
        <row r="3088">
          <cell r="A3088" t="str">
            <v>35843-05</v>
          </cell>
          <cell r="B3088" t="str">
            <v>Rundkolben, Duran®, 250 ml, 2-Hals, NS 19/26</v>
          </cell>
          <cell r="C3088" t="str">
            <v>Round bottom flask, 250 ml, 2-neck, IGJ 19/26</v>
          </cell>
          <cell r="D3088" t="str">
            <v>Ballon fond rond bicol DURAN 250 ml, RN 19 / 26</v>
          </cell>
          <cell r="E3088" t="str">
            <v>MATRAZ 250ML, 2 BOCAS, NORM.19/26</v>
          </cell>
          <cell r="F3088" t="str">
            <v xml:space="preserve">Kolba okrągła, 250 ml, 2-wlew, NS 19/26     </v>
          </cell>
          <cell r="G3088" t="str">
            <v xml:space="preserve">Круглая колба, 2-х горлая, 250 мл, NS19/26    </v>
          </cell>
          <cell r="H3088">
            <v>68</v>
          </cell>
        </row>
        <row r="3089">
          <cell r="A3089" t="str">
            <v>35850-04</v>
          </cell>
          <cell r="B3089" t="str">
            <v xml:space="preserve">Scheidetrichter, Boro, 1000 ml,  NS 29/32 </v>
          </cell>
          <cell r="C3089" t="str">
            <v>Separatory funnel 1000 ml</v>
          </cell>
          <cell r="D3089" t="str">
            <v>Ampoule à décanter 1000 ml</v>
          </cell>
          <cell r="E3089" t="str">
            <v>EMBUDO DE DECANTACION 1000 ML</v>
          </cell>
          <cell r="F3089" t="str">
            <v xml:space="preserve">Lejek separacyjny 1000 ml, NS 29/32     </v>
          </cell>
          <cell r="G3089" t="str">
            <v xml:space="preserve">Делительная воронка, 1000 мл, NS29/32    </v>
          </cell>
          <cell r="H3089">
            <v>53.7</v>
          </cell>
        </row>
        <row r="3090">
          <cell r="A3090" t="str">
            <v>35853-88</v>
          </cell>
          <cell r="B3090" t="str">
            <v>Gleichdruckgasentwickler, NS 29</v>
          </cell>
          <cell r="C3090" t="str">
            <v>Constant pressure gas generator, IPG 29</v>
          </cell>
          <cell r="D3090" t="str">
            <v>Générateur de gaz à pression constante, RN 29</v>
          </cell>
          <cell r="E3090" t="str">
            <v>Generador de presión constante de gas, IPG 29</v>
          </cell>
          <cell r="F3090" t="str">
            <v xml:space="preserve">Stałociśnieniowa wytwornica gazu, NS 29     </v>
          </cell>
          <cell r="G3090" t="str">
            <v xml:space="preserve">Генератор постоянного давления газа, G    </v>
          </cell>
          <cell r="H3090">
            <v>126</v>
          </cell>
        </row>
        <row r="3091">
          <cell r="A3091" t="str">
            <v>35854-88</v>
          </cell>
          <cell r="B3091" t="str">
            <v>Gleichdruckgasentwickler für mittlere Portionen, GL</v>
          </cell>
          <cell r="C3091" t="str">
            <v>Constant pressure gas generator for medium gas quantities, GL</v>
          </cell>
          <cell r="D3091" t="str">
            <v>Générateur de gaz à pression constante pour qantitésmoyennes de gaz</v>
          </cell>
          <cell r="E3091" t="str">
            <v>Generador de presión constante para cantidades medianas de gas, G L</v>
          </cell>
          <cell r="F3091" t="str">
            <v xml:space="preserve">Stałociśnieniowa wytwornica średnich ilości gazu, GL     </v>
          </cell>
          <cell r="G3091" t="str">
            <v xml:space="preserve">Генератор постоянного давления газа для средних объемов, G    </v>
          </cell>
          <cell r="H3091">
            <v>185.8</v>
          </cell>
        </row>
        <row r="3092">
          <cell r="A3092" t="str">
            <v>35861-00</v>
          </cell>
          <cell r="B3092" t="str">
            <v xml:space="preserve">Rundkolben, Boro, 250 ml, NS 29/32 </v>
          </cell>
          <cell r="C3092" t="str">
            <v>Round-bottom flask,250ml,IGJ 29/32</v>
          </cell>
          <cell r="D3092" t="str">
            <v>Ballon à fond rond, 250ml, RN 29/32</v>
          </cell>
          <cell r="E3092" t="str">
            <v>MATRAZ,FDO.REDONDO,250ML,RN 29/32</v>
          </cell>
          <cell r="F3092" t="str">
            <v xml:space="preserve">Kolba okrągła, 250 ml, NS 29/32     </v>
          </cell>
          <cell r="G3092" t="str">
            <v xml:space="preserve">Круглая колба, 25 мл, NS29/32    </v>
          </cell>
          <cell r="H3092">
            <v>9.9</v>
          </cell>
        </row>
        <row r="3093">
          <cell r="A3093" t="str">
            <v>35862-00</v>
          </cell>
          <cell r="B3093" t="str">
            <v xml:space="preserve">Rundkolben, Boro, 500 ml,  NS 29/32 </v>
          </cell>
          <cell r="C3093" t="str">
            <v>Round-bott.flask, 500ml,IGJ 29/32</v>
          </cell>
          <cell r="D3093" t="str">
            <v>Ballon à fond rond, 500 ml, RN 29 / 32</v>
          </cell>
          <cell r="E3093" t="str">
            <v>MATRAZ,FDO.REDON.,500ML,EN 29/32</v>
          </cell>
          <cell r="F3093" t="str">
            <v xml:space="preserve">Kolba okrągła, 500 ml, NS 29/32     </v>
          </cell>
          <cell r="G3093" t="str">
            <v xml:space="preserve">Круглая колба, 500 мл, NS29/32    </v>
          </cell>
          <cell r="H3093">
            <v>15.2</v>
          </cell>
        </row>
        <row r="3094">
          <cell r="A3094" t="str">
            <v>35869-00</v>
          </cell>
          <cell r="B3094" t="str">
            <v xml:space="preserve">Destilliervorlage für 4 Kolben, Duran®, NS 19 </v>
          </cell>
          <cell r="C3094" t="str">
            <v>Adaptor for 4 flasks, IGJ19/26</v>
          </cell>
          <cell r="D3094" t="str">
            <v>Allonge pour 4 ballons, RN 19 / 26</v>
          </cell>
          <cell r="E3094" t="str">
            <v>TUBO GOTERO CUADRUPLE, NS 19/26</v>
          </cell>
          <cell r="F3094" t="str">
            <v xml:space="preserve">Złączka destylacyjna do 4 kolb, NS 19     </v>
          </cell>
          <cell r="G3094" t="str">
            <v xml:space="preserve">Переходное устройство для 4 колб, NS19/26    </v>
          </cell>
          <cell r="H3094">
            <v>66</v>
          </cell>
        </row>
        <row r="3095">
          <cell r="A3095" t="str">
            <v>35870-01</v>
          </cell>
          <cell r="B3095" t="str">
            <v xml:space="preserve">Liebigkühler mit Aufsatz, Borosilikat, NS 19/GL 18 </v>
          </cell>
          <cell r="C3095" t="str">
            <v>Liebig condenser w.head 19/18</v>
          </cell>
          <cell r="D3095" t="str">
            <v>Condensateur de Liebig avec tête GL 19/8 et prise de videRN 19/26</v>
          </cell>
          <cell r="E3095" t="str">
            <v>REFRIG.LIEBIG C.BOCA NS19/GL18</v>
          </cell>
          <cell r="F3095" t="str">
            <v xml:space="preserve">Chłodnica Liebiga z nadstawką NS 19/GL 18     </v>
          </cell>
          <cell r="G3095" t="str">
            <v xml:space="preserve">Холодильник Либиха, с насадкой NS19/GL18     </v>
          </cell>
          <cell r="H3095">
            <v>205</v>
          </cell>
        </row>
        <row r="3096">
          <cell r="A3096" t="str">
            <v>35873-00</v>
          </cell>
          <cell r="B3096" t="str">
            <v>Destillierkolben, Duran®, 6000 ml, 4 x NS 29</v>
          </cell>
          <cell r="C3096" t="str">
            <v>Distilling flask,6000ml, 4xIGJ29</v>
          </cell>
          <cell r="D3096" t="str">
            <v>Ballon de distillation, 4 x RN 29, 6 litres</v>
          </cell>
          <cell r="E3096" t="str">
            <v>BALON.DESTILACION,4XNS29,6000ML</v>
          </cell>
          <cell r="F3096" t="str">
            <v xml:space="preserve">Kolba destylacyjna, 4 x NS 29, 6000 ml     </v>
          </cell>
          <cell r="G3096" t="str">
            <v xml:space="preserve">Перегонная колба, 6000 мл, 4xNS29    </v>
          </cell>
          <cell r="H3096">
            <v>279</v>
          </cell>
        </row>
        <row r="3097">
          <cell r="A3097" t="str">
            <v>35900-02</v>
          </cell>
          <cell r="B3097" t="str">
            <v>Kühlfinger für GL-Verschraubungen; Borosilikat</v>
          </cell>
          <cell r="C3097" t="str">
            <v>Condenser, reflux,with 2Gl conn.</v>
          </cell>
          <cell r="D3097" t="str">
            <v>Tube réfrigérant avec 2 raccords GL</v>
          </cell>
          <cell r="E3097" t="str">
            <v>TUBO REFRIGERANTE</v>
          </cell>
          <cell r="F3097" t="str">
            <v xml:space="preserve">Palec chłodzący do złączy GL     </v>
          </cell>
          <cell r="G3097" t="str">
            <v xml:space="preserve">Холодильник, обратный, с 2 резьбовыми соединениями    </v>
          </cell>
          <cell r="H3097">
            <v>44.9</v>
          </cell>
        </row>
        <row r="3098">
          <cell r="A3098" t="str">
            <v>35900-86</v>
          </cell>
          <cell r="B3098" t="str">
            <v>Sublimationsapparatur für kleinere Mengen, Duran, GL 25</v>
          </cell>
          <cell r="C3098" t="str">
            <v>Sublimation apparatus for small quantities, GL</v>
          </cell>
          <cell r="D3098" t="str">
            <v>Appareil de sublimation pour petites quantitiés, GL 25/12</v>
          </cell>
          <cell r="E3098" t="str">
            <v>Aparato de sublimación para cantidades pequeñas, GL</v>
          </cell>
          <cell r="F3098" t="str">
            <v xml:space="preserve">Aparatura do sublimacji małych ilości, GL     </v>
          </cell>
          <cell r="G3098" t="str">
            <v xml:space="preserve">Аппарат для сублимаций для небольших количеств, GL    </v>
          </cell>
          <cell r="H3098">
            <v>105.2</v>
          </cell>
        </row>
        <row r="3099">
          <cell r="A3099" t="str">
            <v>35900-87</v>
          </cell>
          <cell r="B3099" t="str">
            <v>Sublimationsapparatur für größere Mengen, Duran®, GL 25</v>
          </cell>
          <cell r="C3099" t="str">
            <v>Sublimation apparatus for medium quantities, GL</v>
          </cell>
          <cell r="D3099" t="str">
            <v>Appareil de sublimation pour quantitiés moyennes, GL</v>
          </cell>
          <cell r="E3099" t="str">
            <v>Aparato de sublimación para cantidades medianas, GL</v>
          </cell>
          <cell r="F3099" t="str">
            <v xml:space="preserve">Aparatura do sublimacji większych ilości, GL     </v>
          </cell>
          <cell r="G3099" t="str">
            <v xml:space="preserve">Аппарат для сублимаций для средних величин, GL    </v>
          </cell>
          <cell r="H3099">
            <v>132.9</v>
          </cell>
        </row>
        <row r="3100">
          <cell r="A3100" t="str">
            <v>35907-01</v>
          </cell>
          <cell r="B3100" t="str">
            <v>Polarimeterröhre (100 mm) für LED-Polarimeter 35907-99</v>
          </cell>
          <cell r="C3100" t="str">
            <v>Polarimeter tube (100 mm) for LED polarimeter 35907-99</v>
          </cell>
          <cell r="D3100" t="str">
            <v>Tube de polarimètre (100 mm) pour polarimètre LED 35907-99</v>
          </cell>
          <cell r="E3100" t="str">
            <v>Tubo polarímetro (100 mm) para polarímetro LED 35907-99</v>
          </cell>
          <cell r="F3100" t="str">
            <v/>
          </cell>
          <cell r="G3100" t="str">
            <v/>
          </cell>
          <cell r="H3100">
            <v>93</v>
          </cell>
        </row>
        <row r="3101">
          <cell r="A3101" t="str">
            <v>35907-02</v>
          </cell>
          <cell r="B3101" t="str">
            <v>Polarimeterröhre (200 mm) für LED-Polarimeter 35907-99</v>
          </cell>
          <cell r="C3101" t="str">
            <v>Polarimeter tube (200 mm) for LED polarimeter 35907-99</v>
          </cell>
          <cell r="D3101" t="str">
            <v>Tube de polarimètre (200 mm) pour polarimètre LED 35907-99</v>
          </cell>
          <cell r="E3101" t="str">
            <v>Tubo polarímetro (200 mm) para polarímetro LED 35907-99</v>
          </cell>
          <cell r="F3101" t="str">
            <v/>
          </cell>
          <cell r="G3101" t="str">
            <v/>
          </cell>
          <cell r="H3101">
            <v>93</v>
          </cell>
        </row>
        <row r="3102">
          <cell r="A3102" t="str">
            <v>35907-99</v>
          </cell>
          <cell r="B3102" t="str">
            <v>Polarimeter, LED, 590 nm</v>
          </cell>
          <cell r="C3102" t="str">
            <v>Polarimeter, LED, 590 nm</v>
          </cell>
          <cell r="D3102" t="str">
            <v>Polarimètre, LED, 590 nm</v>
          </cell>
          <cell r="E3102" t="str">
            <v>Polarímetro, LED, 590 nm</v>
          </cell>
          <cell r="F3102" t="str">
            <v/>
          </cell>
          <cell r="G3102" t="str">
            <v xml:space="preserve">Поляриметер, 590 nm  </v>
          </cell>
          <cell r="H3102">
            <v>741</v>
          </cell>
        </row>
        <row r="3103">
          <cell r="A3103" t="str">
            <v>35910-15</v>
          </cell>
          <cell r="B3103" t="str">
            <v xml:space="preserve">Schmelzpunktbestimmungsapparat nach Thiele </v>
          </cell>
          <cell r="C3103" t="str">
            <v>Apparatus for determination of melting point (Thiele)</v>
          </cell>
          <cell r="D3103" t="str">
            <v>Appareil pour détermination du point de fusion, GL 18</v>
          </cell>
          <cell r="E3103" t="str">
            <v>APAR. DETERM. PUNTO FUSION, GL 18</v>
          </cell>
          <cell r="F3103" t="str">
            <v xml:space="preserve">Aparat Thielego (wyznaczanie punktu topnienia)     </v>
          </cell>
          <cell r="G3103" t="str">
            <v xml:space="preserve">Прибор Тиле (определение точки плавления)  </v>
          </cell>
          <cell r="H3103">
            <v>97</v>
          </cell>
        </row>
        <row r="3104">
          <cell r="A3104" t="str">
            <v>35912-00</v>
          </cell>
          <cell r="B3104" t="str">
            <v xml:space="preserve">Abbe-Refraktometer </v>
          </cell>
          <cell r="C3104" t="str">
            <v>Abbe refractometer</v>
          </cell>
          <cell r="D3104" t="str">
            <v>Refractomètre Abbé</v>
          </cell>
          <cell r="E3104" t="str">
            <v>REFRACTOMETRO ABBE</v>
          </cell>
          <cell r="F3104" t="str">
            <v xml:space="preserve">Refraktometr Abbego     </v>
          </cell>
          <cell r="G3104" t="str">
            <v xml:space="preserve">Рефрактометр Аббе    </v>
          </cell>
          <cell r="H3104">
            <v>789</v>
          </cell>
        </row>
        <row r="3105">
          <cell r="A3105" t="str">
            <v>35914-15</v>
          </cell>
          <cell r="B3105" t="str">
            <v>Glockenbodenkolonne -Modell- mit 2 Böden, Borosilikat</v>
          </cell>
          <cell r="C3105" t="str">
            <v>Bubble tray column, model, with 2 trays</v>
          </cell>
          <cell r="D3105" t="str">
            <v>Colonne de distillation à 2 plateux et à bulles</v>
          </cell>
          <cell r="E3105" t="str">
            <v>COLUMNA FRACCIONAMIENTO D.CAMPANA</v>
          </cell>
          <cell r="F3105" t="str">
            <v xml:space="preserve">Model kolumny dzwonkowej do destylacji     </v>
          </cell>
          <cell r="G3105" t="str">
            <v xml:space="preserve">Ректификационная колонна, с 2 ответвл., модель    </v>
          </cell>
          <cell r="H3105">
            <v>926</v>
          </cell>
        </row>
        <row r="3106">
          <cell r="A3106" t="str">
            <v>35917-00</v>
          </cell>
          <cell r="B3106" t="str">
            <v>Rack-System für Destillationsapparatur</v>
          </cell>
          <cell r="C3106" t="str">
            <v>Rack-system f.distillation app.</v>
          </cell>
          <cell r="D3106" t="str">
            <v>Système de support pour appareil de distillation</v>
          </cell>
          <cell r="E3106" t="str">
            <v>SISTEMA D.SOPORTE P.APAR.DEST.  d</v>
          </cell>
          <cell r="F3106" t="str">
            <v xml:space="preserve">System stelaży Rack do aparatury destylacyjnej     </v>
          </cell>
          <cell r="G3106" t="str">
            <v xml:space="preserve">Стойки - рама для установки перегонного аппарата    </v>
          </cell>
          <cell r="H3106">
            <v>4428</v>
          </cell>
        </row>
        <row r="3107">
          <cell r="A3107" t="str">
            <v>35917-01</v>
          </cell>
          <cell r="B3107" t="str">
            <v>Füllkörperkolonne, Borosilikat, unverspiegelt, h = 400 mm</v>
          </cell>
          <cell r="C3107" t="str">
            <v>Packed column, without silvering, h = 400 mm</v>
          </cell>
          <cell r="D3107" t="str">
            <v>colonne garnie, non métallisée , h = 400 mm</v>
          </cell>
          <cell r="E3107" t="str">
            <v>Columna sin plateado, altura= 400 mm</v>
          </cell>
          <cell r="F3107" t="str">
            <v xml:space="preserve">Kolumna napełniana, h = 400 mm, niesrebrzona     </v>
          </cell>
          <cell r="G3107" t="str">
            <v xml:space="preserve">Колонка упаков., без серебрения, h = 400 мм    </v>
          </cell>
          <cell r="H3107">
            <v>823</v>
          </cell>
        </row>
        <row r="3108">
          <cell r="A3108" t="str">
            <v>35917-02</v>
          </cell>
          <cell r="B3108" t="str">
            <v>Kolonnenzwischenstück, Borosilikat, unverspiegelt</v>
          </cell>
          <cell r="C3108" t="str">
            <v>Column intermediate piece, without silvering</v>
          </cell>
          <cell r="D3108" t="str">
            <v>Pièce intermédiaire pour colonne, non métallisée</v>
          </cell>
          <cell r="E3108" t="str">
            <v>Pieza intermedia para columna sin plateado</v>
          </cell>
          <cell r="F3108" t="str">
            <v xml:space="preserve">Łącznik międzykolumnowy, niesrebrzony     </v>
          </cell>
          <cell r="G3108" t="str">
            <v xml:space="preserve">Приставка для колонки, промежуточная деталь, без серебрения    </v>
          </cell>
          <cell r="H3108">
            <v>1235</v>
          </cell>
        </row>
        <row r="3109">
          <cell r="A3109" t="str">
            <v>35917-03</v>
          </cell>
          <cell r="B3109" t="str">
            <v>Kolonnenkopf mit Intensivkühler, Borosilikat, unverspiegelt</v>
          </cell>
          <cell r="C3109" t="str">
            <v>Top head of column with high-efficiency condenser, without s ilvering</v>
          </cell>
          <cell r="D3109" t="str">
            <v>Tête de colonne avec condensateur haute puissance, nonmétalisée</v>
          </cell>
          <cell r="E3109" t="str">
            <v>Parte superior de la columna con condensador altamente eficiente sin plateado</v>
          </cell>
          <cell r="F3109" t="str">
            <v xml:space="preserve">Główka kolumny z wydajnym skraplaczem, nielustrzana     </v>
          </cell>
          <cell r="G3109" t="str">
            <v xml:space="preserve">Головка для колонки с конденсором, без серебрения    </v>
          </cell>
          <cell r="H3109">
            <v>1956</v>
          </cell>
        </row>
        <row r="3110">
          <cell r="A3110" t="str">
            <v>35917-04</v>
          </cell>
          <cell r="B3110" t="str">
            <v>Tauchrohr mit Teflon-Ventil, Borosilikat</v>
          </cell>
          <cell r="C3110" t="str">
            <v>Plunge pipe with PTFE-valve</v>
          </cell>
          <cell r="D3110" t="str">
            <v>Tuyau à immersion avec valve PTFE</v>
          </cell>
          <cell r="E3110" t="str">
            <v>Tubo de inmersión con válvula PTFE</v>
          </cell>
          <cell r="F3110" t="str">
            <v xml:space="preserve">Rura zanurzana z zaworem teflonowym     </v>
          </cell>
          <cell r="G3110" t="str">
            <v xml:space="preserve">Трубка для погружения с PTFE клапаном    </v>
          </cell>
          <cell r="H3110">
            <v>133</v>
          </cell>
        </row>
        <row r="3111">
          <cell r="A3111" t="str">
            <v>35917-05</v>
          </cell>
          <cell r="B3111" t="str">
            <v>Probennehmer mit 2 Teflon-Ventilen, Borosilikat</v>
          </cell>
          <cell r="C3111" t="str">
            <v>Sampling device with 2  PTFE-valves</v>
          </cell>
          <cell r="D3111" t="str">
            <v>Echantillonneur 2 voies</v>
          </cell>
          <cell r="E3111" t="str">
            <v xml:space="preserve">Dispositivo de muestreo con 2 PTFE válvulas </v>
          </cell>
          <cell r="F3111" t="str">
            <v xml:space="preserve">Pobierak próbek z dwoma zaworami teflonowymi     </v>
          </cell>
          <cell r="G3111" t="str">
            <v xml:space="preserve">Держатель проб - пробоотборники с  2-PTFE клапанами    </v>
          </cell>
          <cell r="H3111">
            <v>184</v>
          </cell>
        </row>
        <row r="3112">
          <cell r="A3112" t="str">
            <v>35917-06</v>
          </cell>
          <cell r="B3112" t="str">
            <v>Liebigkühler für Destillationsanlage mit Vakuumvorstoß, Borosilikat, GL 25/12</v>
          </cell>
          <cell r="C3112" t="str">
            <v>Liebig condensor with vacuum connection, GL 25</v>
          </cell>
          <cell r="D3112" t="str">
            <v>Condensateur Liebig avec connexion vide, GL 25</v>
          </cell>
          <cell r="E3112" t="str">
            <v>Condensador Liebig con conexión de vacío, GL 25</v>
          </cell>
          <cell r="F3112" t="str">
            <v xml:space="preserve">Chłodnica Liebiga z przystawką próżniową do aparatury destylacyjnej, GL 25/12     </v>
          </cell>
          <cell r="G3112" t="str">
            <v xml:space="preserve">Холодильник Либиха с вакуумным соединением, GL 25    </v>
          </cell>
          <cell r="H3112">
            <v>390</v>
          </cell>
        </row>
        <row r="3113">
          <cell r="A3113" t="str">
            <v>35917-07</v>
          </cell>
          <cell r="B3113" t="str">
            <v>Vorlage für Destillationsanlage mit 2 PTFE-Ventilen, Borosilikat, 50 ml, GL 25/12</v>
          </cell>
          <cell r="C3113" t="str">
            <v>Distillation receiver with 2 PTFE-valves, 50 ml, GL 25</v>
          </cell>
          <cell r="D3113" t="str">
            <v>Récepteur de distillat avec 2 valves PTFE, 50 ml, GL 25</v>
          </cell>
          <cell r="E3113" t="str">
            <v>Receptor de destilación con 2 P TFE- v´lavulas, 50 ml, GL 25</v>
          </cell>
          <cell r="F3113" t="str">
            <v xml:space="preserve">Podkładka do aparatury destylacyjnej z 2 zaworami PTFE, 50 ml, GL 25/12     </v>
          </cell>
          <cell r="G3113" t="str">
            <v xml:space="preserve">Дистилляционная трубка с 2-PTFE клапанами, 50 мл, GL 25    </v>
          </cell>
          <cell r="H3113">
            <v>308</v>
          </cell>
        </row>
        <row r="3114">
          <cell r="A3114" t="str">
            <v>35917-20</v>
          </cell>
          <cell r="B3114" t="str">
            <v>Raschig-Ringe, 6 x 6 x 0,3 mm, Edelstahl, 550 g für Füllkörperkolonne</v>
          </cell>
          <cell r="C3114" t="str">
            <v>Wire mesh rings with cross-piece, steel, 185 g</v>
          </cell>
          <cell r="D3114" t="str">
            <v>Bagues de treillis métallique avec traverse, acier, 185 g</v>
          </cell>
          <cell r="E3114" t="str">
            <v>Malla de alambre con travesaño, acero, 185 g</v>
          </cell>
          <cell r="F3114" t="str">
            <v xml:space="preserve">Krążek z siatką i poprzeczką, stal, 185 g     </v>
          </cell>
          <cell r="G3114" t="str">
            <v xml:space="preserve">Проволочная сетка кольца с крестовиной, сталь, 185 г    </v>
          </cell>
          <cell r="H3114">
            <v>504</v>
          </cell>
        </row>
        <row r="3115">
          <cell r="A3115" t="str">
            <v>35917-30</v>
          </cell>
          <cell r="B3115" t="str">
            <v>Kolonnenhalter</v>
          </cell>
          <cell r="C3115" t="str">
            <v>Column support</v>
          </cell>
          <cell r="D3115" t="str">
            <v>Support pour colonne</v>
          </cell>
          <cell r="E3115" t="str">
            <v>Soporte para columna</v>
          </cell>
          <cell r="F3115" t="str">
            <v xml:space="preserve">Uchwyt kolumny     </v>
          </cell>
          <cell r="G3115" t="str">
            <v xml:space="preserve">Держатель для колонны    </v>
          </cell>
          <cell r="H3115">
            <v>380</v>
          </cell>
        </row>
        <row r="3116">
          <cell r="A3116" t="str">
            <v>35917-88</v>
          </cell>
          <cell r="B3116" t="str">
            <v>Destillationsanlage, unverspiegelt</v>
          </cell>
          <cell r="C3116" t="str">
            <v>Distillation system, without silvering</v>
          </cell>
          <cell r="D3116" t="str">
            <v>Système de distillation , non métalisé</v>
          </cell>
          <cell r="E3116" t="str">
            <v>SISTEMA DE DESTILACIÓN</v>
          </cell>
          <cell r="F3116" t="str">
            <v xml:space="preserve">Instalacja destylacyjna     </v>
          </cell>
          <cell r="G3116" t="str">
            <v xml:space="preserve">Дистилляционная система, без серебрения    </v>
          </cell>
          <cell r="H3116">
            <v>7999</v>
          </cell>
        </row>
        <row r="3117">
          <cell r="A3117" t="str">
            <v>35918-88</v>
          </cell>
          <cell r="B3117" t="str">
            <v>Set Rektifikationsanlage, 230 V</v>
          </cell>
          <cell r="C3117" t="str">
            <v>Set rectification plant, 230 V</v>
          </cell>
          <cell r="D3117" t="str">
            <v>Ensemble colonne de rectification, 230 V</v>
          </cell>
          <cell r="E3117" t="str">
            <v>Set rectificación para planta, 230 V</v>
          </cell>
          <cell r="F3117" t="str">
            <v xml:space="preserve">Urządzenie rektyfikacyjne     </v>
          </cell>
          <cell r="G3117" t="str">
            <v xml:space="preserve">Ректификационная колонна, модель    </v>
          </cell>
          <cell r="H3117">
            <v>14399</v>
          </cell>
        </row>
        <row r="3118">
          <cell r="A3118" t="str">
            <v>35919-01</v>
          </cell>
          <cell r="B3118" t="str">
            <v xml:space="preserve">Kolonnenaufsatz mit Hahn, Duran, NS 19 </v>
          </cell>
          <cell r="C3118" t="str">
            <v>Column head, with stopcock,  ST 19/26</v>
          </cell>
          <cell r="D3118" t="str">
            <v>Tête de colonne RN 19, avec robinet</v>
          </cell>
          <cell r="E3118" t="str">
            <v>PIEZA DE COLUMNA NS 19</v>
          </cell>
          <cell r="F3118" t="str">
            <v xml:space="preserve">Nadstawka kolumny destylacyjnej. NS 19, z kurkiem     </v>
          </cell>
          <cell r="G3118" t="str">
            <v xml:space="preserve">Головка колонны, с запорным краном, NS19     </v>
          </cell>
          <cell r="H3118">
            <v>143</v>
          </cell>
        </row>
        <row r="3119">
          <cell r="A3119" t="str">
            <v>35928-00</v>
          </cell>
          <cell r="B3119" t="str">
            <v xml:space="preserve">PCR Einzelgefäße, 0,2 ml, gewölbter Deckel, 1000 Stück im Beutel </v>
          </cell>
          <cell r="C3119" t="str">
            <v>PCR single tubes, 0.2 ml, domed lid, pack of 1000</v>
          </cell>
          <cell r="D3119" t="str">
            <v/>
          </cell>
          <cell r="E3119" t="str">
            <v>PCR-Tubo individual, 0,2 ml, tapa abombada, paquete de 1000</v>
          </cell>
          <cell r="F3119" t="str">
            <v/>
          </cell>
          <cell r="G3119" t="str">
            <v/>
          </cell>
          <cell r="H3119">
            <v>71</v>
          </cell>
        </row>
        <row r="3120">
          <cell r="A3120" t="str">
            <v>35998-00</v>
          </cell>
          <cell r="B3120" t="str">
            <v xml:space="preserve">Becherglas, Duran®, niedrige Form, 25 ml </v>
          </cell>
          <cell r="C3120" t="str">
            <v>Beaker, DURAN®, low form, 25 ml</v>
          </cell>
          <cell r="D3120" t="str">
            <v>Becher DURAN®, forme basse 25ml</v>
          </cell>
          <cell r="E3120" t="str">
            <v>Vaso de precipitación,DURAN®, forma baja, 25 ml</v>
          </cell>
          <cell r="F3120" t="str">
            <v xml:space="preserve">Zlewka DURAN®, niska, 25 ml     </v>
          </cell>
          <cell r="G3120" t="str">
            <v>Мензурка DURAN®, низкая, 25 мл</v>
          </cell>
          <cell r="H3120">
            <v>5.05</v>
          </cell>
        </row>
        <row r="3121">
          <cell r="A3121" t="str">
            <v>35999-00</v>
          </cell>
          <cell r="B3121" t="str">
            <v xml:space="preserve">Becherglas, Duran®, niedrige Form, 50 ml </v>
          </cell>
          <cell r="C3121" t="str">
            <v>Beaker, DURAN®, low form, 50 ml</v>
          </cell>
          <cell r="D3121" t="str">
            <v>Becher DURAN®, forme basse 50ml</v>
          </cell>
          <cell r="E3121" t="str">
            <v>Vaso de precipitación, DURAN®, forma baja, 50 ml</v>
          </cell>
          <cell r="F3121" t="str">
            <v xml:space="preserve">Zlewka DURAN®, niska, 50 ml     </v>
          </cell>
          <cell r="G3121" t="str">
            <v>Мензурка DURAN®, низкая, 50 мл</v>
          </cell>
          <cell r="H3121">
            <v>5.05</v>
          </cell>
        </row>
        <row r="3122">
          <cell r="A3122" t="str">
            <v>36000-00</v>
          </cell>
          <cell r="B3122" t="str">
            <v xml:space="preserve">Becherglas, Duran® , niedrige Form, 100 ml </v>
          </cell>
          <cell r="C3122" t="str">
            <v>Beaker, DURAN®, low form, 100 ml</v>
          </cell>
          <cell r="D3122" t="str">
            <v>Becher DURAN®, forme basse 100ml</v>
          </cell>
          <cell r="E3122" t="str">
            <v>Vaso de precipitación, DURAN®, forma baja, 100 ml</v>
          </cell>
          <cell r="F3122" t="str">
            <v xml:space="preserve">Zlewka DURAN®, niska, 100 ml     </v>
          </cell>
          <cell r="G3122" t="str">
            <v>Мензурка DURAN®, низкая, 100 мл</v>
          </cell>
          <cell r="H3122">
            <v>5.05</v>
          </cell>
        </row>
        <row r="3123">
          <cell r="A3123" t="str">
            <v>36001-00</v>
          </cell>
          <cell r="B3123" t="str">
            <v xml:space="preserve">Becherglas, Duran® , hohe Form, 50 ml </v>
          </cell>
          <cell r="C3123" t="str">
            <v>Beaker,DURAN®,  tall form, 50 ml</v>
          </cell>
          <cell r="D3123" t="str">
            <v>Becher DURAN® forme haute 50ml</v>
          </cell>
          <cell r="E3123" t="str">
            <v>Vaso de precipitación, DURAN®, forma alta, 50 ml</v>
          </cell>
          <cell r="F3123" t="str">
            <v xml:space="preserve">Zlewka DURAN® 50 ml, wysoka     </v>
          </cell>
          <cell r="G3123" t="str">
            <v xml:space="preserve">Мензурка DURAN® , высокая, 50 мл, стекло    </v>
          </cell>
          <cell r="H3123">
            <v>5.05</v>
          </cell>
        </row>
        <row r="3124">
          <cell r="A3124" t="str">
            <v>36002-00</v>
          </cell>
          <cell r="B3124" t="str">
            <v xml:space="preserve">Becherglas, Duran®, hohe Form, 100 ml </v>
          </cell>
          <cell r="C3124" t="str">
            <v>Beaker, DURAN®, tall form, 100 ml</v>
          </cell>
          <cell r="D3124" t="str">
            <v>Becher DURAN®, forme haute 100ml</v>
          </cell>
          <cell r="E3124" t="str">
            <v>Vaso de precipitación, DURAN®, forma alta, 100 ml</v>
          </cell>
          <cell r="F3124" t="str">
            <v xml:space="preserve">Zlewka DURAN® 100 ml, wysoka     </v>
          </cell>
          <cell r="G3124" t="str">
            <v xml:space="preserve">Мензурка, высокая, DURAN®, 100 мл, стекло    </v>
          </cell>
          <cell r="H3124">
            <v>5.05</v>
          </cell>
        </row>
        <row r="3125">
          <cell r="A3125" t="str">
            <v>36003-00</v>
          </cell>
          <cell r="B3125" t="str">
            <v xml:space="preserve">Becherglas, Duran®, hohe Form, 150 ml </v>
          </cell>
          <cell r="C3125" t="str">
            <v>Beaker, DURAN®, tall form, 150 ml</v>
          </cell>
          <cell r="D3125" t="str">
            <v>Becher DURAN®, forme haute 150ml</v>
          </cell>
          <cell r="E3125" t="str">
            <v>Vaso de precipitación, DURAN®, forma alta, 150 ml</v>
          </cell>
          <cell r="F3125" t="str">
            <v xml:space="preserve">Zlewka DURAN® 150 ml, wysoka     </v>
          </cell>
          <cell r="G3125" t="str">
            <v xml:space="preserve">Мензурка, высокая, DURAN®, 150 мл, стекло    </v>
          </cell>
          <cell r="H3125">
            <v>5.05</v>
          </cell>
        </row>
        <row r="3126">
          <cell r="A3126" t="str">
            <v>36004-00</v>
          </cell>
          <cell r="B3126" t="str">
            <v xml:space="preserve">Becherglas, Duran®, hohe Form, 250 ml </v>
          </cell>
          <cell r="C3126" t="str">
            <v>Beaker, DURAN®, tall form, 250 ml</v>
          </cell>
          <cell r="D3126" t="str">
            <v>Becher DURAN®, forme haute 250ml</v>
          </cell>
          <cell r="E3126" t="str">
            <v>Vaso de precipitación, DURAN®, forma alta, 250 ml</v>
          </cell>
          <cell r="F3126" t="str">
            <v xml:space="preserve">Zlewka DURAN® 250 ml, wysoka     </v>
          </cell>
          <cell r="G3126" t="str">
            <v xml:space="preserve">Мензурка , высокая, 250 мл, стекло    </v>
          </cell>
          <cell r="H3126">
            <v>5.2</v>
          </cell>
        </row>
        <row r="3127">
          <cell r="A3127" t="str">
            <v>36005-00</v>
          </cell>
          <cell r="B3127" t="str">
            <v xml:space="preserve">Becherglas, Duran®, hohe Form, 400 ml </v>
          </cell>
          <cell r="C3127" t="str">
            <v>Beaker, DURAN®, tall form, 400 ml</v>
          </cell>
          <cell r="D3127" t="str">
            <v>Becher DURAN®, forme haute 400ml</v>
          </cell>
          <cell r="E3127" t="str">
            <v>Vaso de precipitación, DURAN® forma alta, 400 ml</v>
          </cell>
          <cell r="F3127" t="str">
            <v xml:space="preserve">Zlewka DURAN® 400 ml, wysoka     </v>
          </cell>
          <cell r="G3127" t="str">
            <v xml:space="preserve">Мензурка DURAN®, высокая, 400 мл, стекло    </v>
          </cell>
          <cell r="H3127">
            <v>6.4</v>
          </cell>
        </row>
        <row r="3128">
          <cell r="A3128" t="str">
            <v>36006-00</v>
          </cell>
          <cell r="B3128" t="str">
            <v xml:space="preserve">Becherglas, Duran®, hohe Form, 600 ml </v>
          </cell>
          <cell r="C3128" t="str">
            <v>Beaker, DURAN®, tall form, 600 ml</v>
          </cell>
          <cell r="D3128" t="str">
            <v>Becher DURAN®, forme haute, 600 ml</v>
          </cell>
          <cell r="E3128" t="str">
            <v>Vaso de precipitación, DURAN®, forma alta, 600 ml</v>
          </cell>
          <cell r="F3128" t="str">
            <v>Zlewka DURAN® 600 ml, wysoka</v>
          </cell>
          <cell r="G3128" t="str">
            <v xml:space="preserve">Мензурка DURAN®, высокая, 600 мл, стекло    </v>
          </cell>
          <cell r="H3128">
            <v>7.4</v>
          </cell>
        </row>
        <row r="3129">
          <cell r="A3129" t="str">
            <v>36008-00</v>
          </cell>
          <cell r="B3129" t="str">
            <v xml:space="preserve">Becherglas, Duran®, hohe Form, 1000 ml </v>
          </cell>
          <cell r="C3129" t="str">
            <v>Beaker, DURAN®, tall, 1000 ml</v>
          </cell>
          <cell r="D3129" t="str">
            <v>Becher DURAN®, forme haute, 1000 ml</v>
          </cell>
          <cell r="E3129" t="str">
            <v>Vaso de precipitación, DURAN®, forma alta, 1000 ml</v>
          </cell>
          <cell r="F3129" t="str">
            <v xml:space="preserve">Zlewka DURAN® 1000 ml, wysoka     </v>
          </cell>
          <cell r="G3129" t="str">
            <v xml:space="preserve">Мензурка DURAN®, высокая, 1000 мл, стекло    </v>
          </cell>
          <cell r="H3129">
            <v>12</v>
          </cell>
        </row>
        <row r="3130">
          <cell r="A3130" t="str">
            <v>36010-00</v>
          </cell>
          <cell r="B3130" t="str">
            <v>Becherglas, Duran®, hohe Form, 2000 ml</v>
          </cell>
          <cell r="C3130" t="str">
            <v>Beaker, DURAN®, tall form, 2000 ml</v>
          </cell>
          <cell r="D3130" t="str">
            <v>Becher DURAN®, forme haute, 2000 ml</v>
          </cell>
          <cell r="E3130" t="str">
            <v>Vaso de precipitación, DURAN®, forma alta, 2000 ml</v>
          </cell>
          <cell r="F3130" t="str">
            <v xml:space="preserve">Zlewka DURAN® 2000 ml, wysoka     </v>
          </cell>
          <cell r="G3130" t="str">
            <v xml:space="preserve">Мензурка DURAN®, высокая, 2000 мл, стекло    </v>
          </cell>
          <cell r="H3130">
            <v>22.4</v>
          </cell>
        </row>
        <row r="3131">
          <cell r="A3131" t="str">
            <v>36011-01</v>
          </cell>
          <cell r="B3131" t="str">
            <v>Laborbecher, Kunststoff (PP), 100 ml</v>
          </cell>
          <cell r="C3131" t="str">
            <v>Beaker, 100 ml, plastic (PP)</v>
          </cell>
          <cell r="D3131" t="str">
            <v>Becher forme basse 100ml plastique</v>
          </cell>
          <cell r="E3131" t="str">
            <v>Vaso de precipitación, plástico, forma baja, 100ml</v>
          </cell>
          <cell r="F3131" t="str">
            <v xml:space="preserve">Zlewka 100 ml, niska, tworzywo sztuczne    </v>
          </cell>
          <cell r="G3131" t="str">
            <v xml:space="preserve">Мензурка, низкая, 100 мл, пластмасса     </v>
          </cell>
          <cell r="H3131">
            <v>1.3</v>
          </cell>
        </row>
        <row r="3132">
          <cell r="A3132" t="str">
            <v>36012-00</v>
          </cell>
          <cell r="B3132" t="str">
            <v xml:space="preserve">Becherglas, Duran®, niedrige Form, 150 ml </v>
          </cell>
          <cell r="C3132" t="str">
            <v>Glass beaker, low form, 150 ml</v>
          </cell>
          <cell r="D3132" t="str">
            <v>Becher Duran forme basse 150ml</v>
          </cell>
          <cell r="E3132" t="str">
            <v>Vaso de precipitación, forma baja, 150ml</v>
          </cell>
          <cell r="F3132" t="str">
            <v xml:space="preserve">Zlewka 150 ml, niska     </v>
          </cell>
          <cell r="G3132" t="str">
            <v xml:space="preserve">Мензурка  DURAN®, низкая, 150 мл, стекло    </v>
          </cell>
          <cell r="H3132">
            <v>5.05</v>
          </cell>
        </row>
        <row r="3133">
          <cell r="A3133" t="str">
            <v>36012-02</v>
          </cell>
          <cell r="B3133" t="str">
            <v xml:space="preserve">Becherglas, Duran®, Super Duty, niedrige Form, 150 ml </v>
          </cell>
          <cell r="C3133" t="str">
            <v>Glass beaker, DURAN® Super Duty, low form, 150 ml</v>
          </cell>
          <cell r="D3133" t="str">
            <v>Bêcher Duran forme basse 150ml</v>
          </cell>
          <cell r="E3133" t="str">
            <v>Vaso de precipitación DURAN®, forma baja, 150ml</v>
          </cell>
          <cell r="F3133" t="str">
            <v xml:space="preserve">Zlewka 250 ml, niska     </v>
          </cell>
          <cell r="G3133" t="str">
            <v xml:space="preserve">Мензурка  DURAN®, низкая, 150 мл, стекло    </v>
          </cell>
          <cell r="H3133">
            <v>6.9</v>
          </cell>
        </row>
        <row r="3134">
          <cell r="A3134" t="str">
            <v>36013-00</v>
          </cell>
          <cell r="B3134" t="str">
            <v xml:space="preserve">Becherglas, Duran®, niedrige Form, 250 ml </v>
          </cell>
          <cell r="C3134" t="str">
            <v>Glass beaker, low form, 250 ml</v>
          </cell>
          <cell r="D3134" t="str">
            <v>Bêcher Duran forme basse 250ml</v>
          </cell>
          <cell r="E3134" t="str">
            <v>Vaso de precipitación DURAN®, forma baja, 250ml</v>
          </cell>
          <cell r="F3134" t="str">
            <v xml:space="preserve">Zlewka 250 ml, niska     </v>
          </cell>
          <cell r="G3134" t="str">
            <v xml:space="preserve">Мензурка  DURAN®, низкая, 250 мл, стекло    </v>
          </cell>
          <cell r="H3134">
            <v>5.05</v>
          </cell>
        </row>
        <row r="3135">
          <cell r="A3135" t="str">
            <v>36013-01</v>
          </cell>
          <cell r="B3135" t="str">
            <v>Laborbecher, Kunststoff (PP), 250 ml Griffin mit Teilung und Ausguss</v>
          </cell>
          <cell r="C3135" t="str">
            <v>Beaker, 250 ml, plastic (PP)</v>
          </cell>
          <cell r="D3135" t="str">
            <v>Becher forme basse 250ml, plastique</v>
          </cell>
          <cell r="E3135" t="str">
            <v>Vaso de precipitación, plástico, forma baja, 250ml</v>
          </cell>
          <cell r="F3135" t="str">
            <v xml:space="preserve">Zlewka 250 ml, niska, tworzywo sztuczne    </v>
          </cell>
          <cell r="G3135" t="str">
            <v xml:space="preserve">Мензурка, низкая, 250 мл, пластмасса    </v>
          </cell>
          <cell r="H3135">
            <v>1.4</v>
          </cell>
        </row>
        <row r="3136">
          <cell r="A3136" t="str">
            <v>36013-02</v>
          </cell>
          <cell r="B3136" t="str">
            <v xml:space="preserve">Becherglas, Duran®, Super Duty, niedrige Form, 250 ml </v>
          </cell>
          <cell r="C3136" t="str">
            <v>Glass beaker, low form, 250 ml</v>
          </cell>
          <cell r="D3136" t="str">
            <v>Bêcher Duran forme basse 250ml</v>
          </cell>
          <cell r="E3136" t="str">
            <v>Vaso de precipitación DURAN®, forma baja, 250ml</v>
          </cell>
          <cell r="F3136" t="str">
            <v xml:space="preserve">Zlewka 250 ml, niska     </v>
          </cell>
          <cell r="G3136" t="str">
            <v xml:space="preserve">Мензурка  DURAN®, низкая, 250 мл, стекло    </v>
          </cell>
          <cell r="H3136">
            <v>6.1</v>
          </cell>
        </row>
        <row r="3137">
          <cell r="A3137" t="str">
            <v>36014-00</v>
          </cell>
          <cell r="B3137" t="str">
            <v xml:space="preserve">Becherglas, Duran®, niedrige Form, 400 ml </v>
          </cell>
          <cell r="C3137" t="str">
            <v>Glass beaker, low form, 400 ml</v>
          </cell>
          <cell r="D3137" t="str">
            <v>Becher Duran forme basse 400ml</v>
          </cell>
          <cell r="E3137" t="str">
            <v>Vaso de precipitación, forma baja, 400ml</v>
          </cell>
          <cell r="F3137" t="str">
            <v xml:space="preserve">Zlewka 400 ml, niska     </v>
          </cell>
          <cell r="G3137" t="str">
            <v xml:space="preserve">Мензурка  DURAN®, низкая, 400 мл, стекло    </v>
          </cell>
          <cell r="H3137">
            <v>6.4</v>
          </cell>
        </row>
        <row r="3138">
          <cell r="A3138" t="str">
            <v>36014-02</v>
          </cell>
          <cell r="B3138" t="str">
            <v xml:space="preserve">Becherglas, Duran®, Super Duty, niedrige Form, 400 ml </v>
          </cell>
          <cell r="C3138" t="str">
            <v>Glass beaker, low form, 400 ml</v>
          </cell>
          <cell r="D3138" t="str">
            <v>Becher Duran forme basse 400ml</v>
          </cell>
          <cell r="E3138" t="str">
            <v>Vaso de precipitación, forma baja, 400ml</v>
          </cell>
          <cell r="F3138" t="str">
            <v xml:space="preserve">Zlewka 400 ml, niska     </v>
          </cell>
          <cell r="G3138" t="str">
            <v xml:space="preserve">Мензурка  DURAN®, низкая, 400 мл, стекло    </v>
          </cell>
          <cell r="H3138">
            <v>9.9</v>
          </cell>
        </row>
        <row r="3139">
          <cell r="A3139" t="str">
            <v>36015-00</v>
          </cell>
          <cell r="B3139" t="str">
            <v xml:space="preserve">Becherglas, Duran®, niedrige Form, 600 ml </v>
          </cell>
          <cell r="C3139" t="str">
            <v>Glass beaker, low form, 600 ml</v>
          </cell>
          <cell r="D3139" t="str">
            <v>Becher Duran forme basse 600ml</v>
          </cell>
          <cell r="E3139" t="str">
            <v>Vaso de precipitación, forma baja, 600ml</v>
          </cell>
          <cell r="F3139" t="str">
            <v xml:space="preserve">Zlewka 600 ml, niska     </v>
          </cell>
          <cell r="G3139" t="str">
            <v xml:space="preserve">Мензурка  DURAN®, низкая, 600 мл, стекло    </v>
          </cell>
          <cell r="H3139">
            <v>7.4</v>
          </cell>
        </row>
        <row r="3140">
          <cell r="A3140" t="str">
            <v>36017-00</v>
          </cell>
          <cell r="B3140" t="str">
            <v xml:space="preserve">Becherglas, Duran®, niedrige Form, 1000 ml </v>
          </cell>
          <cell r="C3140" t="str">
            <v>Glass beaker, low form, 1000 ml</v>
          </cell>
          <cell r="D3140" t="str">
            <v>Becher Duran forme basse 1000ml</v>
          </cell>
          <cell r="E3140" t="str">
            <v>Vaso de precipitación, forma baja, 1000ml</v>
          </cell>
          <cell r="F3140" t="str">
            <v xml:space="preserve">Zlewka 1000 ml, niska     </v>
          </cell>
          <cell r="G3140" t="str">
            <v xml:space="preserve">Мензурка  , низкая, 1000 мл, стекло    </v>
          </cell>
          <cell r="H3140">
            <v>10.4</v>
          </cell>
        </row>
        <row r="3141">
          <cell r="A3141" t="str">
            <v>36018-00</v>
          </cell>
          <cell r="B3141" t="str">
            <v xml:space="preserve">Becherglas, Duran®, niedrige Form, 2000 ml </v>
          </cell>
          <cell r="C3141" t="str">
            <v>Glass Beaker, low form, 2000 ml</v>
          </cell>
          <cell r="D3141" t="str">
            <v>Becher Duran forme basse 2000ml</v>
          </cell>
          <cell r="E3141" t="str">
            <v>Vaso de precipitación, forma baja, 2000ml</v>
          </cell>
          <cell r="F3141" t="str">
            <v xml:space="preserve">Zlewka DURAN®, niska, 2000 ml     </v>
          </cell>
          <cell r="G3141" t="str">
            <v xml:space="preserve">Мензурка  DURAN®, высокая, 2000 мл, DURAN    </v>
          </cell>
          <cell r="H3141">
            <v>20.399999999999999</v>
          </cell>
        </row>
        <row r="3142">
          <cell r="A3142" t="str">
            <v>36020-00</v>
          </cell>
          <cell r="B3142" t="str">
            <v xml:space="preserve">Stehkolben Duran®, Enghals, 100 ml </v>
          </cell>
          <cell r="C3142" t="str">
            <v>Long-neck flat-bott. flask  100ml</v>
          </cell>
          <cell r="D3142" t="str">
            <v>Ballon à fond plat, col étroit ,100 ml</v>
          </cell>
          <cell r="E3142" t="str">
            <v>MATRAZ,FDO.PL., CUELLO LGO. 100ML</v>
          </cell>
          <cell r="F3142" t="str">
            <v xml:space="preserve">Kolba stojąca DURAN®, wlew wąski, 100 ml     </v>
          </cell>
          <cell r="G3142" t="str">
            <v xml:space="preserve">Колба, плоскодонная, узкогорлая, 100 мл, DURAN    </v>
          </cell>
          <cell r="H3142">
            <v>6.4</v>
          </cell>
        </row>
        <row r="3143">
          <cell r="A3143" t="str">
            <v>36021-00</v>
          </cell>
          <cell r="B3143" t="str">
            <v xml:space="preserve">Stehkolben Duran®, Enghals, 250 ml </v>
          </cell>
          <cell r="C3143" t="str">
            <v>Long-neck flat-bott.flask  250ml</v>
          </cell>
          <cell r="D3143" t="str">
            <v>Ballon à fond plat, col étroit, 250 ml</v>
          </cell>
          <cell r="E3143" t="str">
            <v>MATRAZ,FDO.PL., CUELLO LGO. 250ML</v>
          </cell>
          <cell r="F3143" t="str">
            <v xml:space="preserve">Kolba stojąca DURAN®, wlew wąski, 250 ml     </v>
          </cell>
          <cell r="G3143" t="str">
            <v xml:space="preserve">Колба, плоскодонная, узкогорлая, 250 мл, DURAN    </v>
          </cell>
          <cell r="H3143">
            <v>7.4</v>
          </cell>
        </row>
        <row r="3144">
          <cell r="A3144" t="str">
            <v>36022-00</v>
          </cell>
          <cell r="B3144" t="str">
            <v xml:space="preserve">Stehkolben Duran®, Enghals, 500 ml </v>
          </cell>
          <cell r="C3144" t="str">
            <v>Long-neck flat-bott.flask  500ml</v>
          </cell>
          <cell r="D3144" t="str">
            <v>Ballon à fond plat, col étroit, 500 ml</v>
          </cell>
          <cell r="E3144" t="str">
            <v>MATRAZ,FDO.PL., CUELLO LGO. 500ML</v>
          </cell>
          <cell r="F3144" t="str">
            <v xml:space="preserve">Kolba stojąca DURAN®, wlew wąski, 500 ml     </v>
          </cell>
          <cell r="G3144" t="str">
            <v xml:space="preserve">Колба, плоскодонная, узкогорлая, 500 мл, DURAN    </v>
          </cell>
          <cell r="H3144">
            <v>10.7</v>
          </cell>
        </row>
        <row r="3145">
          <cell r="A3145" t="str">
            <v>36024-00</v>
          </cell>
          <cell r="B3145" t="str">
            <v xml:space="preserve">Stehkolben Duran®, Enghals, 1000 ml </v>
          </cell>
          <cell r="C3145" t="str">
            <v>Long-neck flat-bott.flask 1000ml</v>
          </cell>
          <cell r="D3145" t="str">
            <v>Ballon à fond plat, col étroit, 1000 ml</v>
          </cell>
          <cell r="E3145" t="str">
            <v>MATRAZ,FDO.PL., CUELLO LGO.1000ML</v>
          </cell>
          <cell r="F3145" t="str">
            <v xml:space="preserve">Kolba stojąca DURAN®, wlew wąski, 1000 ml     </v>
          </cell>
          <cell r="G3145" t="str">
            <v xml:space="preserve">Колба, плоскодонная, узкогорлая, 1000 мл, DURAN    </v>
          </cell>
          <cell r="H3145">
            <v>13.7</v>
          </cell>
        </row>
        <row r="3146">
          <cell r="A3146" t="str">
            <v>36046-00</v>
          </cell>
          <cell r="B3146" t="str">
            <v xml:space="preserve">Rundkolben Duran®, Enghals, 100 ml </v>
          </cell>
          <cell r="C3146" t="str">
            <v>Long-neck round-bott.flask  100ml</v>
          </cell>
          <cell r="D3146" t="str">
            <v>Ballon à fond rond, col étroit, 100 ml</v>
          </cell>
          <cell r="E3146" t="str">
            <v>MATRAZ, FDO.RDO.,CUELLO LGO.100ML</v>
          </cell>
          <cell r="F3146" t="str">
            <v xml:space="preserve">Kolba okrągła DURAN®, wlew wąski, 100 ml     </v>
          </cell>
          <cell r="G3146" t="str">
            <v xml:space="preserve">Колба, круглодонная, узкогорлая, 100 мл, DURAN     </v>
          </cell>
          <cell r="H3146">
            <v>6.5</v>
          </cell>
        </row>
        <row r="3147">
          <cell r="A3147" t="str">
            <v>36047-00</v>
          </cell>
          <cell r="B3147" t="str">
            <v xml:space="preserve">Rundkolben Duran®, Enghals, 250 ml </v>
          </cell>
          <cell r="C3147" t="str">
            <v>Long-neck round-bott.flask  250ml</v>
          </cell>
          <cell r="D3147" t="str">
            <v>Ballon à fond rond, col étroit, 250 ml</v>
          </cell>
          <cell r="E3147" t="str">
            <v>MATRAZ,FDO.RDO., CUELLO LGO.250ML</v>
          </cell>
          <cell r="F3147" t="str">
            <v xml:space="preserve">Kolba okrągła DURAN®, wlew wąski, 250 ml     </v>
          </cell>
          <cell r="G3147" t="str">
            <v xml:space="preserve">Колба, круглодонная, узкогорлая, 250 мл, DURAN     </v>
          </cell>
          <cell r="H3147">
            <v>7.9</v>
          </cell>
        </row>
        <row r="3148">
          <cell r="A3148" t="str">
            <v>36048-00</v>
          </cell>
          <cell r="B3148" t="str">
            <v xml:space="preserve">Rundkolben Duran®, Enghals, 500 ml </v>
          </cell>
          <cell r="C3148" t="str">
            <v>Long-neck round-bott.flask  500ml</v>
          </cell>
          <cell r="D3148" t="str">
            <v>Ballon à fond rond, col étroit, 500 ml</v>
          </cell>
          <cell r="E3148" t="str">
            <v>MATRAZ,FDO.RDO., CUELLO LGO.500ML</v>
          </cell>
          <cell r="F3148" t="str">
            <v xml:space="preserve">Kolba okrągła DURAN®, wlew wąski, 500 ml     </v>
          </cell>
          <cell r="G3148" t="str">
            <v xml:space="preserve">Колба, круглодонная, узкогорлая, 500 мл, DURAN     </v>
          </cell>
          <cell r="H3148">
            <v>10.4</v>
          </cell>
        </row>
        <row r="3149">
          <cell r="A3149" t="str">
            <v>36050-00</v>
          </cell>
          <cell r="B3149" t="str">
            <v xml:space="preserve">Rundkolben Duran®, Enghals, 1000 ml </v>
          </cell>
          <cell r="C3149" t="str">
            <v>Long-neck round-bott.flask 1000ml</v>
          </cell>
          <cell r="D3149" t="str">
            <v>Ballon à fond rond, col étroit, 1000 ml</v>
          </cell>
          <cell r="E3149" t="str">
            <v>MATRAZ,FDO.RDO.CUELLO LGO.1000 ML</v>
          </cell>
          <cell r="F3149" t="str">
            <v xml:space="preserve">Kolba okrągła DURAN®, wlew wąski, 1000 ml     </v>
          </cell>
          <cell r="G3149" t="str">
            <v xml:space="preserve">Колба, круглодонная, узкогорлая, 1000 мл, DURAN     </v>
          </cell>
          <cell r="H3149">
            <v>14.5</v>
          </cell>
        </row>
        <row r="3150">
          <cell r="A3150" t="str">
            <v>36080-00</v>
          </cell>
          <cell r="B3150" t="str">
            <v>Laborbecher, Kunststoff (PP), 50 ml</v>
          </cell>
          <cell r="C3150" t="str">
            <v>Beaker, 50 ml, plastic (PP)</v>
          </cell>
          <cell r="D3150" t="str">
            <v>Bécher, 50 ml, forme basse, plastique</v>
          </cell>
          <cell r="E3150" t="str">
            <v>Vaso de precipitado, 50 ml, forma baja, material polipropileno (PP)</v>
          </cell>
          <cell r="F3150" t="str">
            <v xml:space="preserve">Zlewka niska 50 ml, PP piętrowana     </v>
          </cell>
          <cell r="G3150" t="str">
            <v xml:space="preserve">Мензурка низкая, 50 мл, пластиковая    </v>
          </cell>
          <cell r="H3150">
            <v>1.2</v>
          </cell>
        </row>
        <row r="3151">
          <cell r="A3151" t="str">
            <v>36081-00</v>
          </cell>
          <cell r="B3151" t="str">
            <v>Laborbecher, Kunststoff (PP), 100 ml</v>
          </cell>
          <cell r="C3151" t="str">
            <v>Beaker, 100 ml, plastic (PP)</v>
          </cell>
          <cell r="D3151" t="str">
            <v>Bécher, 100 ml, forme basse, plastique, empilable</v>
          </cell>
          <cell r="E3151" t="str">
            <v>Vaso de precipitado, 100 ml, forma baja, plástico</v>
          </cell>
          <cell r="F3151" t="str">
            <v xml:space="preserve">Zlewka niska 100 ml, PP piętrowana     </v>
          </cell>
          <cell r="G3151" t="str">
            <v xml:space="preserve">Мензурка низкая, 100 мл, пластиковая    </v>
          </cell>
          <cell r="H3151">
            <v>1.4</v>
          </cell>
        </row>
        <row r="3152">
          <cell r="A3152" t="str">
            <v>36082-00</v>
          </cell>
          <cell r="B3152" t="str">
            <v>Laborbecher, Kunststoff (PP), 250 ml  Becher, niedrige Form</v>
          </cell>
          <cell r="C3152" t="str">
            <v>Beaker, 250 ml, plastic (PP)</v>
          </cell>
          <cell r="D3152" t="str">
            <v>Bécher, 250ml, forme basse, plastique, empilable</v>
          </cell>
          <cell r="E3152" t="str">
            <v>Vaso de precipitado, 250 ml, forma baja, plástico</v>
          </cell>
          <cell r="F3152" t="str">
            <v xml:space="preserve">Zlewka niska 250 ml, PP piętrowana     </v>
          </cell>
          <cell r="G3152" t="str">
            <v xml:space="preserve">Мензурка низкая, 250 мл, пластиковая    </v>
          </cell>
          <cell r="H3152">
            <v>1.9</v>
          </cell>
        </row>
        <row r="3153">
          <cell r="A3153" t="str">
            <v>36116-00</v>
          </cell>
          <cell r="B3153" t="str">
            <v xml:space="preserve">Erlenmeyerkolben, Duran®, Enghals, 25 ml </v>
          </cell>
          <cell r="C3153" t="str">
            <v xml:space="preserve">Erlenmeyer flask, Duran®, narrow neck, 25 ml </v>
          </cell>
          <cell r="D3153" t="str">
            <v>Fiole Erlenmeyer col etroit, Duran®, 25 ml</v>
          </cell>
          <cell r="E3153" t="str">
            <v>MATRAZ ERLENMEYER, Duran®, CUELLO A.  25 ml</v>
          </cell>
          <cell r="F3153" t="str">
            <v>Kolba Erlenmeyera, Duran, wlew wąski, 25 ml</v>
          </cell>
          <cell r="G3153" t="str">
            <v xml:space="preserve">Колба Эрленмейера, узкогорлая, 25 мл    </v>
          </cell>
          <cell r="H3153">
            <v>5.5</v>
          </cell>
        </row>
        <row r="3154">
          <cell r="A3154" t="str">
            <v>36117-00</v>
          </cell>
          <cell r="B3154" t="str">
            <v xml:space="preserve">Erlenmeyerkolben, Duran®, Enghals, 50 ml </v>
          </cell>
          <cell r="C3154" t="str">
            <v>Erlenmeyer flask, Duran®, narrow neck, 50 ml</v>
          </cell>
          <cell r="D3154" t="str">
            <v>Fiole Erlenmeyer col étroit, Duran®, 50 ml</v>
          </cell>
          <cell r="E3154" t="str">
            <v>MATRAZ ERLENMEYER, Duran®, CUELLO A.  50 ml</v>
          </cell>
          <cell r="F3154" t="str">
            <v>Kolba Erlenmeyera,Duran® , wlew wąski, 50 ml</v>
          </cell>
          <cell r="G3154" t="str">
            <v xml:space="preserve">Колба Эрленмейера, узкогорлая, 50 мл    </v>
          </cell>
          <cell r="H3154">
            <v>5</v>
          </cell>
        </row>
        <row r="3155">
          <cell r="A3155" t="str">
            <v>36118-00</v>
          </cell>
          <cell r="B3155" t="str">
            <v xml:space="preserve">Erlenmeyerkolben, Duran®, Enghals, 100 ml </v>
          </cell>
          <cell r="C3155" t="str">
            <v>Erlenmeyer flask, Duran®, narrow neck, 100 ml</v>
          </cell>
          <cell r="D3155" t="str">
            <v>Fiole Erlenmeyer col étroit, Duran®, 100 ml</v>
          </cell>
          <cell r="E3155" t="str">
            <v>MATRAZ ERLENMEYER, Duran®, CUELLO A. 100 ml</v>
          </cell>
          <cell r="F3155" t="str">
            <v>Kolba Erlenmeyera, Duran®, wlew wąski, 100 ml</v>
          </cell>
          <cell r="G3155" t="str">
            <v xml:space="preserve">Колба Эрленмейера, узкогорлая, 100 мл    </v>
          </cell>
          <cell r="H3155">
            <v>45</v>
          </cell>
        </row>
        <row r="3156">
          <cell r="A3156" t="str">
            <v>36121-00</v>
          </cell>
          <cell r="B3156" t="str">
            <v xml:space="preserve">Erlenmeyerkolben, Duran®, Enghals, 500 ml </v>
          </cell>
          <cell r="C3156" t="str">
            <v>Erlenmeyer flask, Duran®, narrow neck, 500 ml</v>
          </cell>
          <cell r="D3156" t="str">
            <v>Fiole Erlenmeyer col étroit, Duran®, 500 ml</v>
          </cell>
          <cell r="E3156" t="str">
            <v>MATRAZ ERLENMEYER,Duran®,CUELLO A. 500 ml</v>
          </cell>
          <cell r="F3156" t="str">
            <v>Kolba Erlenmeyera,Duran® , wlew wąski, 500 ml</v>
          </cell>
          <cell r="G3156" t="str">
            <v xml:space="preserve">Колба Эрленмейера, узкогорлая, 500 мл    </v>
          </cell>
          <cell r="H3156">
            <v>6.8</v>
          </cell>
        </row>
        <row r="3157">
          <cell r="A3157" t="str">
            <v>36122-00</v>
          </cell>
          <cell r="B3157" t="str">
            <v xml:space="preserve">Erlenmeyerkolben, Duran®, Enghals, 1000 ml </v>
          </cell>
          <cell r="C3157" t="str">
            <v>Erlenmeyer flask, Duran®, narrow neck,1000 ml</v>
          </cell>
          <cell r="D3157" t="str">
            <v>Fiole Erlenmeyer col étroit, Duran®, 1000 ml</v>
          </cell>
          <cell r="E3157" t="str">
            <v>MATRAZ ERLENMEYER, Duran®, CUELLO A.1000 ml</v>
          </cell>
          <cell r="F3157" t="str">
            <v>Kolba Erlenmeyera, Duran®, wlew wąski, 1000 ml</v>
          </cell>
          <cell r="G3157" t="str">
            <v xml:space="preserve">Колба Эрленмейера, узкогорлая, 1000 мл    </v>
          </cell>
          <cell r="H3157">
            <v>11.2</v>
          </cell>
        </row>
        <row r="3158">
          <cell r="A3158" t="str">
            <v>36124-00</v>
          </cell>
          <cell r="B3158" t="str">
            <v xml:space="preserve">Erlenmeyerkolben, Duran®, Enghals, 250 ml </v>
          </cell>
          <cell r="C3158" t="str">
            <v>Erlenmeyer flask,Duran®, narrow neck, 250 ml</v>
          </cell>
          <cell r="D3158" t="str">
            <v>Fiole Erlenmeyer col étroit, Duran®, 250 ml</v>
          </cell>
          <cell r="E3158" t="str">
            <v>MATRAZ ERLENMEYER, Duran®, CLLO.EST.250 ml</v>
          </cell>
          <cell r="F3158" t="str">
            <v>Kolba Erlenmeyera, Duran®, wlew wąski, 250 ml</v>
          </cell>
          <cell r="G3158" t="str">
            <v xml:space="preserve">Колба Эрленмейера, узкогорлая, 250 мл, 10 шт.    </v>
          </cell>
          <cell r="H3158">
            <v>5</v>
          </cell>
        </row>
        <row r="3159">
          <cell r="A3159" t="str">
            <v>36128-00</v>
          </cell>
          <cell r="B3159" t="str">
            <v xml:space="preserve">Erlenmeyerkolben, Duran®, Weithals, 100 ml </v>
          </cell>
          <cell r="C3159" t="str">
            <v>Erlenmeyer flask,Duran®. wide neck, 100 ml</v>
          </cell>
          <cell r="D3159" t="str">
            <v>Fiole Erlenmeyer col large, Duran®, 100 ml</v>
          </cell>
          <cell r="E3159" t="str">
            <v>MATRAZ ERLENMEYER, Duran®, CUELLO ANCHO, 100 ml</v>
          </cell>
          <cell r="F3159" t="str">
            <v>Kolba Erlenmeyera, Duran®, wlew szeroki, 100 ml</v>
          </cell>
          <cell r="G3159" t="str">
            <v xml:space="preserve">Колба Эрленмейера, широкогорлая, 100 мл    </v>
          </cell>
          <cell r="H3159">
            <v>5</v>
          </cell>
        </row>
        <row r="3160">
          <cell r="A3160" t="str">
            <v>36129-00</v>
          </cell>
          <cell r="B3160" t="str">
            <v xml:space="preserve">Erlenmeyerkolben, Duran®, Weithals, 50 ml </v>
          </cell>
          <cell r="C3160" t="str">
            <v>Erlenmeyer flask, Duran®, wide neck, 50 ml</v>
          </cell>
          <cell r="D3160" t="str">
            <v>Fiole Erlenmeyer col large, Duran®, 50 ml</v>
          </cell>
          <cell r="E3160" t="str">
            <v>MATRAZ ERLENMEYER, Duran®, CUELLO ANCHO 50 ml</v>
          </cell>
          <cell r="F3160" t="str">
            <v>Kolba Erlenmeyera, Duran®, szeroki, 50 ml</v>
          </cell>
          <cell r="G3160" t="str">
            <v xml:space="preserve">Колба Эрленмейера, широкогорлая, 50 мл    </v>
          </cell>
          <cell r="H3160">
            <v>5.3</v>
          </cell>
        </row>
        <row r="3161">
          <cell r="A3161" t="str">
            <v>36131-00</v>
          </cell>
          <cell r="B3161" t="str">
            <v xml:space="preserve">Erlenmeyerkolben, Duran®, Weithals, 500 ml </v>
          </cell>
          <cell r="C3161" t="str">
            <v>Erlenmeyer flask, Duran®, wide neck, 500 ml</v>
          </cell>
          <cell r="D3161" t="str">
            <v>Fiole Erlenmeyer col large, Duran®, 500 ml</v>
          </cell>
          <cell r="E3161" t="str">
            <v>MATRAZ ERLENMEYER, Duran®, CUELLO ANCHO, 500 ml</v>
          </cell>
          <cell r="F3161" t="str">
            <v xml:space="preserve">Kolba Erlenmeyera, Duran®, szeroki     </v>
          </cell>
          <cell r="G3161" t="str">
            <v xml:space="preserve">Колба Эрленмейера, широкогорлая, 500 мл    </v>
          </cell>
          <cell r="H3161">
            <v>7</v>
          </cell>
        </row>
        <row r="3162">
          <cell r="A3162" t="str">
            <v>36133-00</v>
          </cell>
          <cell r="B3162" t="str">
            <v xml:space="preserve">Erlenmeyerkolben, Duran®, Weithals, 1000 ml </v>
          </cell>
          <cell r="C3162" t="str">
            <v>Erlenmeyer flask, Duran®, wide neck, 1000 ml</v>
          </cell>
          <cell r="D3162" t="str">
            <v>Fiole Erlenmeyer col large, Duran®, 1000 ml</v>
          </cell>
          <cell r="E3162" t="str">
            <v>MATRAZ ERLENMEYER, Duran®, CUELLO ANCHO, 1000 ml</v>
          </cell>
          <cell r="F3162" t="str">
            <v>Kolba Erlenmeyera, Duran®, szeroki, 1000 ml</v>
          </cell>
          <cell r="G3162" t="str">
            <v xml:space="preserve">Колба Эрленмейера, широкогорлая, 1000 мл    </v>
          </cell>
          <cell r="H3162">
            <v>10.9</v>
          </cell>
        </row>
        <row r="3163">
          <cell r="A3163" t="str">
            <v>36134-00</v>
          </cell>
          <cell r="B3163" t="str">
            <v>Erlenmeyerkolben, Duran®, Weithals, 250 ml</v>
          </cell>
          <cell r="C3163" t="str">
            <v>Erlenmeyer flask, Duran®, wide neck, 250 ml</v>
          </cell>
          <cell r="D3163" t="str">
            <v>Fiole Erlenmeyer col large, DURAN, 250 ml</v>
          </cell>
          <cell r="E3163" t="str">
            <v>MATRAZ ERLENMEYER, Duran®,CLLO ANCHO, 250 ml</v>
          </cell>
          <cell r="F3163" t="str">
            <v>Kolba Erlenmeyera, Duran®, szeroki, 250 ml</v>
          </cell>
          <cell r="G3163" t="str">
            <v xml:space="preserve">Колба Эрленмейера, широкогорлая, 250 мл    </v>
          </cell>
          <cell r="H3163">
            <v>5.5</v>
          </cell>
        </row>
        <row r="3164">
          <cell r="A3164" t="str">
            <v>36272-00</v>
          </cell>
          <cell r="B3164" t="str">
            <v xml:space="preserve">Becherglas, Duran®, niedrige Form, 5000 ml </v>
          </cell>
          <cell r="C3164" t="str">
            <v>Glass beaker, short, 5000 ml</v>
          </cell>
          <cell r="D3164" t="str">
            <v>Becher, 5000ml, forme basse</v>
          </cell>
          <cell r="E3164" t="str">
            <v>VASO DE PRECIPITADOS, 5000 ML</v>
          </cell>
          <cell r="F3164" t="str">
            <v xml:space="preserve">Zlewka 5000 ml, niska     </v>
          </cell>
          <cell r="G3164" t="str">
            <v xml:space="preserve">Мензурка, низкая, 5000 мл, стекло     </v>
          </cell>
          <cell r="H3164">
            <v>57.9</v>
          </cell>
        </row>
        <row r="3165">
          <cell r="A3165" t="str">
            <v>36276-00</v>
          </cell>
          <cell r="B3165" t="str">
            <v xml:space="preserve">Analysentrichter, Glas, d = 80 mm </v>
          </cell>
          <cell r="C3165" t="str">
            <v>Funnel f.analyses,glass,d=80 mm</v>
          </cell>
          <cell r="D3165" t="str">
            <v>Entonnoir pour analyse, d=80 mm</v>
          </cell>
          <cell r="E3165" t="str">
            <v>EMBUDO DE FILTRACION, D 80 MM</v>
          </cell>
          <cell r="F3165" t="str">
            <v xml:space="preserve">Lejek analityczny, szklany, d = 80 mm     </v>
          </cell>
          <cell r="G3165" t="str">
            <v xml:space="preserve">Воронка для анализов, d=80 мм, стекло    </v>
          </cell>
          <cell r="H3165">
            <v>15.9</v>
          </cell>
        </row>
        <row r="3166">
          <cell r="A3166" t="str">
            <v>36293-00</v>
          </cell>
          <cell r="B3166" t="str">
            <v>Reagenzglas, Duran®, d = 20 mm, l = 180 mm, SB 19</v>
          </cell>
          <cell r="C3166" t="str">
            <v>Test tube,180x20 mm, PN19</v>
          </cell>
          <cell r="D3166" t="str">
            <v>Tube à essais 180x20mm, PN19</v>
          </cell>
          <cell r="E3166" t="str">
            <v>Tubo de ensayo, 20 x 180 mm, SB 19</v>
          </cell>
          <cell r="F3166" t="str">
            <v xml:space="preserve">Probówka, d = 20 mm, l = 180 mm, SB 19     </v>
          </cell>
          <cell r="G3166" t="str">
            <v xml:space="preserve">Пробирка, d=20 мм, l=180 мм, SB19    </v>
          </cell>
          <cell r="H3166">
            <v>6.9</v>
          </cell>
        </row>
        <row r="3167">
          <cell r="A3167" t="str">
            <v>36293-02</v>
          </cell>
          <cell r="B3167" t="str">
            <v>Reagenzglas, Boro, d = 18 mm, l = 180 mm, SB 19</v>
          </cell>
          <cell r="C3167" t="str">
            <v>Test tube,180x20 mm, PN19</v>
          </cell>
          <cell r="D3167" t="str">
            <v>Tube à essai, 180x20 mm, PN19</v>
          </cell>
          <cell r="E3167" t="str">
            <v>Probeta, 180 x 20 mm, PN19</v>
          </cell>
          <cell r="F3167" t="str">
            <v xml:space="preserve">Probówka, l = 180 mm, SB 19 szkło Boro 3.3  </v>
          </cell>
          <cell r="G3167" t="str">
            <v>Пробирка, длина 180 мм</v>
          </cell>
          <cell r="H3167">
            <v>4.2</v>
          </cell>
        </row>
        <row r="3168">
          <cell r="A3168" t="str">
            <v>36294-05</v>
          </cell>
          <cell r="B3168" t="str">
            <v>Reagenzglas, Duran®, d = 30 mm, l = 200 mm, weiß, SB 29</v>
          </cell>
          <cell r="C3168" t="str">
            <v>Test tube, d = 30 mm,  l = 200 mm, white</v>
          </cell>
          <cell r="D3168" t="str">
            <v>Tube à essais 200x30, blanc</v>
          </cell>
          <cell r="E3168" t="str">
            <v>Tubo de ensayo, 30 x 200 mm, DURAN, blanco, SB 29</v>
          </cell>
          <cell r="F3168" t="str">
            <v xml:space="preserve">Probówka, d = 30 mm, l = 200 mm, biała, SB 29     </v>
          </cell>
          <cell r="G3168" t="str">
            <v xml:space="preserve">Пробирка, d=30 мм, l=200 мм, белая, </v>
          </cell>
          <cell r="H3168">
            <v>22</v>
          </cell>
        </row>
        <row r="3169">
          <cell r="A3169" t="str">
            <v>36294-06</v>
          </cell>
          <cell r="B3169" t="str">
            <v>Reagenzglas, Duran®, d = 30 mm, l = 200 mm, schwarz, SB 29</v>
          </cell>
          <cell r="C3169" t="str">
            <v>Test tube, d 30mm, l 200mm, black</v>
          </cell>
          <cell r="D3169" t="str">
            <v>Tube à essais 200x30, noir</v>
          </cell>
          <cell r="E3169" t="str">
            <v>Tubo de ensayo, 30 x 200 mm, DURAN, negro, SB 29</v>
          </cell>
          <cell r="F3169" t="str">
            <v xml:space="preserve">Probówka, d = 30 mm, l = 200 mm, czarna, SB 29     </v>
          </cell>
          <cell r="G3169" t="str">
            <v xml:space="preserve">Пробирка, d=30 мм, l=200 мм, черная     </v>
          </cell>
          <cell r="H3169">
            <v>22</v>
          </cell>
        </row>
        <row r="3170">
          <cell r="A3170" t="str">
            <v>36301-03</v>
          </cell>
          <cell r="B3170" t="str">
            <v xml:space="preserve">Reagenzglas, Duran®, d = 16 mm, l = 160 mm, 10 Stück </v>
          </cell>
          <cell r="C3170" t="str">
            <v>Test tubes,160x16mm, 10pcs</v>
          </cell>
          <cell r="D3170" t="str">
            <v>Tube à essais D=16mm l=160mm Duran 10 pièces</v>
          </cell>
          <cell r="E3170" t="str">
            <v>Tubos de ensayo, 16 x 160 mm, DURAN, 10 pzs.</v>
          </cell>
          <cell r="F3170" t="str">
            <v xml:space="preserve">Probówka, d = 16 mm, l-160 mm, DURAN®, 10 sztuk     </v>
          </cell>
          <cell r="G3170" t="str">
            <v xml:space="preserve">Пробирки, d=16 мм, l=160 мм, DURAN, 10 шт.    </v>
          </cell>
          <cell r="H3170">
            <v>7.9</v>
          </cell>
        </row>
        <row r="3171">
          <cell r="A3171" t="str">
            <v>36301-10</v>
          </cell>
          <cell r="B3171" t="str">
            <v xml:space="preserve">Reagenzglas, Duran®, d = 16 mm, l = 160 mm, 100 Stück </v>
          </cell>
          <cell r="C3171" t="str">
            <v>Test tubes,160x16mm,DURAN, 100pcs</v>
          </cell>
          <cell r="D3171" t="str">
            <v>Tube à essais, d = 16 mm, l = 160 mm, Duran®, 100 pièces</v>
          </cell>
          <cell r="E3171" t="str">
            <v>Tubos de ensayo, 16 x 160 mm, DURAN, 100 pzs.</v>
          </cell>
          <cell r="F3171" t="str">
            <v xml:space="preserve">Probówka, d = 16 mm, l = 160 mm, DURAN®, 100 sztuk     </v>
          </cell>
          <cell r="G3171" t="str">
            <v xml:space="preserve">Пробирки, d=16 мм, l=160 мм, DURAN, 100 шт.    </v>
          </cell>
          <cell r="H3171">
            <v>79.400000000000006</v>
          </cell>
        </row>
        <row r="3172">
          <cell r="A3172" t="str">
            <v>36302-03</v>
          </cell>
          <cell r="B3172" t="str">
            <v xml:space="preserve">Reagenzglas, Duran®, d = 18 mm, l = 180 mm, 10 Stück </v>
          </cell>
          <cell r="C3172" t="str">
            <v>Test tubes, 180x18mm, 10 pcs</v>
          </cell>
          <cell r="D3172" t="str">
            <v>Tube à essais D=18mm, l=180mm, Duran 10 pièces</v>
          </cell>
          <cell r="E3172" t="str">
            <v>Tubos de ensayo, 18 x 180 mm, DURAN, 10 pzs.</v>
          </cell>
          <cell r="F3172" t="str">
            <v xml:space="preserve">Probówka, d = 18 mm, l = 180 mm, DURAN®, 10 sztuk     </v>
          </cell>
          <cell r="G3172" t="str">
            <v xml:space="preserve">Пробирки, d=18 мм, l=180 мм, DURAN, 10 шт.    </v>
          </cell>
          <cell r="H3172">
            <v>9.6999999999999993</v>
          </cell>
        </row>
        <row r="3173">
          <cell r="A3173" t="str">
            <v>36302-10</v>
          </cell>
          <cell r="B3173" t="str">
            <v xml:space="preserve">Reagenzglas, Duran®, d = 18 mm, l = 180 mm, 100 Stück </v>
          </cell>
          <cell r="C3173" t="str">
            <v>Test tubes,180x18mm 100 pcs</v>
          </cell>
          <cell r="D3173" t="str">
            <v>Tube à essais D=18mm l=180mm Duran 100 pièces</v>
          </cell>
          <cell r="E3173" t="str">
            <v>Tubos de ensayo, 18 x 180 mm, DURAN, 100 pzs.</v>
          </cell>
          <cell r="F3173" t="str">
            <v xml:space="preserve">Probówka, d = 18 mm, l = 180 mm, DURAN®, 100 sztuk     </v>
          </cell>
          <cell r="G3173" t="str">
            <v xml:space="preserve">Пробирки, d=18 мм, l=180 мм, DURAN, 100 шт.    </v>
          </cell>
          <cell r="H3173">
            <v>89</v>
          </cell>
        </row>
        <row r="3174">
          <cell r="A3174" t="str">
            <v>36303-01</v>
          </cell>
          <cell r="B3174" t="str">
            <v>Reagenzglas, Duran®, d = 20 mm, l = 180 mm, 1 Stück</v>
          </cell>
          <cell r="C3174" t="str">
            <v>Test tube,180x20 mm</v>
          </cell>
          <cell r="D3174" t="str">
            <v>Tube à essais D=20mm l=180mm Duran</v>
          </cell>
          <cell r="E3174" t="str">
            <v>Tubo de ensayo, 20 x 180 mm, DURAN, 1 pz.</v>
          </cell>
          <cell r="F3174" t="str">
            <v xml:space="preserve">Probówka, d = 18 mm, l = 180 mm, DURAN®, 10 sztuk     </v>
          </cell>
          <cell r="G3174" t="str">
            <v xml:space="preserve">Пробирки, d=20 мм, l=180 мм, DURAN, 1шт.    </v>
          </cell>
          <cell r="H3174">
            <v>1.3</v>
          </cell>
        </row>
        <row r="3175">
          <cell r="A3175" t="str">
            <v>36303-10</v>
          </cell>
          <cell r="B3175" t="str">
            <v xml:space="preserve">Reagenzglas, Duran®, d = 20 mm, l = 180 mm, 100 Stück </v>
          </cell>
          <cell r="C3175" t="str">
            <v>Test tube,180x20 mm,DURAN, 100pcs</v>
          </cell>
          <cell r="D3175" t="str">
            <v>Tube à essais D=20mm l=180mm Duran 100 pièces</v>
          </cell>
          <cell r="E3175" t="str">
            <v>Tubos de ensayo, 20 x 180 mm, DURAN, 100 pzs.</v>
          </cell>
          <cell r="F3175" t="str">
            <v xml:space="preserve">Probówka, d = 20 mm, l = 180 mm, DURAN®, 100 sztuk     </v>
          </cell>
          <cell r="G3175" t="str">
            <v xml:space="preserve">Пробирки, d=20 мм, l=180 мм, DURAN, 100 шт.    </v>
          </cell>
          <cell r="H3175">
            <v>89</v>
          </cell>
        </row>
        <row r="3176">
          <cell r="A3176" t="str">
            <v>36304-01</v>
          </cell>
          <cell r="B3176" t="str">
            <v xml:space="preserve">Reagenzglas, Duran®, d = 30 mm, l = 200 mm, 1 Stück </v>
          </cell>
          <cell r="C3176" t="str">
            <v>Test tube,200x30 mm</v>
          </cell>
          <cell r="D3176" t="str">
            <v>Tube à essais D=30mm l=120mm Duran</v>
          </cell>
          <cell r="E3176" t="str">
            <v>Tubo de ensayo, 30 x 200 mm, DURAN, 1 pz.</v>
          </cell>
          <cell r="F3176" t="str">
            <v xml:space="preserve">Probówka, d = 30 mm, l = 200 mm, DURAN®, 1 sztuka     </v>
          </cell>
          <cell r="G3176" t="str">
            <v xml:space="preserve">Пробирки, d=30 мм, l=200 мм, DURAN, 1шт.    </v>
          </cell>
          <cell r="H3176">
            <v>2.2000000000000002</v>
          </cell>
        </row>
        <row r="3177">
          <cell r="A3177" t="str">
            <v>36304-10</v>
          </cell>
          <cell r="B3177" t="str">
            <v xml:space="preserve">Reagenzglas, Duran®, d = 30 mm, l = 200 mm, 50 Stück </v>
          </cell>
          <cell r="C3177" t="str">
            <v>Test tube,200x30 mm, 50 pcs</v>
          </cell>
          <cell r="D3177" t="str">
            <v>Tube à essais D=30mm l=120mm Duran 50 pièces</v>
          </cell>
          <cell r="E3177" t="str">
            <v>Tubos de ensayo, 30 x 200 mm, DURAN, 50 pzs.</v>
          </cell>
          <cell r="F3177" t="str">
            <v xml:space="preserve">Probówka, d = 30 mm, l = 20 cm, DURAN®, 50 sztuk     </v>
          </cell>
          <cell r="G3177" t="str">
            <v xml:space="preserve">Пробирки, d=30 мм, l=200 мм, DURAN, 50 шт.    </v>
          </cell>
          <cell r="H3177">
            <v>117.2</v>
          </cell>
        </row>
        <row r="3178">
          <cell r="A3178" t="str">
            <v>36305-10</v>
          </cell>
          <cell r="B3178" t="str">
            <v xml:space="preserve">Reagenzglas, FIOLAX®, d = 16 mm, l = 160 mm, 100 Stück </v>
          </cell>
          <cell r="C3178" t="str">
            <v>Test tubes 160x16 mm,FIOLAX,100pc</v>
          </cell>
          <cell r="D3178" t="str">
            <v>Tube à essais D=16mm l=160mm FIOLAX®, 100 pièces</v>
          </cell>
          <cell r="E3178" t="str">
            <v>Tubos de ensayo, 16 x 160 mm, FIOLAX, 100 pzs.</v>
          </cell>
          <cell r="F3178" t="str">
            <v xml:space="preserve">Probówka, d = 16 mm, l = 160 mm, FIOLAX®, 100 sztuk     </v>
          </cell>
          <cell r="G3178" t="str">
            <v xml:space="preserve">Пробирки, d=16 мм, l=160 мм, FIOLAX, 100 шт.    </v>
          </cell>
          <cell r="H3178">
            <v>37.299999999999997</v>
          </cell>
        </row>
        <row r="3179">
          <cell r="A3179" t="str">
            <v>36307-10</v>
          </cell>
          <cell r="B3179" t="str">
            <v xml:space="preserve">Reagenzglas, FIOLAX®, d = 12 mm, l = 100 mm, 100 Stück </v>
          </cell>
          <cell r="C3179" t="str">
            <v>Test tubes 100x12 mm,FIOLAX,100pc</v>
          </cell>
          <cell r="D3179" t="str">
            <v>Tube à essais D=12mm l=100mm FIOLAX®, 100 pièces</v>
          </cell>
          <cell r="E3179" t="str">
            <v>Tubos de ensayo, 12 x 100 mm, FIOLAX, 100 pzs.</v>
          </cell>
          <cell r="F3179" t="str">
            <v xml:space="preserve">Probówka, d = 12 mm, l = 100 mm, FIOLAX®, 100 sztuk     </v>
          </cell>
          <cell r="G3179" t="str">
            <v xml:space="preserve">Пробирки, d=12 мм, l=100 мм, FIOLAX, 100 шт.    </v>
          </cell>
          <cell r="H3179">
            <v>26.6</v>
          </cell>
        </row>
        <row r="3180">
          <cell r="A3180" t="str">
            <v>36308-10</v>
          </cell>
          <cell r="B3180" t="str">
            <v>Reagenzglas, FIOLAX®, d = 18 mm, l = 180 mm,  100 Stück</v>
          </cell>
          <cell r="C3180" t="str">
            <v>Test tubes 180x18 mm,FIOLAX,100pc</v>
          </cell>
          <cell r="D3180" t="str">
            <v>Tube à essais D=18mm l=180mm FIOLAX®, 100 pièces</v>
          </cell>
          <cell r="E3180" t="str">
            <v>Tubos de ensayo, 18 x 180 mm, FIOLAX, 100 pzs.</v>
          </cell>
          <cell r="F3180" t="str">
            <v xml:space="preserve">Probówka, d = 18 mm, l = 180 mm, FIOLAX®, 100 sztuk     </v>
          </cell>
          <cell r="G3180" t="str">
            <v xml:space="preserve">Пробирки, d=18 мм, l=180 мм, FIOLAX, 100 шт.    </v>
          </cell>
          <cell r="H3180">
            <v>41.2</v>
          </cell>
        </row>
        <row r="3181">
          <cell r="A3181" t="str">
            <v>36309-10</v>
          </cell>
          <cell r="B3181" t="str">
            <v xml:space="preserve">Reagenzglas, FIOLAX®, d = 20 mm, l = 180 mm, 100 Stück </v>
          </cell>
          <cell r="C3181" t="str">
            <v>Test tubes 180x20 mm,FIOLAX,100pc</v>
          </cell>
          <cell r="D3181" t="str">
            <v>Tube à essais D=20mm l=180mm FIOLAX®, 100 pièces</v>
          </cell>
          <cell r="E3181" t="str">
            <v>Tubos de ensayo, 20 x 180 mm, FIOLAX, 100 pzs.</v>
          </cell>
          <cell r="F3181" t="str">
            <v xml:space="preserve">Probówka, d = 20 mm, l = 180 mm, FIOLAX®, 100 sztuk     </v>
          </cell>
          <cell r="G3181" t="str">
            <v xml:space="preserve">Пробирки, d=20 мм, l=180 мм, FIOLAX, 100 шт.    </v>
          </cell>
          <cell r="H3181">
            <v>47</v>
          </cell>
        </row>
        <row r="3182">
          <cell r="A3182" t="str">
            <v>36310-10</v>
          </cell>
          <cell r="B3182" t="str">
            <v xml:space="preserve">Reagenzglas, FIOLAX®, d = 30 mm, l = 200 mm, 50 Stück </v>
          </cell>
          <cell r="C3182" t="str">
            <v>Test tubes 200x30 mm,FIOLAX,50pc</v>
          </cell>
          <cell r="D3182" t="str">
            <v>Tube à essais D=30mm l=200mm FIOLAX®, 100 pièces</v>
          </cell>
          <cell r="E3182" t="str">
            <v>Tubos de ensayo, 30 x 200 mm, FIOLAX, 50 pzs.</v>
          </cell>
          <cell r="F3182" t="str">
            <v xml:space="preserve">Probówka, d = 30 mm, l = 200 mm, FIOLAX®, 50 sztuk     </v>
          </cell>
          <cell r="G3182" t="str">
            <v xml:space="preserve">Пробирки, d=30 мм, l=200 мм, FIOLAX, 50 шт.    </v>
          </cell>
          <cell r="H3182">
            <v>78.900000000000006</v>
          </cell>
        </row>
        <row r="3183">
          <cell r="A3183" t="str">
            <v>36321-00</v>
          </cell>
          <cell r="B3183" t="str">
            <v xml:space="preserve">Stehkolben Duran®, 250 ml, SB 29 </v>
          </cell>
          <cell r="C3183" t="str">
            <v>Long-neck fl.bott.flask250ml,PN29</v>
          </cell>
          <cell r="D3183" t="str">
            <v>Ballon à col pour bouchon, 250ml, col étroit ,PN29</v>
          </cell>
          <cell r="E3183" t="str">
            <v>MATRAZ FDO.PL., C.LGO.,250ML,PN29</v>
          </cell>
          <cell r="F3183" t="str">
            <v xml:space="preserve">Kolba stojąca, wlew wąski, 250 ml, SB 29     </v>
          </cell>
          <cell r="G3183" t="str">
            <v xml:space="preserve">Колба, плоскодонная, узкогорлая, 250 мл, SB29    </v>
          </cell>
          <cell r="H3183">
            <v>27.9</v>
          </cell>
        </row>
        <row r="3184">
          <cell r="A3184" t="str">
            <v>36418-00</v>
          </cell>
          <cell r="B3184" t="str">
            <v>Erlenmeyerkolben, Duran®, Enghals, 100 ml, SB 19</v>
          </cell>
          <cell r="C3184" t="str">
            <v>Erlenmeyer flask 100 ml, narrow neck, PN 19</v>
          </cell>
          <cell r="D3184" t="str">
            <v>Fiole Erlenmeyer col étroit, DURAN, 100 ml, SB19</v>
          </cell>
          <cell r="E3184" t="str">
            <v>Matraz Erlenmeyer, cuello angosto, 100ml PN19</v>
          </cell>
          <cell r="F3184" t="str">
            <v xml:space="preserve">Kolba Erlenmeyera 100 ml, wlew wąski, SB 19     </v>
          </cell>
          <cell r="G3184" t="str">
            <v xml:space="preserve">Колба Эрленмейера, узкогорлая, 100 мл, SB19    </v>
          </cell>
          <cell r="H3184">
            <v>14.9</v>
          </cell>
        </row>
        <row r="3185">
          <cell r="A3185" t="str">
            <v>36431-00</v>
          </cell>
          <cell r="B3185" t="str">
            <v>Erlenmeyerkolben, Duran®, Weithals , 500 ml, SB 45</v>
          </cell>
          <cell r="C3185" t="str">
            <v>Erlenmeyer flask 500ml,w.n.,PN45</v>
          </cell>
          <cell r="D3185" t="str">
            <v>Fiole erlenmeyer 500ml, col large SB45</v>
          </cell>
          <cell r="E3185" t="str">
            <v>Matraz Erlenmeyer, cuello ancho, 500ml, SB 45</v>
          </cell>
          <cell r="F3185" t="str">
            <v xml:space="preserve">Kolba Erlenmeyera 500 ml, wlew szeroki, SB 45     </v>
          </cell>
          <cell r="G3185" t="str">
            <v xml:space="preserve">Колба Эрленмейера, широкогорлая, 500 мл, SB45    </v>
          </cell>
          <cell r="H3185">
            <v>31</v>
          </cell>
        </row>
        <row r="3186">
          <cell r="A3186" t="str">
            <v>36434-00</v>
          </cell>
          <cell r="B3186" t="str">
            <v>Erlenmeyerkolben, Duran®, Weithals , 250 ml, SB 45</v>
          </cell>
          <cell r="C3186" t="str">
            <v>Erlenm.flask wide neck 250ml PN45</v>
          </cell>
          <cell r="D3186" t="str">
            <v>Fiole Erlenmeyer col large, DURAN, 250 ml, SB45</v>
          </cell>
          <cell r="E3186" t="str">
            <v>Matraz Erlenmeyer, cuello ancho, 250ml, SB 45</v>
          </cell>
          <cell r="F3186" t="str">
            <v xml:space="preserve">Kolba Erlenmeyera250 ml, wlew szeroki, SB 45     </v>
          </cell>
          <cell r="G3186" t="str">
            <v xml:space="preserve">Колба Эрленмейера, широкогорлая, 250 мл, SB45    </v>
          </cell>
          <cell r="H3186">
            <v>27</v>
          </cell>
        </row>
        <row r="3187">
          <cell r="A3187" t="str">
            <v>36515-00</v>
          </cell>
          <cell r="B3187" t="str">
            <v>Nivellierbirne, Boro,150 ml, SB 19</v>
          </cell>
          <cell r="C3187" t="str">
            <v>Levelling bulb,glass</v>
          </cell>
          <cell r="D3187" t="str">
            <v>Ampoule de niveau, verre</v>
          </cell>
          <cell r="E3187" t="str">
            <v>VASO P.GRADUAR EL NIVEL DE LIQ.</v>
          </cell>
          <cell r="F3187" t="str">
            <v xml:space="preserve">Gruszka wyrównawcza 150 ml, SB 19, z oliwką     </v>
          </cell>
          <cell r="G3187" t="str">
            <v xml:space="preserve">Уровнительная шаровидная воронка, 150 мл, стекл.    </v>
          </cell>
          <cell r="H3187">
            <v>8.9</v>
          </cell>
        </row>
        <row r="3188">
          <cell r="A3188" t="str">
            <v>36546-00</v>
          </cell>
          <cell r="B3188" t="str">
            <v xml:space="preserve">Messkolben, Boro, 25 ml, NS 10 </v>
          </cell>
          <cell r="C3188" t="str">
            <v>Volumetric flask; Borosilcate, 25 ml, IGJ10</v>
          </cell>
          <cell r="D3188" t="str">
            <v>Fiole jaugée 25 ml, RN 10/14</v>
          </cell>
          <cell r="E3188" t="str">
            <v>MATRAZ GRADUADO 25 ml, IGJ10</v>
          </cell>
          <cell r="F3188" t="str">
            <v xml:space="preserve">Kolba miarowa 25 ml, IGJ10     </v>
          </cell>
          <cell r="G3188" t="str">
            <v xml:space="preserve">Мерная  колба 25 мл, NS 10    </v>
          </cell>
          <cell r="H3188">
            <v>3.8</v>
          </cell>
        </row>
        <row r="3189">
          <cell r="A3189" t="str">
            <v>36547-00</v>
          </cell>
          <cell r="B3189" t="str">
            <v>Messkolben, Boro, 50 ml, NS 12/21, mit Stopfen</v>
          </cell>
          <cell r="C3189" t="str">
            <v>Volumetric flask, Borosilicate, 50 ml, IGJ12/21</v>
          </cell>
          <cell r="D3189" t="str">
            <v>Fiole jaugée 50 ml, RN 12/21</v>
          </cell>
          <cell r="E3189" t="str">
            <v>Matraz graduado, 50 ml, EN 12/21</v>
          </cell>
          <cell r="F3189" t="str">
            <v xml:space="preserve">Kolba miarowa 50 ml, IGJ12/21     </v>
          </cell>
          <cell r="G3189" t="str">
            <v xml:space="preserve">Мерная  колба, 50 мл, NS12/21    </v>
          </cell>
          <cell r="H3189">
            <v>3.9</v>
          </cell>
        </row>
        <row r="3190">
          <cell r="A3190" t="str">
            <v>36548-00</v>
          </cell>
          <cell r="B3190" t="str">
            <v xml:space="preserve">Messkolben, Boro, 100 ml, NS 12/21, mit Stopfen </v>
          </cell>
          <cell r="C3190" t="str">
            <v>Volumetric flask, Borosilicate, 100 ml, IGJ12/21</v>
          </cell>
          <cell r="D3190" t="str">
            <v>Fiole jaugée 100 ml, RN 12/21</v>
          </cell>
          <cell r="E3190" t="str">
            <v>Matraz graduado, 100 ml, EN 12/21</v>
          </cell>
          <cell r="F3190" t="str">
            <v xml:space="preserve">Kolba miarowa 100 ml, IGJ12/21     </v>
          </cell>
          <cell r="G3190" t="str">
            <v xml:space="preserve">Мерная  колба, 100 мл, NS12/21     </v>
          </cell>
          <cell r="H3190">
            <v>4.7</v>
          </cell>
        </row>
        <row r="3191">
          <cell r="A3191" t="str">
            <v>36550-00</v>
          </cell>
          <cell r="B3191" t="str">
            <v>Messkolben, Boro, 250 ml, NS 14/23, mit Stopfen</v>
          </cell>
          <cell r="C3191" t="str">
            <v>Volumetric flask 250 ml, IGJ14/23</v>
          </cell>
          <cell r="D3191" t="str">
            <v xml:space="preserve">Fiole jaugée 250 ml, RN 14/23 </v>
          </cell>
          <cell r="E3191" t="str">
            <v>Matraz graduado, 250 ml, EN 14/23</v>
          </cell>
          <cell r="F3191" t="str">
            <v xml:space="preserve">Kolba miarowa 250 ml, IGJ14/23     </v>
          </cell>
          <cell r="G3191" t="str">
            <v xml:space="preserve">Мерная  колба, 250 мл, NS14/23     </v>
          </cell>
          <cell r="H3191">
            <v>6.9</v>
          </cell>
        </row>
        <row r="3192">
          <cell r="A3192" t="str">
            <v>36551-00</v>
          </cell>
          <cell r="B3192" t="str">
            <v>Messkolben, Boro, 500 ml, NS 19/26, mit Stopfen</v>
          </cell>
          <cell r="C3192" t="str">
            <v>Volumetric flask 500 ml, IGJ19/26</v>
          </cell>
          <cell r="D3192" t="str">
            <v>Fiole jaugée 500 ml, RN 19/26</v>
          </cell>
          <cell r="E3192" t="str">
            <v>Matraz graduado, 500 ml, EN 19/26</v>
          </cell>
          <cell r="F3192" t="str">
            <v xml:space="preserve">Kolba miarowa 500 ml, IGJ19/26     </v>
          </cell>
          <cell r="G3192" t="str">
            <v xml:space="preserve">Мерная  колба, 500 мл, NS19/26     </v>
          </cell>
          <cell r="H3192">
            <v>10.9</v>
          </cell>
        </row>
        <row r="3193">
          <cell r="A3193" t="str">
            <v>36552-00</v>
          </cell>
          <cell r="B3193" t="str">
            <v xml:space="preserve">Messkolben, Boro, 1000 ml, NS 24/29 </v>
          </cell>
          <cell r="C3193" t="str">
            <v>Volumetric flask 1000ml, IGJ24/29</v>
          </cell>
          <cell r="D3193" t="str">
            <v>Fiole jaugée 1000 ml, RN 24/299</v>
          </cell>
          <cell r="E3193" t="str">
            <v>Matraz graduado, 1000ml, EN 24/29</v>
          </cell>
          <cell r="F3193" t="str">
            <v xml:space="preserve">Kolba miarowa 1000 ml, IGJ24/29     </v>
          </cell>
          <cell r="G3193" t="str">
            <v xml:space="preserve">Мерная  колба, 1000 мл, NS24/29    </v>
          </cell>
          <cell r="H3193">
            <v>15.2</v>
          </cell>
        </row>
        <row r="3194">
          <cell r="A3194" t="str">
            <v>36575-00</v>
          </cell>
          <cell r="B3194" t="str">
            <v xml:space="preserve">Vollpipette, 1 ml </v>
          </cell>
          <cell r="C3194" t="str">
            <v>Volumetric pipette, 1 ml</v>
          </cell>
          <cell r="D3194" t="str">
            <v>Pipette jaugée 1ml</v>
          </cell>
          <cell r="E3194" t="str">
            <v>PIPETA VOLUMETRICA,  1 ML</v>
          </cell>
          <cell r="F3194" t="str">
            <v xml:space="preserve">Pipeta miarowa, 1 ml     </v>
          </cell>
          <cell r="G3194" t="str">
            <v xml:space="preserve">Мерная  пипетка, 1 мл     </v>
          </cell>
          <cell r="H3194">
            <v>1.6</v>
          </cell>
        </row>
        <row r="3195">
          <cell r="A3195" t="str">
            <v>36576-00</v>
          </cell>
          <cell r="B3195" t="str">
            <v xml:space="preserve">Vollpipette, 2 ml </v>
          </cell>
          <cell r="C3195" t="str">
            <v>Volumetric pipette, 2 ml</v>
          </cell>
          <cell r="D3195" t="str">
            <v>Pipette jaugée 2ml</v>
          </cell>
          <cell r="E3195" t="str">
            <v>PIPETA VOLUMETRICA,  2 ML</v>
          </cell>
          <cell r="F3195" t="str">
            <v xml:space="preserve">Pipeta miarowa, 2 ml     </v>
          </cell>
          <cell r="G3195" t="str">
            <v xml:space="preserve">Мерная пипетка, 2 мл     </v>
          </cell>
          <cell r="H3195">
            <v>1.6</v>
          </cell>
        </row>
        <row r="3196">
          <cell r="A3196" t="str">
            <v>36577-00</v>
          </cell>
          <cell r="B3196" t="str">
            <v xml:space="preserve">Vollpipette, 5 ml </v>
          </cell>
          <cell r="C3196" t="str">
            <v>Volumetric pipette, 5 ml</v>
          </cell>
          <cell r="D3196" t="str">
            <v>Pipette jaugée 5 ml</v>
          </cell>
          <cell r="E3196" t="str">
            <v>PIPETA VOLUMETRICA,  5 ML</v>
          </cell>
          <cell r="F3196" t="str">
            <v xml:space="preserve">Pipeta miarowa, 5 ml     </v>
          </cell>
          <cell r="G3196" t="str">
            <v xml:space="preserve">Мерная пипетка, 5 мл     </v>
          </cell>
          <cell r="H3196">
            <v>1.6</v>
          </cell>
        </row>
        <row r="3197">
          <cell r="A3197" t="str">
            <v>36578-00</v>
          </cell>
          <cell r="B3197" t="str">
            <v xml:space="preserve">Vollpipette, 10 ml </v>
          </cell>
          <cell r="C3197" t="str">
            <v>Volumetric pipette, 10 ml</v>
          </cell>
          <cell r="D3197" t="str">
            <v>Pipette jaugée 10 ml</v>
          </cell>
          <cell r="E3197" t="str">
            <v>PIPETA VOLUMETRICA, 10 ML</v>
          </cell>
          <cell r="F3197" t="str">
            <v xml:space="preserve">Pipeta miarowa, 10 ml     </v>
          </cell>
          <cell r="G3197" t="str">
            <v xml:space="preserve">Мерная пипетка, 10 мл    </v>
          </cell>
          <cell r="H3197">
            <v>1.9</v>
          </cell>
        </row>
        <row r="3198">
          <cell r="A3198" t="str">
            <v>36579-00</v>
          </cell>
          <cell r="B3198" t="str">
            <v xml:space="preserve">Vollpipette, 20 ml </v>
          </cell>
          <cell r="C3198" t="str">
            <v>Volumetric pipette, 20 ml</v>
          </cell>
          <cell r="D3198" t="str">
            <v>Pipette jaugée 20 ml</v>
          </cell>
          <cell r="E3198" t="str">
            <v>PIPETA VOLUMETRICA, 20 ML</v>
          </cell>
          <cell r="F3198" t="str">
            <v xml:space="preserve">Pipeta miarowa, 20 ml     </v>
          </cell>
          <cell r="G3198" t="str">
            <v xml:space="preserve">Мерная пипетка, 20 мл    </v>
          </cell>
          <cell r="H3198">
            <v>2.8</v>
          </cell>
        </row>
        <row r="3199">
          <cell r="A3199" t="str">
            <v>36580-00</v>
          </cell>
          <cell r="B3199" t="str">
            <v xml:space="preserve">Vollpipette, 25 ml </v>
          </cell>
          <cell r="C3199" t="str">
            <v>Volumetric pipette, 25 ml</v>
          </cell>
          <cell r="D3199" t="str">
            <v>Pipette jaugée 25 ml</v>
          </cell>
          <cell r="E3199" t="str">
            <v>PIPETA VOLUMETRICA, 25 ML</v>
          </cell>
          <cell r="F3199" t="str">
            <v xml:space="preserve">Pipeta miarowa, 25 ml     </v>
          </cell>
          <cell r="G3199" t="str">
            <v xml:space="preserve">Мерная пипетка, 25 мл    </v>
          </cell>
          <cell r="H3199">
            <v>3.1</v>
          </cell>
        </row>
        <row r="3200">
          <cell r="A3200" t="str">
            <v>36581-00</v>
          </cell>
          <cell r="B3200" t="str">
            <v xml:space="preserve">Vollpipette, 50 ml </v>
          </cell>
          <cell r="C3200" t="str">
            <v>Volumetric pipette, 50 ml</v>
          </cell>
          <cell r="D3200" t="str">
            <v>Pipette jaugée 50 ml</v>
          </cell>
          <cell r="E3200" t="str">
            <v>PIPETA VOLUMETRICA, 50 ML</v>
          </cell>
          <cell r="F3200" t="str">
            <v xml:space="preserve">Pipeta miarowa, 50 ml     </v>
          </cell>
          <cell r="G3200" t="str">
            <v xml:space="preserve">Мерная пипетка, 50 мл    </v>
          </cell>
          <cell r="H3200">
            <v>4</v>
          </cell>
        </row>
        <row r="3201">
          <cell r="A3201" t="str">
            <v>36582-00</v>
          </cell>
          <cell r="B3201" t="str">
            <v xml:space="preserve">Vollpipette, 100 ml </v>
          </cell>
          <cell r="C3201" t="str">
            <v>Volumetric pipette, 100 ml</v>
          </cell>
          <cell r="D3201" t="str">
            <v>Pipette jaugée 100 ml</v>
          </cell>
          <cell r="E3201" t="str">
            <v>PIPETA VOLUMETRICA, 100ML</v>
          </cell>
          <cell r="F3201" t="str">
            <v xml:space="preserve">Pipeta miarowa, 100 ml     </v>
          </cell>
          <cell r="G3201" t="str">
            <v xml:space="preserve">Мерная пипетка, 100 мл    </v>
          </cell>
          <cell r="H3201">
            <v>7.5</v>
          </cell>
        </row>
        <row r="3202">
          <cell r="A3202" t="str">
            <v>36589-00</v>
          </cell>
          <cell r="B3202" t="str">
            <v xml:space="preserve">Pipettenschale </v>
          </cell>
          <cell r="C3202" t="str">
            <v>Pipette dish</v>
          </cell>
          <cell r="D3202" t="str">
            <v>Cuvette à pipettes</v>
          </cell>
          <cell r="E3202" t="str">
            <v>Plato para pipetas</v>
          </cell>
          <cell r="F3202" t="str">
            <v xml:space="preserve">Szalka do pipet     </v>
          </cell>
          <cell r="G3202" t="str">
            <v xml:space="preserve">Лоток для пипеток    </v>
          </cell>
          <cell r="H3202">
            <v>21.85</v>
          </cell>
        </row>
        <row r="3203">
          <cell r="A3203" t="str">
            <v>36590-00</v>
          </cell>
          <cell r="B3203" t="str">
            <v>Pasteurpipetten, Laborglas, l = 145 mm, 250 St.</v>
          </cell>
          <cell r="C3203" t="str">
            <v>Pasteur pipettes, 250 pcs</v>
          </cell>
          <cell r="D3203" t="str">
            <v>Pipettes de pasteur, jeu de 250</v>
          </cell>
          <cell r="E3203" t="str">
            <v>PIPETAS DE PASTEUR, 250 PZS.</v>
          </cell>
          <cell r="F3203" t="str">
            <v xml:space="preserve">Pipety Pasteura, l = 145 mm, 250 sztuk     </v>
          </cell>
          <cell r="G3203" t="str">
            <v xml:space="preserve">Пипетки Пастера, l=145 мм, 250 шт.    </v>
          </cell>
          <cell r="H3203">
            <v>53.9</v>
          </cell>
        </row>
        <row r="3204">
          <cell r="A3204" t="str">
            <v>36592-00</v>
          </cell>
          <cell r="B3204" t="str">
            <v>Pipettierball, Flip-Modell, Pipetten bis 100 ml</v>
          </cell>
          <cell r="C3204" t="str">
            <v>Pipettor</v>
          </cell>
          <cell r="D3204" t="str">
            <v xml:space="preserve">Poire de pipette de sécurité, jusqu'à 100 ml </v>
          </cell>
          <cell r="E3204" t="str">
            <v>PERA PARA PIPETA</v>
          </cell>
          <cell r="F3204" t="str">
            <v xml:space="preserve">Gruszka do pipet     </v>
          </cell>
          <cell r="G3204" t="str">
            <v xml:space="preserve">Шаровая пипетка    </v>
          </cell>
          <cell r="H3204">
            <v>10.199999999999999</v>
          </cell>
        </row>
        <row r="3205">
          <cell r="A3205" t="str">
            <v>36594-00</v>
          </cell>
          <cell r="B3205" t="str">
            <v xml:space="preserve">Messpipette, 0,1 ml, Teilung 0,001 ml </v>
          </cell>
          <cell r="C3205" t="str">
            <v>Graduated pipette, 0.1 ml</v>
          </cell>
          <cell r="D3205" t="str">
            <v>Pipette graduée 0,1ml, en 1/100</v>
          </cell>
          <cell r="E3205" t="str">
            <v>PIPETA GRADUADA 0,1ML DIV.0,01ML</v>
          </cell>
          <cell r="F3205" t="str">
            <v xml:space="preserve">Pipeta pomiarowa, 0,1 ml, podziałka 0,01 ml     </v>
          </cell>
          <cell r="G3205" t="str">
            <v xml:space="preserve">Градуированная пипетка, 0.1 мл    </v>
          </cell>
          <cell r="H3205">
            <v>3.8</v>
          </cell>
        </row>
        <row r="3206">
          <cell r="A3206" t="str">
            <v>36595-00</v>
          </cell>
          <cell r="B3206" t="str">
            <v xml:space="preserve">Messpipette, 1 ml, Teilung 0,01 ml </v>
          </cell>
          <cell r="C3206" t="str">
            <v>Graduated pipette, 1 ml</v>
          </cell>
          <cell r="D3206" t="str">
            <v>Pipette graduée 1 ml, en 1/100</v>
          </cell>
          <cell r="E3206" t="str">
            <v>PIPETA GRADUADA 1ML DIV.0,01ML</v>
          </cell>
          <cell r="F3206" t="str">
            <v xml:space="preserve">Pipeta pomiarowa, 1 ml, podziałka 0,01 ml     </v>
          </cell>
          <cell r="G3206" t="str">
            <v xml:space="preserve">Градуированная пипетка, 1 мл    </v>
          </cell>
          <cell r="H3206">
            <v>1.2</v>
          </cell>
        </row>
        <row r="3207">
          <cell r="A3207" t="str">
            <v>36596-00</v>
          </cell>
          <cell r="B3207" t="str">
            <v xml:space="preserve">Messpipette, 2 ml, Teilung 0,02 ml </v>
          </cell>
          <cell r="C3207" t="str">
            <v>Graduated pipette, 2 ml</v>
          </cell>
          <cell r="D3207" t="str">
            <v>Pipette graduée 2ml, en 2 / 100</v>
          </cell>
          <cell r="E3207" t="str">
            <v>PIPETA GRADUADA 2ML DIV.0,02ML</v>
          </cell>
          <cell r="F3207" t="str">
            <v xml:space="preserve">Pipeta pomiarowa, 2 ml, podziałka 0,02 ml     </v>
          </cell>
          <cell r="G3207" t="str">
            <v xml:space="preserve">Градуированная пипетка, 2 мл    </v>
          </cell>
          <cell r="H3207">
            <v>1.2</v>
          </cell>
        </row>
        <row r="3208">
          <cell r="A3208" t="str">
            <v>36598-00</v>
          </cell>
          <cell r="B3208" t="str">
            <v xml:space="preserve">Messpipette, 5 ml, Teilung 0,05 ml </v>
          </cell>
          <cell r="C3208" t="str">
            <v>Graduated pipette, 5 ml : 0,05</v>
          </cell>
          <cell r="D3208" t="str">
            <v>Pipette graduée 5ml, en 5 / 100</v>
          </cell>
          <cell r="E3208" t="str">
            <v>PIPETA GRADUADA 5ML DIV.0,05ML</v>
          </cell>
          <cell r="F3208" t="str">
            <v xml:space="preserve">Pipeta pomiarowa, 5 ml, podziałka 0,05 ml     </v>
          </cell>
          <cell r="G3208" t="str">
            <v xml:space="preserve">Градуированная пипетка, 5 мл    </v>
          </cell>
          <cell r="H3208">
            <v>1.4</v>
          </cell>
        </row>
        <row r="3209">
          <cell r="A3209" t="str">
            <v>36599-00</v>
          </cell>
          <cell r="B3209" t="str">
            <v xml:space="preserve">Messpipette, 5 ml, Teilung 0,1 ml </v>
          </cell>
          <cell r="C3209" t="str">
            <v>Graduated pipette, 5 ml : 0,1</v>
          </cell>
          <cell r="D3209" t="str">
            <v>Pipette graduée 5ml, en 1 / 10</v>
          </cell>
          <cell r="E3209" t="str">
            <v>PIPETA GRADUADA 5ML, DIV. 1/10</v>
          </cell>
          <cell r="F3209" t="str">
            <v xml:space="preserve">Pipeta pomiarowa, 5 ml, podziałka 0,1 ml     </v>
          </cell>
          <cell r="G3209" t="str">
            <v xml:space="preserve">Градуированная пипетка, 5 мл    </v>
          </cell>
          <cell r="H3209">
            <v>1.7</v>
          </cell>
        </row>
        <row r="3210">
          <cell r="A3210" t="str">
            <v>36600-00</v>
          </cell>
          <cell r="B3210" t="str">
            <v xml:space="preserve">Messpipette, 10 ml, Teilung 0,1 ml </v>
          </cell>
          <cell r="C3210" t="str">
            <v>Graduated pipette 10 ml</v>
          </cell>
          <cell r="D3210" t="str">
            <v>Pipette graduée 10ml, en 1 / 10</v>
          </cell>
          <cell r="E3210" t="str">
            <v>PIPETA GRADUADA 10ML DIV.0,1ML</v>
          </cell>
          <cell r="F3210" t="str">
            <v xml:space="preserve">Pipeta pomiarowa 10 ml, podziałka 0,1 ml     </v>
          </cell>
          <cell r="G3210" t="str">
            <v xml:space="preserve">Градуированная пипетка, 10 мл    </v>
          </cell>
          <cell r="H3210">
            <v>1.6</v>
          </cell>
        </row>
        <row r="3211">
          <cell r="A3211" t="str">
            <v>36601-00</v>
          </cell>
          <cell r="B3211" t="str">
            <v xml:space="preserve">Messpipette, 20 ml, Teilung 0,1 ml </v>
          </cell>
          <cell r="C3211" t="str">
            <v>Graduated pipette 20 ml</v>
          </cell>
          <cell r="D3211" t="str">
            <v>Pipette graduée 20ml, 0,1ml</v>
          </cell>
          <cell r="E3211" t="str">
            <v>PIPETA GRADUADA 20 ml DIV.0,1ML</v>
          </cell>
          <cell r="F3211" t="str">
            <v xml:space="preserve">Pipeta pomiarowa 20 ml, podziałka 0,1 ml     </v>
          </cell>
          <cell r="G3211" t="str">
            <v xml:space="preserve">Градуированная пипетка, 20 мл    </v>
          </cell>
          <cell r="H3211">
            <v>4.9000000000000004</v>
          </cell>
        </row>
        <row r="3212">
          <cell r="A3212" t="str">
            <v>36602-00</v>
          </cell>
          <cell r="B3212" t="str">
            <v xml:space="preserve">Messpipette, 25 ml, Teilung 0,1 ml </v>
          </cell>
          <cell r="C3212" t="str">
            <v>Graduated pipette 25 ml</v>
          </cell>
          <cell r="D3212" t="str">
            <v>Pipette graduée 25ml, en 1 / 10</v>
          </cell>
          <cell r="E3212" t="str">
            <v>PIPETA GRADUADA 25ML, DIV. 1/10</v>
          </cell>
          <cell r="F3212" t="str">
            <v xml:space="preserve">Pipeta pomiarowa 25 ml, podziałka 0,1 ml     </v>
          </cell>
          <cell r="G3212" t="str">
            <v xml:space="preserve">Градуированная пипетка, 25 мл    </v>
          </cell>
          <cell r="H3212">
            <v>3</v>
          </cell>
        </row>
        <row r="3213">
          <cell r="A3213" t="str">
            <v>36603-00</v>
          </cell>
          <cell r="B3213" t="str">
            <v>Messpipette, 50 ml, Teilung 0.2 ml</v>
          </cell>
          <cell r="C3213" t="str">
            <v>Graduated pipette 50 ml</v>
          </cell>
          <cell r="D3213" t="str">
            <v>Pipette graduée 50ml, en 1 / 20</v>
          </cell>
          <cell r="E3213" t="str">
            <v>PIPETA GRADUADA 50 ML, DIV. 1/20</v>
          </cell>
          <cell r="F3213" t="str">
            <v xml:space="preserve">Pipeta pomiarowa 50 ml, podziałka 0,2 ml   </v>
          </cell>
          <cell r="G3213" t="str">
            <v xml:space="preserve">Градуированная пипетка, 50 мл    </v>
          </cell>
          <cell r="H3213">
            <v>8.6</v>
          </cell>
        </row>
        <row r="3214">
          <cell r="A3214" t="str">
            <v>36612-00</v>
          </cell>
          <cell r="B3214" t="str">
            <v xml:space="preserve">Pipettierhilfe, bis 2 ml </v>
          </cell>
          <cell r="C3214" t="str">
            <v xml:space="preserve">Pipette pump 'Pi-Pump', upto 2ml </v>
          </cell>
          <cell r="D3214" t="str">
            <v>Pompe à pipetter, 2 ml</v>
          </cell>
          <cell r="E3214" t="str">
            <v>SUPLEMENTO PI-PUMP, HASTA 2 ML</v>
          </cell>
          <cell r="F3214" t="str">
            <v xml:space="preserve">Pompka do pipet Pi-Pump, do 2ml     </v>
          </cell>
          <cell r="G3214" t="str">
            <v xml:space="preserve">Наполнительное устройство для пипеток, Pi-Pump, до 2 мл    </v>
          </cell>
          <cell r="H3214">
            <v>9.1999999999999993</v>
          </cell>
        </row>
        <row r="3215">
          <cell r="A3215" t="str">
            <v>36613-00</v>
          </cell>
          <cell r="B3215" t="str">
            <v xml:space="preserve">Pipettierhilfe, bis 10 ml </v>
          </cell>
          <cell r="C3215" t="str">
            <v xml:space="preserve">Pipette pump 'Pi-Pump' upto 10ml </v>
          </cell>
          <cell r="D3215" t="str">
            <v>Pompe à pipetter, 10 ml</v>
          </cell>
          <cell r="E3215" t="str">
            <v>SUPLEMENTO PI-PUMP, HASTA 10 ML</v>
          </cell>
          <cell r="F3215" t="str">
            <v xml:space="preserve">Pompka do pipet Pi-Pump, do 10 ml     </v>
          </cell>
          <cell r="G3215" t="str">
            <v xml:space="preserve">Наполнительное устройство для пипеток, Pi-Pump, до 10 мл    </v>
          </cell>
          <cell r="H3215">
            <v>9.4</v>
          </cell>
        </row>
        <row r="3216">
          <cell r="A3216" t="str">
            <v>36614-00</v>
          </cell>
          <cell r="B3216" t="str">
            <v xml:space="preserve">Pipettierhilfe, bis 25 ml </v>
          </cell>
          <cell r="C3216" t="str">
            <v xml:space="preserve">Pipette pump 'Pi-Pump', upto 25ml </v>
          </cell>
          <cell r="D3216" t="str">
            <v>Pompe à pipetter, 25 ml</v>
          </cell>
          <cell r="E3216" t="str">
            <v>SUPLEMENTO PI-PUMP, HASTA 25 ML</v>
          </cell>
          <cell r="F3216" t="str">
            <v xml:space="preserve">Pompka do pipet Pi-Pump, do 25 ml     </v>
          </cell>
          <cell r="G3216" t="str">
            <v xml:space="preserve">Наполнительное устройство для пипеток, Pi-Pump, до 25 мл     </v>
          </cell>
          <cell r="H3216">
            <v>10.5</v>
          </cell>
        </row>
        <row r="3217">
          <cell r="A3217" t="str">
            <v>36615-00</v>
          </cell>
          <cell r="B3217" t="str">
            <v xml:space="preserve">Pasteurpipetten, Kunststoff (PE), 1 ml, 500 Stück </v>
          </cell>
          <cell r="C3217" t="str">
            <v>Pasteur pipettes, 1ml, PE, 500pcs</v>
          </cell>
          <cell r="D3217" t="str">
            <v>Pipettes pasteur, 1ml, pe, 500</v>
          </cell>
          <cell r="E3217" t="str">
            <v>PIPETA PASTEUR, 1ml,PE,500 UNID.</v>
          </cell>
          <cell r="F3217" t="str">
            <v xml:space="preserve">Pipety Pasteura, 1 ml, PE, 500 sztuk     </v>
          </cell>
          <cell r="G3217" t="str">
            <v xml:space="preserve">Пипетки Пастера, 1 мл, PE, 500 шт.     </v>
          </cell>
          <cell r="H3217">
            <v>67.3</v>
          </cell>
        </row>
        <row r="3218">
          <cell r="A3218" t="str">
            <v>36616-00</v>
          </cell>
          <cell r="B3218" t="str">
            <v xml:space="preserve">Pasteurpipetten, Kunststoff (PE) 3 ml, 500 Stück </v>
          </cell>
          <cell r="C3218" t="str">
            <v>Pasteur pipettes, 3ml, PE, 500pcs</v>
          </cell>
          <cell r="D3218" t="str">
            <v>Pipettes pasteur en PE, 3 ml, grad. 0,5 ml, carton 500</v>
          </cell>
          <cell r="E3218" t="str">
            <v>PIPETA PASTEUR, 3ml,PE,500 UNID.</v>
          </cell>
          <cell r="F3218" t="str">
            <v xml:space="preserve">Pipety Pasteura, 3ml, PE, 500 sztuk     </v>
          </cell>
          <cell r="G3218" t="str">
            <v xml:space="preserve">Пипетки Пастера, 3 мл, PE, 500 шт.     </v>
          </cell>
          <cell r="H3218">
            <v>22.6</v>
          </cell>
        </row>
        <row r="3219">
          <cell r="A3219" t="str">
            <v>36620-00</v>
          </cell>
          <cell r="B3219" t="str">
            <v xml:space="preserve">Pipettierhelfer, 0.1 bis 100 ml </v>
          </cell>
          <cell r="C3219" t="str">
            <v>Pipette pump, 0.1 to 100ml,neutr.</v>
          </cell>
          <cell r="D3219" t="str">
            <v>Pompe à pipetter variable,0,1-100 ml</v>
          </cell>
          <cell r="E3219" t="str">
            <v>BOMBA D.PIPETEAR VARIAB.0,1-100ML</v>
          </cell>
          <cell r="F3219" t="str">
            <v xml:space="preserve">Makropompka do pipet, neutralna     </v>
          </cell>
          <cell r="G3219" t="str">
            <v xml:space="preserve">Наполнительное устройство для пипеток, от  0.1 до 100 мл, светлый    </v>
          </cell>
          <cell r="H3219">
            <v>51.05</v>
          </cell>
        </row>
        <row r="3220">
          <cell r="A3220" t="str">
            <v>36625-00</v>
          </cell>
          <cell r="B3220" t="str">
            <v>Messzylinder, Boro, hohe Form, 10 ml</v>
          </cell>
          <cell r="C3220" t="str">
            <v>Graduated cylinder, Borosilicate, 10 ml</v>
          </cell>
          <cell r="D3220" t="str">
            <v>Eprouvette graduée 10 ml</v>
          </cell>
          <cell r="E3220" t="str">
            <v>Cilindro graduado, Boro 3.3, 10 ml</v>
          </cell>
          <cell r="F3220" t="str">
            <v xml:space="preserve">Cylinder pomiarowy 10 ml     </v>
          </cell>
          <cell r="G3220" t="str">
            <v xml:space="preserve">Мерный цилиндр, 10 мл, BORO 3.3     </v>
          </cell>
          <cell r="H3220">
            <v>3.7</v>
          </cell>
        </row>
        <row r="3221">
          <cell r="A3221" t="str">
            <v>36627-00</v>
          </cell>
          <cell r="B3221" t="str">
            <v>Messzylinder, Boro, hohe Form, 25 ml</v>
          </cell>
          <cell r="C3221" t="str">
            <v>Graduated cylinder, borosilicate, 25 ml</v>
          </cell>
          <cell r="D3221" t="str">
            <v>Eprouvette graduée 25 / 0,5 ml</v>
          </cell>
          <cell r="E3221" t="str">
            <v>Cilindro graduado, boro 3.3, 25 ml</v>
          </cell>
          <cell r="F3221" t="str">
            <v xml:space="preserve">Cylinder pomiarowy 25 ml     </v>
          </cell>
          <cell r="G3221" t="str">
            <v>Мерный цилиндр, 25 мл,</v>
          </cell>
          <cell r="H3221">
            <v>4.0999999999999996</v>
          </cell>
        </row>
        <row r="3222">
          <cell r="A3222" t="str">
            <v>36628-00</v>
          </cell>
          <cell r="B3222" t="str">
            <v>Messzylinder, Boro, hohe Form, 50 ml</v>
          </cell>
          <cell r="C3222" t="str">
            <v>Graduated cylinder, borosilicate, 50 ml</v>
          </cell>
          <cell r="D3222" t="str">
            <v>Eprouvette graduée 50 / 1 ml</v>
          </cell>
          <cell r="E3222" t="str">
            <v>Cilindro graduado, 50 ml</v>
          </cell>
          <cell r="F3222" t="str">
            <v xml:space="preserve">Cylinder pomiarowy 50 ml     </v>
          </cell>
          <cell r="G3222" t="str">
            <v xml:space="preserve">Мерный цилиндр, 50 мл, BORO 3.3      </v>
          </cell>
          <cell r="H3222">
            <v>4.5</v>
          </cell>
        </row>
        <row r="3223">
          <cell r="A3223" t="str">
            <v>36628-01</v>
          </cell>
          <cell r="B3223" t="str">
            <v>Messzylinder, Kunststoff (PP), niedrige Form, 50 ml</v>
          </cell>
          <cell r="C3223" t="str">
            <v>Graduated cylinder, 50 ml, plastic</v>
          </cell>
          <cell r="D3223" t="str">
            <v>Eprouvette graduée en plastique, 50 / 1 ml</v>
          </cell>
          <cell r="E3223" t="str">
            <v>Cilindro graduado, plástico, 50 ml</v>
          </cell>
          <cell r="F3223" t="str">
            <v xml:space="preserve">Cylinder pomiarowy, 50 ml, PP     </v>
          </cell>
          <cell r="G3223" t="str">
            <v xml:space="preserve">Мерный цилиндр, 50 мл, прозрачный, PP     </v>
          </cell>
          <cell r="H3223">
            <v>3.24</v>
          </cell>
        </row>
        <row r="3224">
          <cell r="A3224" t="str">
            <v>36628-02</v>
          </cell>
          <cell r="B3224" t="str">
            <v>Messzylinder, Kunststoff (PP), niedrige Form, 50 ml</v>
          </cell>
          <cell r="C3224" t="str">
            <v>Measuring cylinder, plastic, 50 ml</v>
          </cell>
          <cell r="D3224" t="str">
            <v/>
          </cell>
          <cell r="E3224" t="str">
            <v/>
          </cell>
          <cell r="F3224" t="str">
            <v/>
          </cell>
          <cell r="G3224" t="str">
            <v xml:space="preserve">Мерный цилиндр, 50 мл, прозрачный, PP     </v>
          </cell>
          <cell r="H3224">
            <v>4.5</v>
          </cell>
        </row>
        <row r="3225">
          <cell r="A3225" t="str">
            <v>36629-00</v>
          </cell>
          <cell r="B3225" t="str">
            <v>Messzylinder, Boro, hohe Form, 100 ml</v>
          </cell>
          <cell r="C3225" t="str">
            <v>Graduated cylinder, Borosilicate, 100 ml</v>
          </cell>
          <cell r="D3225" t="str">
            <v>Eprouvette graduée, 100 / 1 ml</v>
          </cell>
          <cell r="E3225" t="str">
            <v>Cilindro graduado, 100 ml</v>
          </cell>
          <cell r="F3225" t="str">
            <v xml:space="preserve">Cylinder pomiarowy 100 ml     </v>
          </cell>
          <cell r="G3225" t="str">
            <v>Мерный цилиндр, 100 мл</v>
          </cell>
          <cell r="H3225">
            <v>4.3</v>
          </cell>
        </row>
        <row r="3226">
          <cell r="A3226" t="str">
            <v>36629-01</v>
          </cell>
          <cell r="B3226" t="str">
            <v>Messzylinder, Kunststoff (PP), hohe  Form, 100 ml</v>
          </cell>
          <cell r="C3226" t="str">
            <v>Graduated cylinder 100 ml, PP transparent</v>
          </cell>
          <cell r="D3226" t="str">
            <v>Eprouvette graduée, 100 ml, plastique</v>
          </cell>
          <cell r="E3226" t="str">
            <v>Cilindro graduado, plástico, 100 ml</v>
          </cell>
          <cell r="F3226" t="str">
            <v xml:space="preserve">Cylinder pomiarowy, 100 ml, PP     </v>
          </cell>
          <cell r="G3226" t="str">
            <v xml:space="preserve">Мерный цилиндр,100 мл, прозрачный, PP    </v>
          </cell>
          <cell r="H3226">
            <v>3.94</v>
          </cell>
        </row>
        <row r="3227">
          <cell r="A3227" t="str">
            <v>36630-00</v>
          </cell>
          <cell r="B3227" t="str">
            <v>Messzylinder, Boro, hohe Form, 250 ml</v>
          </cell>
          <cell r="C3227" t="str">
            <v>Graduated cylinder, Borosilicate, 250 ml</v>
          </cell>
          <cell r="D3227" t="str">
            <v>Eprouvette graduée 250 / 2 ml</v>
          </cell>
          <cell r="E3227" t="str">
            <v>Cilindro graduado, 250 ml</v>
          </cell>
          <cell r="F3227" t="str">
            <v xml:space="preserve">Cylinder pomiarowy 250 ml     </v>
          </cell>
          <cell r="G3227" t="str">
            <v xml:space="preserve">Мерный цилиндр, 250 мл, </v>
          </cell>
          <cell r="H3227">
            <v>6</v>
          </cell>
        </row>
        <row r="3228">
          <cell r="A3228" t="str">
            <v>36630-01</v>
          </cell>
          <cell r="B3228" t="str">
            <v xml:space="preserve">Messzylinder, Kunststoff (PP), hohe Form, 250 ml </v>
          </cell>
          <cell r="C3228" t="str">
            <v>Graduated cylinder250 ml, PP transparent</v>
          </cell>
          <cell r="D3228" t="str">
            <v>Eprouvette graduée, pp, transparent 250ml</v>
          </cell>
          <cell r="E3228" t="str">
            <v>Cilindro graduado, plástico, 250 ml</v>
          </cell>
          <cell r="F3228" t="str">
            <v xml:space="preserve">Cylinder pomiarowy, PP, przezroczysty 250 ml     </v>
          </cell>
          <cell r="G3228" t="str">
            <v xml:space="preserve">Мерный цилиндр, прозрачный, 250 мл, PP    </v>
          </cell>
          <cell r="H3228">
            <v>6.21</v>
          </cell>
        </row>
        <row r="3229">
          <cell r="A3229" t="str">
            <v>36631-00</v>
          </cell>
          <cell r="B3229" t="str">
            <v>Messzylinder, Boro, hohe Form, 500 ml</v>
          </cell>
          <cell r="C3229" t="str">
            <v>Graduated cylinder, Borosilicate, 500 ml</v>
          </cell>
          <cell r="D3229" t="str">
            <v>Eprouvette graduée 500 / 5 ml</v>
          </cell>
          <cell r="E3229" t="str">
            <v>Cilindro graduado, 500 ml</v>
          </cell>
          <cell r="F3229" t="str">
            <v xml:space="preserve">Cylinder pomiarowy 500 ml     </v>
          </cell>
          <cell r="G3229" t="str">
            <v xml:space="preserve">Мерный цилиндр, 500 мл, BORO 3.3     </v>
          </cell>
          <cell r="H3229">
            <v>13.5</v>
          </cell>
        </row>
        <row r="3230">
          <cell r="A3230" t="str">
            <v>36632-00</v>
          </cell>
          <cell r="B3230" t="str">
            <v>Messzylinder, Boro, hohe Form, 1000 ml</v>
          </cell>
          <cell r="C3230" t="str">
            <v>Graduated cylinder, Borosilicate, 1000 ml</v>
          </cell>
          <cell r="D3230" t="str">
            <v>Eprouvette graduée 1000 / 10 ml</v>
          </cell>
          <cell r="E3230" t="str">
            <v>Cilindro graduado, 1000 ml</v>
          </cell>
          <cell r="F3230" t="str">
            <v xml:space="preserve">Cylinder pomiarowy 1000 ml     </v>
          </cell>
          <cell r="G3230" t="str">
            <v>Мерный цилиндр, 1000 мл</v>
          </cell>
          <cell r="H3230">
            <v>24</v>
          </cell>
        </row>
        <row r="3231">
          <cell r="A3231" t="str">
            <v>36635-00</v>
          </cell>
          <cell r="B3231" t="str">
            <v>Messzylinder, Kunststoff (PP), hohe Form, 25 ml</v>
          </cell>
          <cell r="C3231" t="str">
            <v>Graduated cylinder, 25 ml, transparent, PP</v>
          </cell>
          <cell r="D3231" t="str">
            <v>Eprouvette gradué, 25 ml, transparent, PP</v>
          </cell>
          <cell r="E3231" t="str">
            <v>Cilindro graduado de polipropileno (PP), alto, volumen 25 ml</v>
          </cell>
          <cell r="F3231" t="str">
            <v xml:space="preserve">Cylinder pomiarowy 25 ml, PP, przezroczysty     </v>
          </cell>
          <cell r="G3231" t="str">
            <v xml:space="preserve">Мерный цилиндр,  25мл, прозрачный, PP     </v>
          </cell>
          <cell r="H3231">
            <v>2.82</v>
          </cell>
        </row>
        <row r="3232">
          <cell r="A3232" t="str">
            <v>36636-00</v>
          </cell>
          <cell r="B3232" t="str">
            <v>Messzylinder, Kunststoff (PP), hohe Form, 10 ml</v>
          </cell>
          <cell r="C3232" t="str">
            <v>Graduated cylinder, 10 ml, plastic</v>
          </cell>
          <cell r="D3232" t="str">
            <v>Eprouvette graduée  en PP, 10 ml</v>
          </cell>
          <cell r="E3232" t="str">
            <v>Cilindro graduado 10ml, plástico (PP)</v>
          </cell>
          <cell r="F3232" t="str">
            <v xml:space="preserve">Cylinder pomiarowy 10 ml, PP, przezroczysty     </v>
          </cell>
          <cell r="G3232" t="str">
            <v xml:space="preserve">Мерный цилиндр, 10 мл, прозрачный, PP     </v>
          </cell>
          <cell r="H3232">
            <v>2.4</v>
          </cell>
        </row>
        <row r="3233">
          <cell r="A3233" t="str">
            <v>36640-00</v>
          </cell>
          <cell r="B3233" t="str">
            <v>Messbecher, Kunststoff (PP), 1000 ml</v>
          </cell>
          <cell r="C3233" t="str">
            <v>Graduated beaker, 1000 ml, plastic (PP)</v>
          </cell>
          <cell r="D3233" t="str">
            <v>Récipient gradué, matière plastique</v>
          </cell>
          <cell r="E3233" t="str">
            <v>CAZO GRADUADO 1000ML, PLASTICO</v>
          </cell>
          <cell r="F3233" t="str">
            <v xml:space="preserve">Cylinder pomrowy, 1 l, z uchwytem     </v>
          </cell>
          <cell r="G3233" t="str">
            <v xml:space="preserve">Мерная кружка, 1 л, с ручкой, пластмасса    </v>
          </cell>
          <cell r="H3233">
            <v>4.4000000000000004</v>
          </cell>
        </row>
        <row r="3234">
          <cell r="A3234" t="str">
            <v>36671-01</v>
          </cell>
          <cell r="B3234" t="str">
            <v>Chromatographie-Säule</v>
          </cell>
          <cell r="C3234" t="str">
            <v>Chromatographic column, di=18mm</v>
          </cell>
          <cell r="D3234" t="str">
            <v>Colonne de chromatographie di=18 mm</v>
          </cell>
          <cell r="E3234" t="str">
            <v>COLUMNA CROMATOGRAF. 18MM DIAM.</v>
          </cell>
          <cell r="F3234" t="str">
            <v xml:space="preserve">Kolumna chromatograficzna, di = 18 mm     </v>
          </cell>
          <cell r="G3234" t="str">
            <v xml:space="preserve">Хроматографическая колонна, внутр. d=18мм    </v>
          </cell>
          <cell r="H3234">
            <v>76</v>
          </cell>
        </row>
        <row r="3235">
          <cell r="A3235" t="str">
            <v>36685-00</v>
          </cell>
          <cell r="B3235" t="str">
            <v xml:space="preserve">Aluminothermie, Demonstrationsset </v>
          </cell>
          <cell r="C3235" t="str">
            <v>Thermite process, demonstration sett</v>
          </cell>
          <cell r="D3235" t="str">
            <v>Kit de démonstration Aluminothermie</v>
          </cell>
          <cell r="E3235" t="str">
            <v>ALUMINIOTERMIA, EQUIPO DE DEMO</v>
          </cell>
          <cell r="F3235" t="str">
            <v xml:space="preserve">Zestaw demonstracyjny. Aluminotermia     </v>
          </cell>
          <cell r="G3235" t="str">
            <v xml:space="preserve">Алюминотермия, демонстр. набор     </v>
          </cell>
          <cell r="H3235">
            <v>439</v>
          </cell>
        </row>
        <row r="3236">
          <cell r="A3236" t="str">
            <v>36685-01</v>
          </cell>
          <cell r="B3236" t="str">
            <v xml:space="preserve">Verschlussplatten für Thermit, 4 Stück </v>
          </cell>
          <cell r="C3236" t="str">
            <v>Closing platelet f.thermite,4off</v>
          </cell>
          <cell r="D3236" t="str">
            <v>Plaque fermeture pour aluminothermie, 4 pièces</v>
          </cell>
          <cell r="E3236" t="str">
            <v>PLANCHITA DE CIERRE P.TERMITA</v>
          </cell>
          <cell r="F3236" t="str">
            <v xml:space="preserve">Płytki do stapiania podczas aluminotermii, 4 sztuki     </v>
          </cell>
          <cell r="G3236" t="str">
            <v xml:space="preserve">Пластинки-крышки для алюминотермии, 4 шт.    </v>
          </cell>
          <cell r="H3236">
            <v>5.9</v>
          </cell>
        </row>
        <row r="3237">
          <cell r="A3237" t="str">
            <v>36688-01</v>
          </cell>
          <cell r="B3237" t="str">
            <v xml:space="preserve">Gestell mit Ringluftleitung </v>
          </cell>
          <cell r="C3237" t="str">
            <v>Support,w.closed-circuit pipeline</v>
          </cell>
          <cell r="D3237" t="str">
            <v>Support avec circuit de soufflage</v>
          </cell>
          <cell r="E3237" t="str">
            <v>SOPORTE CON CIRCUITO DE SOPLADO</v>
          </cell>
          <cell r="F3237" t="str">
            <v xml:space="preserve">Stojak z okrężnym przewodem powietrznym     </v>
          </cell>
          <cell r="G3237" t="str">
            <v xml:space="preserve">Подставка,  с кольцевым воздуховодом    </v>
          </cell>
          <cell r="H3237">
            <v>411</v>
          </cell>
        </row>
        <row r="3238">
          <cell r="A3238" t="str">
            <v>36688-05</v>
          </cell>
          <cell r="B3238" t="str">
            <v xml:space="preserve">Eisenerz für Hochofen 500 g </v>
          </cell>
          <cell r="C3238" t="str">
            <v>Iron ore, 500 g</v>
          </cell>
          <cell r="D3238" t="str">
            <v>Minerai de fer, 500 g</v>
          </cell>
          <cell r="E3238" t="str">
            <v>MINERAL DE HIERRO, 500 G</v>
          </cell>
          <cell r="F3238" t="str">
            <v xml:space="preserve">Surówka do wielkiego pieca, 500 g     </v>
          </cell>
          <cell r="G3238" t="str">
            <v xml:space="preserve">Железная руда для доменной печи 500 г  </v>
          </cell>
          <cell r="H3238">
            <v>20</v>
          </cell>
        </row>
        <row r="3239">
          <cell r="A3239" t="str">
            <v>36688-08</v>
          </cell>
          <cell r="B3239" t="str">
            <v xml:space="preserve">Ring, keramische Faser, 5 Stück </v>
          </cell>
          <cell r="C3239" t="str">
            <v>Rings, ceramic fibre, 5 pcs</v>
          </cell>
          <cell r="D3239" t="str">
            <v>Anneau, fibres ceramiques, 5 pièces</v>
          </cell>
          <cell r="E3239" t="str">
            <v>ANILLO FIBRA CERAMICA, 5 PZS.</v>
          </cell>
          <cell r="F3239" t="str">
            <v xml:space="preserve">Pierścień, włókno ceramiczne, 5 sztuk     </v>
          </cell>
          <cell r="G3239" t="str">
            <v xml:space="preserve">Кольца, керамическое волокно, 5 шт.    </v>
          </cell>
          <cell r="H3239">
            <v>33</v>
          </cell>
        </row>
        <row r="3240">
          <cell r="A3240" t="str">
            <v>36688-09</v>
          </cell>
          <cell r="B3240" t="str">
            <v xml:space="preserve">Hochofenschacht, DURAN® </v>
          </cell>
          <cell r="C3240" t="str">
            <v>Blast furnace stack, DURAN</v>
          </cell>
          <cell r="D3240" t="str">
            <v>Cheminée pour haut fourneau, Duran</v>
          </cell>
          <cell r="E3240" t="str">
            <v>CUBA DE ALTO HORNO, DURAN</v>
          </cell>
          <cell r="F3240" t="str">
            <v xml:space="preserve">Szyb wielkiego pieca     </v>
          </cell>
          <cell r="G3240" t="str">
            <v xml:space="preserve">Насадка для доменной печи, DURAN    </v>
          </cell>
          <cell r="H3240">
            <v>42.9</v>
          </cell>
        </row>
        <row r="3241">
          <cell r="A3241" t="str">
            <v>36688-88</v>
          </cell>
          <cell r="B3241" t="str">
            <v xml:space="preserve">Hochofen, Funktionsmodell </v>
          </cell>
          <cell r="C3241" t="str">
            <v>Blast furnace,working model</v>
          </cell>
          <cell r="D3241" t="str">
            <v>Haut-fourneau, modèle</v>
          </cell>
          <cell r="E3241" t="str">
            <v>ALTO HORNO, MODELO</v>
          </cell>
          <cell r="F3241" t="str">
            <v xml:space="preserve">Model funkcyjny wielkiego pieca     </v>
          </cell>
          <cell r="G3241" t="str">
            <v xml:space="preserve">Доменная печь, действующая модель    </v>
          </cell>
          <cell r="H3241">
            <v>486.9</v>
          </cell>
        </row>
        <row r="3242">
          <cell r="A3242" t="str">
            <v>36688-93</v>
          </cell>
          <cell r="B3242" t="str">
            <v xml:space="preserve">Heißluftgebläse mit Adapter </v>
          </cell>
          <cell r="C3242" t="str">
            <v>Hot air blower with adaptor</v>
          </cell>
          <cell r="D3242" t="str">
            <v>Soufflerie à air chaud avec adaptateur</v>
          </cell>
          <cell r="E3242" t="str">
            <v>SOPLADOR AIRE CALIENTE C.ADAPTAD.</v>
          </cell>
          <cell r="F3242" t="str">
            <v xml:space="preserve">Dmuchawa cieplna ze złączem     </v>
          </cell>
          <cell r="G3242" t="str">
            <v xml:space="preserve">Нагнетатель горячего воздуха, с переходным устройством    </v>
          </cell>
          <cell r="H3242">
            <v>175</v>
          </cell>
        </row>
        <row r="3243">
          <cell r="A3243" t="str">
            <v>36691-00</v>
          </cell>
          <cell r="B3243" t="str">
            <v>Gaswaschflasche ohne Fritte, Boro, 100 ml, NS 29/32</v>
          </cell>
          <cell r="C3243" t="str">
            <v>Gas washing bottle, 100 ml</v>
          </cell>
          <cell r="D3243" t="str">
            <v>Flacon laveur 100ml, RN 29 / 32</v>
          </cell>
          <cell r="E3243" t="str">
            <v>FRASCO LAVADOR 100 ML</v>
          </cell>
          <cell r="F3243" t="str">
            <v xml:space="preserve">Płuczka laboratoryjna, 100 ml, NS 29/32     </v>
          </cell>
          <cell r="G3243" t="str">
            <v xml:space="preserve">Промывная склянка для газов, 100 мл, NS 29/32    </v>
          </cell>
          <cell r="H3243">
            <v>44</v>
          </cell>
        </row>
        <row r="3244">
          <cell r="A3244" t="str">
            <v>36691-01</v>
          </cell>
          <cell r="B3244" t="str">
            <v>Gaswaschflasche mit Fritte, Boro, 250 ml, NS 29/32</v>
          </cell>
          <cell r="C3244" t="str">
            <v>Gas-wash.bottle w.frit, IGJ.29/32</v>
          </cell>
          <cell r="D3244" t="str">
            <v>Flacon laveur avec fritte, ns 29 / 32</v>
          </cell>
          <cell r="E3244" t="str">
            <v>FRASCO LAVAGASES CON FRIT,EN29/32</v>
          </cell>
          <cell r="F3244" t="str">
            <v xml:space="preserve">Płuczka laboratoryjna 250 ml, z frytką, NS 29/32     </v>
          </cell>
          <cell r="G3244" t="str">
            <v xml:space="preserve">Промывная склянка для газов, со стеклянным фильтром, NS29/32    </v>
          </cell>
          <cell r="H3244">
            <v>70.7</v>
          </cell>
        </row>
        <row r="3245">
          <cell r="A3245" t="str">
            <v>36692-02</v>
          </cell>
          <cell r="B3245" t="str">
            <v>Gaswaschflasche ohne Fritte, 250 ml, SB 29</v>
          </cell>
          <cell r="C3245" t="str">
            <v>Gas washing bottle,250ml, PN29</v>
          </cell>
          <cell r="D3245" t="str">
            <v>Flacon laveur 250ml, pn 29</v>
          </cell>
          <cell r="E3245" t="str">
            <v>FRASCO LAVADOR 200 ML, CON TAPON</v>
          </cell>
          <cell r="F3245" t="str">
            <v xml:space="preserve">Płuczka laboratoryjna 250 ml, SB 29     </v>
          </cell>
          <cell r="G3245" t="str">
            <v xml:space="preserve">Промывная склянка для газов, 250 мл, SB29    </v>
          </cell>
          <cell r="H3245">
            <v>28.9</v>
          </cell>
        </row>
        <row r="3246">
          <cell r="A3246" t="str">
            <v>36701-70</v>
          </cell>
          <cell r="B3246" t="str">
            <v>Glasröhrchen, hakenförmig, 500 x 30, 3  Stück</v>
          </cell>
          <cell r="C3246" t="str">
            <v>Glass tube, hooked, 500 x 30,3 pcs.</v>
          </cell>
          <cell r="D3246" t="str">
            <v>Tube verre, pour crochet,300X30, 3 pièces</v>
          </cell>
          <cell r="E3246" t="str">
            <v>TUBITO VIDRIO C/GANCHO,500X30,3P</v>
          </cell>
          <cell r="F3246" t="str">
            <v xml:space="preserve">Rurka szklana, kształt haczyka, 500 x 30, 3 sztuki     </v>
          </cell>
          <cell r="G3246" t="str">
            <v xml:space="preserve">Стеклянные трубки, крюкообразная, 500х30,  3 шт.    </v>
          </cell>
          <cell r="H3246">
            <v>42</v>
          </cell>
        </row>
        <row r="3247">
          <cell r="A3247" t="str">
            <v>36702-88</v>
          </cell>
          <cell r="B3247" t="str">
            <v xml:space="preserve">Glasröhrchen, Satz </v>
          </cell>
          <cell r="C3247" t="str">
            <v>Glass tubes,assorted, set</v>
          </cell>
          <cell r="D3247" t="str">
            <v>Tubes verre, assortiment</v>
          </cell>
          <cell r="E3247" t="str">
            <v xml:space="preserve">TUBITO VIDRIO, </v>
          </cell>
          <cell r="F3247" t="str">
            <v>Rurka szklana, zestaw</v>
          </cell>
          <cell r="G3247" t="str">
            <v>Стеклянные трубки, набор</v>
          </cell>
          <cell r="H3247">
            <v>18.600000000000001</v>
          </cell>
        </row>
        <row r="3248">
          <cell r="A3248" t="str">
            <v>36705-00</v>
          </cell>
          <cell r="B3248" t="str">
            <v xml:space="preserve">Einweghahn, Boro, gerade </v>
          </cell>
          <cell r="C3248" t="str">
            <v>Stopcock,1-way,straight, glass</v>
          </cell>
          <cell r="D3248" t="str">
            <v>Robinet à 1 voie, droit</v>
          </cell>
          <cell r="E3248" t="str">
            <v>LLAVE UNA VIA,RECTA,VIDRIO, D.8MM</v>
          </cell>
          <cell r="F3248" t="str">
            <v xml:space="preserve">Kurek jednodrożny, prosty     </v>
          </cell>
          <cell r="G3248" t="str">
            <v xml:space="preserve">Запорный кран, 1- ходовой, прямой, стеклян.    </v>
          </cell>
          <cell r="H3248">
            <v>19.899999999999999</v>
          </cell>
        </row>
        <row r="3249">
          <cell r="A3249" t="str">
            <v>36705-01</v>
          </cell>
          <cell r="B3249" t="str">
            <v xml:space="preserve">Einweghahn, Boro, rechtwinklig </v>
          </cell>
          <cell r="C3249" t="str">
            <v>Stopcock,1-way,r.-angled, glass</v>
          </cell>
          <cell r="D3249" t="str">
            <v>Robinet à 1 voie, coudé</v>
          </cell>
          <cell r="E3249" t="str">
            <v>LLAVE DE UNA VIA, A ESCUADRA</v>
          </cell>
          <cell r="F3249" t="str">
            <v xml:space="preserve">Kurek jednodrożny, zgięty, kąt prosty     </v>
          </cell>
          <cell r="G3249" t="str">
            <v xml:space="preserve">Запорный кран, 1- ходовой, прямоугольный, стеклян.    </v>
          </cell>
          <cell r="H3249">
            <v>19.899999999999999</v>
          </cell>
        </row>
        <row r="3250">
          <cell r="A3250" t="str">
            <v>36706-00</v>
          </cell>
          <cell r="B3250" t="str">
            <v xml:space="preserve">Einweghahn, Boro, gerade, kapillar </v>
          </cell>
          <cell r="C3250" t="str">
            <v>Glass stopcock,capillary,straight</v>
          </cell>
          <cell r="D3250" t="str">
            <v>Robinet à 1 voie, droit, à capilaire</v>
          </cell>
          <cell r="E3250" t="str">
            <v>LLAVE UNA VIA, RECTA, CAPILAR</v>
          </cell>
          <cell r="F3250" t="str">
            <v xml:space="preserve">Kurek jednodrożny, prosty, kapilarny     </v>
          </cell>
          <cell r="G3250" t="str">
            <v xml:space="preserve">Запорный кран, капиллярный, прямой, стеклян.    </v>
          </cell>
          <cell r="H3250">
            <v>19.899999999999999</v>
          </cell>
        </row>
        <row r="3251">
          <cell r="A3251" t="str">
            <v>36709-00</v>
          </cell>
          <cell r="B3251" t="str">
            <v xml:space="preserve">Kapillarrohr, di = 1,7 mm, l = 250 mm </v>
          </cell>
          <cell r="C3251" t="str">
            <v>Capillary tube, straight, l 250mm</v>
          </cell>
          <cell r="D3251" t="str">
            <v>Tube capillaire, diam. 1,7mm, l 250mm</v>
          </cell>
          <cell r="E3251" t="str">
            <v>TUBO CAPILAR,D.I.1,7MM, L 250MM</v>
          </cell>
          <cell r="F3251" t="str">
            <v xml:space="preserve">Kapilara, di = 1,7 mm, l = 250 mm     </v>
          </cell>
          <cell r="G3251" t="str">
            <v xml:space="preserve">Капиллярная трубка, прямая, внутрен. d=1,7мм, l=250 мм     </v>
          </cell>
          <cell r="H3251">
            <v>4.9000000000000004</v>
          </cell>
        </row>
        <row r="3252">
          <cell r="A3252" t="str">
            <v>36731-00</v>
          </cell>
          <cell r="B3252" t="str">
            <v xml:space="preserve">Dreiweghahn, Boro, T-förmig, NS </v>
          </cell>
          <cell r="C3252" t="str">
            <v>Stopcock,3-way,t-shaped, glass</v>
          </cell>
          <cell r="D3252" t="str">
            <v>Robinet à 3 voies, en T,</v>
          </cell>
          <cell r="E3252" t="str">
            <v>Llave de paso, 3 vías, con forma de T, vidrio</v>
          </cell>
          <cell r="F3252" t="str">
            <v xml:space="preserve">Kurek trójdrożny, T, NS     </v>
          </cell>
          <cell r="G3252" t="str">
            <v xml:space="preserve">3-ходовой кран, Т-образный, стекло    </v>
          </cell>
          <cell r="H3252">
            <v>27</v>
          </cell>
        </row>
        <row r="3253">
          <cell r="A3253" t="str">
            <v>36732-00</v>
          </cell>
          <cell r="B3253" t="str">
            <v xml:space="preserve">Dreiweghahn, Boro, T-förmig, kapillar </v>
          </cell>
          <cell r="C3253" t="str">
            <v>Stopcock,3-way,t-sh.,capil.,glass</v>
          </cell>
          <cell r="D3253" t="str">
            <v>Robinet à 3 voies, en T</v>
          </cell>
          <cell r="E3253" t="str">
            <v>LLAVE DE TRES VIAS, VIDRIO, D.8MM</v>
          </cell>
          <cell r="F3253" t="str">
            <v xml:space="preserve">Kurek trójdrożny, T, kapilarny     </v>
          </cell>
          <cell r="G3253" t="str">
            <v xml:space="preserve">3-ходовой кран, Т-образный, капиллярный, стекло    </v>
          </cell>
          <cell r="H3253">
            <v>35</v>
          </cell>
        </row>
        <row r="3254">
          <cell r="A3254" t="str">
            <v>36756-25</v>
          </cell>
          <cell r="B3254" t="str">
            <v xml:space="preserve">Glaskugeln, d = 6 mm, 250 g </v>
          </cell>
          <cell r="C3254" t="str">
            <v>Glass beads, d 6 mm, 850 pcs.</v>
          </cell>
          <cell r="D3254" t="str">
            <v>Billes de verre, d=6 mm, 250 g</v>
          </cell>
          <cell r="E3254" t="str">
            <v>BOLITAS DE VIDRIO, D=6MM, 250 G</v>
          </cell>
          <cell r="F3254" t="str">
            <v xml:space="preserve">Kulki szklane, d = 6 mm, 250 g     </v>
          </cell>
          <cell r="G3254" t="str">
            <v xml:space="preserve">Стеклянные шарики, d=6 мм, 250 г, 850 шт.    </v>
          </cell>
          <cell r="H3254">
            <v>12</v>
          </cell>
        </row>
        <row r="3255">
          <cell r="A3255" t="str">
            <v>36782-00</v>
          </cell>
          <cell r="B3255" t="str">
            <v xml:space="preserve">V-Rohr für Elektrolyse </v>
          </cell>
          <cell r="C3255" t="str">
            <v>V-tube for electrolysis</v>
          </cell>
          <cell r="D3255" t="str">
            <v>Tube en V pour électrolyse</v>
          </cell>
          <cell r="E3255" t="str">
            <v>TUBO EN V PARA ELECTROLISIS</v>
          </cell>
          <cell r="F3255" t="str">
            <v xml:space="preserve">Rurka V do elektrolizy     </v>
          </cell>
          <cell r="G3255" t="str">
            <v xml:space="preserve">V-образная трубка для электролиза    </v>
          </cell>
          <cell r="H3255">
            <v>48</v>
          </cell>
        </row>
        <row r="3256">
          <cell r="A3256" t="str">
            <v>36810-00</v>
          </cell>
          <cell r="B3256" t="str">
            <v xml:space="preserve">Glaskugel, ca. 100 ml, mit 2 Hähnen </v>
          </cell>
          <cell r="C3256" t="str">
            <v>Glass sphere, 2 stopcocks, 100 ml</v>
          </cell>
          <cell r="D3256" t="str">
            <v>Boule verre 2 robinets, 100Ml</v>
          </cell>
          <cell r="E3256" t="str">
            <v>BOLA DE VIDRIO,CON 2 LLAVES,100ML</v>
          </cell>
          <cell r="F3256" t="str">
            <v xml:space="preserve">Kula szklana, ca 100 ml, 2 kurki     </v>
          </cell>
          <cell r="G3256" t="str">
            <v xml:space="preserve">Стеклянный шар с 2 кранами, 100 мл    </v>
          </cell>
          <cell r="H3256">
            <v>102</v>
          </cell>
        </row>
        <row r="3257">
          <cell r="A3257" t="str">
            <v>36811-00</v>
          </cell>
          <cell r="B3257" t="str">
            <v xml:space="preserve">Reaktionsgefäß nach Landolt, Borosilikat, SB 19 </v>
          </cell>
          <cell r="C3257" t="str">
            <v>Reaction vessel, landolt, SB 19</v>
          </cell>
          <cell r="D3257" t="str">
            <v>Vase à réaction de landolt,PN29</v>
          </cell>
          <cell r="E3257" t="str">
            <v>VASO DE REACCION DE LANDOLT,SB 19</v>
          </cell>
          <cell r="F3257" t="str">
            <v xml:space="preserve">Naczynie reakcyjne Landolta, SB 19     </v>
          </cell>
          <cell r="G3257" t="str">
            <v xml:space="preserve">Реакционный сосуд, SB 19    </v>
          </cell>
          <cell r="H3257">
            <v>102</v>
          </cell>
        </row>
        <row r="3258">
          <cell r="A3258" t="str">
            <v>36820-00</v>
          </cell>
          <cell r="B3258" t="str">
            <v xml:space="preserve">Gerät zur Siedepunktserhöhung </v>
          </cell>
          <cell r="C3258" t="str">
            <v>Apparatus for elevation of boiling point</v>
          </cell>
          <cell r="D3258" t="str">
            <v xml:space="preserve">Appareil pour élévation du point d'ébullition </v>
          </cell>
          <cell r="E3258" t="str">
            <v>APAR.P.ELEVACION D.PUNTO D.EBULL.</v>
          </cell>
          <cell r="F3258" t="str">
            <v xml:space="preserve">Przyrząd do podwyższania punktu wrzenia     </v>
          </cell>
          <cell r="G3258" t="str">
            <v xml:space="preserve">Аппарат для повышения точки кипения    </v>
          </cell>
          <cell r="H3258">
            <v>267</v>
          </cell>
        </row>
        <row r="3259">
          <cell r="A3259" t="str">
            <v>36821-00</v>
          </cell>
          <cell r="B3259" t="str">
            <v xml:space="preserve">Gerät zur Gefrierpunkterniedrigung </v>
          </cell>
          <cell r="C3259" t="str">
            <v>Apparatus for freezing point depression</v>
          </cell>
          <cell r="D3259" t="str">
            <v xml:space="preserve">Appareil pour l'abaissement du point de congélation </v>
          </cell>
          <cell r="E3259" t="str">
            <v>APAR.P.REBAJAM.D.PTO.D.CONGELAC.</v>
          </cell>
          <cell r="F3259" t="str">
            <v xml:space="preserve">Przyrząd do obniżania punktu zamarzania     </v>
          </cell>
          <cell r="G3259" t="str">
            <v xml:space="preserve">Аппарат для понижения точки замерзания    </v>
          </cell>
          <cell r="H3259">
            <v>205</v>
          </cell>
        </row>
        <row r="3260">
          <cell r="A3260" t="str">
            <v>36869-00</v>
          </cell>
          <cell r="B3260" t="str">
            <v xml:space="preserve">Tropftrichter, Boro, zylindrisch, 50 ml, SB 29 </v>
          </cell>
          <cell r="C3260" t="str">
            <v>Separatory funnel, 50 ml cylind.</v>
          </cell>
          <cell r="D3260" t="str">
            <v>Entonnoir pour séparation, 50 ml</v>
          </cell>
          <cell r="E3260" t="str">
            <v>EMBUDO GOTERO  50ML</v>
          </cell>
          <cell r="F3260" t="str">
            <v xml:space="preserve">Kroplomierz lejkowy 50 ml, cylinder, SB 29     </v>
          </cell>
          <cell r="G3260" t="str">
            <v xml:space="preserve">Делительная воронка, 50 мл, цилиндрическая, SB29    </v>
          </cell>
          <cell r="H3260">
            <v>29</v>
          </cell>
        </row>
        <row r="3261">
          <cell r="A3261" t="str">
            <v>36869-88</v>
          </cell>
          <cell r="B3261" t="str">
            <v>Gleichdruckgasentwickler für kleine Portionen</v>
          </cell>
          <cell r="C3261" t="str">
            <v>Constant pressure gas generator for small gas quantities, GL</v>
          </cell>
          <cell r="D3261" t="str">
            <v>Générateur de gaz à pression constante pour petitesquantités , GL</v>
          </cell>
          <cell r="E3261" t="str">
            <v>Generador de presión constante de gas para cantidades pequeñas, GL</v>
          </cell>
          <cell r="F3261" t="str">
            <v xml:space="preserve">Stałociśnieniowa wytwornica małych porcji gazu     </v>
          </cell>
          <cell r="G3261" t="str">
            <v xml:space="preserve">Генератор постоянного давления газа для малых количеств газа, GL    </v>
          </cell>
          <cell r="H3261">
            <v>50.7</v>
          </cell>
        </row>
        <row r="3262">
          <cell r="A3262" t="str">
            <v>36883-00</v>
          </cell>
          <cell r="B3262" t="str">
            <v xml:space="preserve">Tropftrichter 100 ml, Laborglas, birnförmig, NS 19 </v>
          </cell>
          <cell r="C3262" t="str">
            <v>Separatory funnel, 100 ml pear-sh.</v>
          </cell>
          <cell r="D3262" t="str">
            <v>Ampoule à décanter, 100 ml</v>
          </cell>
          <cell r="E3262" t="str">
            <v>EMBUDO GOTERO 100ML</v>
          </cell>
          <cell r="F3262" t="str">
            <v xml:space="preserve">Kroplomierz lejkowy 100 ml, gruszkowy, NS 19     </v>
          </cell>
          <cell r="G3262" t="str">
            <v xml:space="preserve">Делительная воронка, 100 мл, грушевидная, NS19    </v>
          </cell>
          <cell r="H3262">
            <v>32</v>
          </cell>
        </row>
        <row r="3263">
          <cell r="A3263" t="str">
            <v>36884-00</v>
          </cell>
          <cell r="B3263" t="str">
            <v xml:space="preserve">Tropftrichter 250 ml, Laborglas, birnförmig, NS 19 </v>
          </cell>
          <cell r="C3263" t="str">
            <v>Separatory funnel 250 ml pear-sh.</v>
          </cell>
          <cell r="D3263" t="str">
            <v>Ampoule à décanter, 250 ml</v>
          </cell>
          <cell r="E3263" t="str">
            <v>Embudo de separación, 250 ml</v>
          </cell>
          <cell r="F3263" t="str">
            <v xml:space="preserve">Kroplomierz lejkowy 250 ml, gruszkowy, NS 19     </v>
          </cell>
          <cell r="G3263" t="str">
            <v xml:space="preserve">Делительная воронка, 250 мл, грушевидная, NS19    </v>
          </cell>
          <cell r="H3263">
            <v>34</v>
          </cell>
        </row>
        <row r="3264">
          <cell r="A3264" t="str">
            <v>36888-00</v>
          </cell>
          <cell r="B3264" t="str">
            <v>Trichter, Kunststoff (PP), Oben-d = 40 mm</v>
          </cell>
          <cell r="C3264" t="str">
            <v>Funnel, diameter = 40 mm, plastic (PP)</v>
          </cell>
          <cell r="D3264" t="str">
            <v>Entonnoir, d 40 mm, pour burettes</v>
          </cell>
          <cell r="E3264" t="str">
            <v>EMBUDO, D. 40 MM, P. BURETAS</v>
          </cell>
          <cell r="F3264" t="str">
            <v xml:space="preserve">Lejek, d = 40 mm, PP     </v>
          </cell>
          <cell r="G3264" t="str">
            <v xml:space="preserve">Воронка, d=40 мм, для бюретки, PP    </v>
          </cell>
          <cell r="H3264">
            <v>0.79</v>
          </cell>
        </row>
        <row r="3265">
          <cell r="A3265" t="str">
            <v>36889-00</v>
          </cell>
          <cell r="B3265" t="str">
            <v>Trichter, Kunststoff (PP), zylindrisch, 300 ml</v>
          </cell>
          <cell r="C3265" t="str">
            <v>Funnel, plastic,cylindrical,300ml</v>
          </cell>
          <cell r="D3265" t="str">
            <v>Entonnoir cylindrique 300ml, plastique</v>
          </cell>
          <cell r="E3265" t="str">
            <v>EMBUDO CILINDRICO,300ML,PLASTICO</v>
          </cell>
          <cell r="F3265" t="str">
            <v xml:space="preserve">Lejek 300 ml, cylindryczny, tworzywo sztuczne    </v>
          </cell>
          <cell r="G3265" t="str">
            <v xml:space="preserve">Воронка, пластмассовая, цилиндрическая, 300 мл    </v>
          </cell>
          <cell r="H3265">
            <v>5.0999999999999996</v>
          </cell>
        </row>
        <row r="3266">
          <cell r="A3266" t="str">
            <v>36890-00</v>
          </cell>
          <cell r="B3266" t="str">
            <v>Trichter, Kunststoff (PP), Oben-d = 50 mm</v>
          </cell>
          <cell r="C3266" t="str">
            <v>Funnel, diameter = 50 mm, plastic (PP)</v>
          </cell>
          <cell r="D3266" t="str">
            <v>Entonnoir, d 50mm, plastique</v>
          </cell>
          <cell r="E3266" t="str">
            <v>Embudo de plástico (PP), d = 50 mm</v>
          </cell>
          <cell r="F3266" t="str">
            <v xml:space="preserve">Lejek, u góry-d = 50 mm, PP     </v>
          </cell>
          <cell r="G3266" t="str">
            <v xml:space="preserve">Воронка, пластмассовая, d=50 мм, PP    </v>
          </cell>
          <cell r="H3266">
            <v>0.9</v>
          </cell>
        </row>
        <row r="3267">
          <cell r="A3267" t="str">
            <v>36891-00</v>
          </cell>
          <cell r="B3267" t="str">
            <v>Trichter, Kunststoff (PP), Oben-d = 100 mm</v>
          </cell>
          <cell r="C3267" t="str">
            <v>Funnel, diameter = 100 mm, plastic (PP)</v>
          </cell>
          <cell r="D3267" t="str">
            <v>Entonnoir, d 90mm, plastique</v>
          </cell>
          <cell r="E3267" t="str">
            <v>EMBUDO PLASTICO, DIAM.  1000 MM</v>
          </cell>
          <cell r="F3267" t="str">
            <v xml:space="preserve">Lejek, u góry-d = 100 mm, PP     </v>
          </cell>
          <cell r="G3267" t="str">
            <v xml:space="preserve">Воронка, пластмассовая, d=100мм, PP     </v>
          </cell>
          <cell r="H3267">
            <v>1.76</v>
          </cell>
        </row>
        <row r="3268">
          <cell r="A3268" t="str">
            <v>36892-00</v>
          </cell>
          <cell r="B3268" t="str">
            <v>Trichter, Kunststoff (PP), Oben-d = 120 mm</v>
          </cell>
          <cell r="C3268" t="str">
            <v>Funnel, diameter = 120 mm, plastic (PP)</v>
          </cell>
          <cell r="D3268" t="str">
            <v>Entonnoir, d 120mm, plastique</v>
          </cell>
          <cell r="E3268" t="str">
            <v>EMBUDO PLASTICO, DIAM. 120 MM</v>
          </cell>
          <cell r="F3268" t="str">
            <v xml:space="preserve">Lejek, u góry-d = 120 mm, PP     </v>
          </cell>
          <cell r="G3268" t="str">
            <v xml:space="preserve">Воронка, пластмассовая, d=120 мм, PP    </v>
          </cell>
          <cell r="H3268">
            <v>2.35</v>
          </cell>
        </row>
        <row r="3269">
          <cell r="A3269" t="str">
            <v>36893-00</v>
          </cell>
          <cell r="B3269" t="str">
            <v>Pulvertrichter (PP), oben-d = 100 mm</v>
          </cell>
          <cell r="C3269" t="str">
            <v>Powder funnel upper dia. 100 mm</v>
          </cell>
          <cell r="D3269" t="str">
            <v>Entonnoir à poudre diamètre supérieur 100mm</v>
          </cell>
          <cell r="E3269" t="str">
            <v>EMBUDO VIDRIO P.POLVO, D-100 MM</v>
          </cell>
          <cell r="F3269" t="str">
            <v xml:space="preserve">Lejek do proszków, u góry d = 100 mm, PP     </v>
          </cell>
          <cell r="G3269" t="str">
            <v xml:space="preserve">Воронка, для насыпания, d=100 мм, PP    </v>
          </cell>
          <cell r="H3269">
            <v>4.04</v>
          </cell>
        </row>
        <row r="3270">
          <cell r="A3270" t="str">
            <v>36912-00</v>
          </cell>
          <cell r="B3270" t="str">
            <v xml:space="preserve">Tropftrichter, Laborglas, 50 ml, NS 19 </v>
          </cell>
          <cell r="C3270" t="str">
            <v>Dropping funnel with drip nozzle, 50ml</v>
          </cell>
          <cell r="D3270" t="str">
            <v>Ampoule à décanter, 50 ml</v>
          </cell>
          <cell r="E3270" t="str">
            <v>Embudo gotero, 50ml, capilar, NS19</v>
          </cell>
          <cell r="F3270" t="str">
            <v xml:space="preserve">Wkraplacz 50 ml, NS 19     </v>
          </cell>
          <cell r="G3270" t="str">
            <v xml:space="preserve">Делительная воронка, 50 мл, капельного типа, NS19    </v>
          </cell>
          <cell r="H3270">
            <v>32</v>
          </cell>
        </row>
        <row r="3271">
          <cell r="A3271" t="str">
            <v>36935-00</v>
          </cell>
          <cell r="B3271" t="str">
            <v>Sicherheitsrohr (Gärrohr), Boro</v>
          </cell>
          <cell r="C3271" t="str">
            <v>Safety tube,-fermentation tube-</v>
          </cell>
          <cell r="D3271" t="str">
            <v>Tube de fermentation</v>
          </cell>
          <cell r="E3271" t="str">
            <v>Tubo de fermentación</v>
          </cell>
          <cell r="F3271" t="str">
            <v xml:space="preserve">Rurka fermentacyjna     </v>
          </cell>
          <cell r="G3271" t="str">
            <v xml:space="preserve">Безопасная трубка/ ферментационная трубка    </v>
          </cell>
          <cell r="H3271">
            <v>9</v>
          </cell>
        </row>
        <row r="3272">
          <cell r="A3272" t="str">
            <v>36937-20</v>
          </cell>
          <cell r="B3272" t="str">
            <v xml:space="preserve">Siedesteinchen, 200 g </v>
          </cell>
          <cell r="C3272" t="str">
            <v>Boiling beads, 200 g</v>
          </cell>
          <cell r="D3272" t="str">
            <v xml:space="preserve">Pierres pour faciliter l'ébullition, 200 g </v>
          </cell>
          <cell r="E3272" t="str">
            <v>Piedrecitas para fácil ebullición, 200 g</v>
          </cell>
          <cell r="F3272" t="str">
            <v xml:space="preserve">Katalizator, 200 g     </v>
          </cell>
          <cell r="G3272" t="str">
            <v xml:space="preserve">Шарики для кипения, 200 г    </v>
          </cell>
          <cell r="H3272">
            <v>21.8</v>
          </cell>
        </row>
        <row r="3273">
          <cell r="A3273" t="str">
            <v>36941-00</v>
          </cell>
          <cell r="B3273" t="str">
            <v xml:space="preserve">Trockenrohr, Duran®, gerade, 200 mm, SB 19 </v>
          </cell>
          <cell r="C3273" t="str">
            <v>Calcium chloride tube,str.150 mm</v>
          </cell>
          <cell r="D3273" t="str">
            <v>Tube à chloride de calcium, 150 mm</v>
          </cell>
          <cell r="E3273" t="str">
            <v>TUBO SECADOR RECTO, 150 mm,   PN19</v>
          </cell>
          <cell r="F3273" t="str">
            <v xml:space="preserve">Rurka do suszenia, prosta, 200 mm, SB 19     </v>
          </cell>
          <cell r="G3273" t="str">
            <v xml:space="preserve">Трубка-сушилка, прямая, 200 мм, SB19    </v>
          </cell>
          <cell r="H3273">
            <v>12.5</v>
          </cell>
        </row>
        <row r="3274">
          <cell r="A3274" t="str">
            <v>36958-00</v>
          </cell>
          <cell r="B3274" t="str">
            <v xml:space="preserve">U-Rohr mit Hahn, Duran, SB 19 </v>
          </cell>
          <cell r="C3274" t="str">
            <v>U-tube with cock, PN 19</v>
          </cell>
          <cell r="D3274" t="str">
            <v>Tube en U avec robinet, PN19</v>
          </cell>
          <cell r="E3274" t="str">
            <v>TUBO EN U CON GRIFO, PN 19</v>
          </cell>
          <cell r="F3274" t="str">
            <v xml:space="preserve">Rurka U z kurkiem, SB 19     </v>
          </cell>
          <cell r="G3274" t="str">
            <v xml:space="preserve">U-образная трубка с краном, SB19     </v>
          </cell>
          <cell r="H3274">
            <v>117</v>
          </cell>
        </row>
        <row r="3275">
          <cell r="A3275" t="str">
            <v>36966-00</v>
          </cell>
          <cell r="B3275" t="str">
            <v xml:space="preserve">U-Rohr mit 2 seitlichen Ansätzen, DURAN®, SB 19 </v>
          </cell>
          <cell r="C3275" t="str">
            <v>U-tube w. 2 lat tubulure    PN19</v>
          </cell>
          <cell r="D3275" t="str">
            <v>Tube en U à 2 tubes latéraux PN19</v>
          </cell>
          <cell r="E3275" t="str">
            <v xml:space="preserve">Tubo en forma de U con 2 extensiones laterales, SB19   </v>
          </cell>
          <cell r="F3275" t="str">
            <v xml:space="preserve">Rurka U z 2 bocznymi nadstawkami, SB 19     </v>
          </cell>
          <cell r="G3275" t="str">
            <v xml:space="preserve">U-образная трубка, с 2 боковыми отводами, SB19    </v>
          </cell>
          <cell r="H3275">
            <v>18</v>
          </cell>
        </row>
        <row r="3276">
          <cell r="A3276" t="str">
            <v>37003-00</v>
          </cell>
          <cell r="B3276" t="str">
            <v xml:space="preserve">Luftregler </v>
          </cell>
          <cell r="C3276" t="str">
            <v>Air control valve</v>
          </cell>
          <cell r="D3276" t="str">
            <v>Régulateur d air</v>
          </cell>
          <cell r="E3276" t="str">
            <v>REGULADOR DE AIRE</v>
          </cell>
          <cell r="F3276" t="str">
            <v xml:space="preserve">Regulator powietrza     </v>
          </cell>
          <cell r="G3276" t="str">
            <v xml:space="preserve">Клапан регулирования воздуха    </v>
          </cell>
          <cell r="H3276">
            <v>19.899999999999999</v>
          </cell>
        </row>
        <row r="3277">
          <cell r="A3277" t="str">
            <v>37023-01</v>
          </cell>
          <cell r="B3277" t="str">
            <v>Verbrennungsrohr, Duran®, l = 300 mm, SB 19</v>
          </cell>
          <cell r="C3277" t="str">
            <v>Combustion tube, l 300mm, DURAN</v>
          </cell>
          <cell r="D3277" t="str">
            <v>Tube à combustion, l 300mm, Duran</v>
          </cell>
          <cell r="E3277" t="str">
            <v>TUBO DE COMBUSTION,L 300MM,DURAN</v>
          </cell>
          <cell r="F3277" t="str">
            <v xml:space="preserve">Rurka do spalania, l = 300 mm, SB 19     </v>
          </cell>
          <cell r="G3277" t="str">
            <v xml:space="preserve">Трубка для сжигания, l=300 мм, SB19    </v>
          </cell>
          <cell r="H3277">
            <v>24</v>
          </cell>
        </row>
        <row r="3278">
          <cell r="A3278" t="str">
            <v>37027-00</v>
          </cell>
          <cell r="B3278" t="str">
            <v>V-Rohr für Elektrolyse, DURAN®, SB 19</v>
          </cell>
          <cell r="C3278" t="str">
            <v>V-tube for electrolysis, PN19</v>
          </cell>
          <cell r="D3278" t="str">
            <v>Tube en V pour l électrolyse, PN19</v>
          </cell>
          <cell r="E3278" t="str">
            <v>TUBO EN V PARA ELECTROLISIS,PN19</v>
          </cell>
          <cell r="F3278" t="str">
            <v xml:space="preserve">Rurka V do elektrolizy, SB 19     </v>
          </cell>
          <cell r="G3278" t="str">
            <v xml:space="preserve">V-образная трубка для электролиза, SB19     </v>
          </cell>
          <cell r="H3278">
            <v>71</v>
          </cell>
        </row>
        <row r="3279">
          <cell r="A3279" t="str">
            <v>37030-00</v>
          </cell>
          <cell r="B3279" t="str">
            <v>3-Wege-Kapillarrohr, Boro, T-förmig,  da = 8 mm, l = 80+40 mm</v>
          </cell>
          <cell r="C3279" t="str">
            <v>Capillary tube, T-shaped</v>
          </cell>
          <cell r="D3279" t="str">
            <v>Tube capillaire en T, di = 1,7</v>
          </cell>
          <cell r="E3279" t="str">
            <v>UNIONES DE VIDRIO EN T,CAPILAR</v>
          </cell>
          <cell r="F3279" t="str">
            <v xml:space="preserve">Kapilara, </v>
          </cell>
          <cell r="G3279" t="str">
            <v xml:space="preserve">Капиллярная трубка, T-образная    </v>
          </cell>
          <cell r="H3279">
            <v>12.6</v>
          </cell>
        </row>
        <row r="3280">
          <cell r="A3280" t="str">
            <v>37651-15</v>
          </cell>
          <cell r="B3280" t="str">
            <v>Schutzhülse für Elektroden mit einem Durchmesser von 12 mm</v>
          </cell>
          <cell r="C3280" t="str">
            <v>Protection sleeve for electrode with a diameter of 12 mm</v>
          </cell>
          <cell r="D3280" t="str">
            <v>Gaine protection pour électrodes pH</v>
          </cell>
          <cell r="E3280" t="str">
            <v>FUNDA PROTECTORA P.ELECTR.PH GL25</v>
          </cell>
          <cell r="F3280" t="str">
            <v xml:space="preserve">Gilza ochronna do elektrody pH średnicy 12 mm, GL 25     </v>
          </cell>
          <cell r="G3280" t="str">
            <v xml:space="preserve">Защитный кожух для pH-электродов с d=12 мм , LG25    </v>
          </cell>
          <cell r="H3280">
            <v>25</v>
          </cell>
        </row>
        <row r="3281">
          <cell r="A3281" t="str">
            <v>37652-00</v>
          </cell>
          <cell r="B3281" t="str">
            <v xml:space="preserve">Ständer für Einmalreaktionsgefäß </v>
          </cell>
          <cell r="C3281" t="str">
            <v>Rack for disposable reaction tubes</v>
          </cell>
          <cell r="D3281" t="str">
            <v>Support pour microtubes</v>
          </cell>
          <cell r="E3281" t="str">
            <v>GRADILLA PARA TUBO DE ENSAYO,DES.</v>
          </cell>
          <cell r="F3281" t="str">
            <v xml:space="preserve">Stojak do naczynia reakcyjnego     </v>
          </cell>
          <cell r="G3281" t="str">
            <v xml:space="preserve">Подставка для одноразовых пробирок </v>
          </cell>
          <cell r="H3281">
            <v>9.9499999999999993</v>
          </cell>
        </row>
        <row r="3282">
          <cell r="A3282" t="str">
            <v>37653-00</v>
          </cell>
          <cell r="B3282" t="str">
            <v xml:space="preserve">Einmalreaktionsgefäß 1,5 ml, 1000 Stück </v>
          </cell>
          <cell r="C3282" t="str">
            <v>Microtubes, disposable, 1.5ml, 1000/pkg</v>
          </cell>
          <cell r="D3282" t="str">
            <v>Microtubes, 1,5 ml, 1000 pièces</v>
          </cell>
          <cell r="E3282" t="str">
            <v>TUBO DE ENSAYO DESECH. 1,5ML,1000</v>
          </cell>
          <cell r="F3282" t="str">
            <v xml:space="preserve">Naczynie reakcyjne, jednorazowe, 1,5 ml, 1000 sztuk     </v>
          </cell>
          <cell r="G3282" t="str">
            <v xml:space="preserve">Микропробирки, одноразовые,с крышкой 1.5 мл, 1000 шт.    </v>
          </cell>
          <cell r="H3282">
            <v>34.299999999999997</v>
          </cell>
        </row>
        <row r="3283">
          <cell r="A3283" t="str">
            <v>37655-10</v>
          </cell>
          <cell r="B3283" t="str">
            <v>Reagenzglas, d = 12 mm, l = 100 mm, 100 Stück</v>
          </cell>
          <cell r="C3283" t="str">
            <v>Test tube, 110x12 mm,100pcs</v>
          </cell>
          <cell r="D3283" t="str">
            <v>Tube à essais 100 x Ø 12 mm, 100 pcs.</v>
          </cell>
          <cell r="E3283" t="str">
            <v>Tubo de ensayo, 12 x 100 mm, 100 pzs.</v>
          </cell>
          <cell r="F3283" t="str">
            <v xml:space="preserve">Probówka, d = 12 mm, l = 10 cm, Szkło laboratoryjne, 100 sztuk     </v>
          </cell>
          <cell r="G3283" t="str">
            <v xml:space="preserve">Пробирка, 110x12 мм, лабораторное стекло, 100 шт.   </v>
          </cell>
          <cell r="H3283">
            <v>11.5</v>
          </cell>
        </row>
        <row r="3284">
          <cell r="A3284" t="str">
            <v>37656-03</v>
          </cell>
          <cell r="B3284" t="str">
            <v>Reagenzglas, d = 16 mm, l = 160 mm, 10 Stück</v>
          </cell>
          <cell r="C3284" t="str">
            <v>Test tube 160x16 mm, 10 pcs</v>
          </cell>
          <cell r="D3284" t="str">
            <v>Tube à essais 160x16mm, jeu de 10</v>
          </cell>
          <cell r="E3284" t="str">
            <v>Tubo de ensayo, 16 x 160 mm, 10 pzs.</v>
          </cell>
          <cell r="F3284" t="str">
            <v xml:space="preserve">Probówka, 160x16 mm, 10 sztuk     </v>
          </cell>
          <cell r="G3284" t="str">
            <v xml:space="preserve">Пробирка, 160x16 мм, 10 шт.     </v>
          </cell>
          <cell r="H3284">
            <v>4</v>
          </cell>
        </row>
        <row r="3285">
          <cell r="A3285" t="str">
            <v>37656-10</v>
          </cell>
          <cell r="B3285" t="str">
            <v>Reagenzglas, d = 16 mm, l = 160 mm, 100 Stück</v>
          </cell>
          <cell r="C3285" t="str">
            <v>Test tube, 160 x 16 mm, 100 pcs</v>
          </cell>
          <cell r="D3285" t="str">
            <v>Tube à essais 160 x Ø 16 mm, 100 pcs.</v>
          </cell>
          <cell r="E3285" t="str">
            <v>Tubo de ensayo, 16 x 160 mm, 100 pzs.</v>
          </cell>
          <cell r="F3285" t="str">
            <v xml:space="preserve">Probówka, 160x16 mm, 100 sztuk     </v>
          </cell>
          <cell r="G3285" t="str">
            <v>Набор пробирок, 160x16 мм, лабораторное стекло</v>
          </cell>
          <cell r="H3285">
            <v>9.6999999999999993</v>
          </cell>
        </row>
        <row r="3286">
          <cell r="A3286" t="str">
            <v>37658-10</v>
          </cell>
          <cell r="B3286" t="str">
            <v>Reagenzglas, d = 18 mm, l = 180 mm, 100 Stück</v>
          </cell>
          <cell r="C3286" t="str">
            <v>Test tube, 180x18 mm,100pcs</v>
          </cell>
          <cell r="D3286" t="str">
            <v>Tube à essais, d 18 / l 180mm, 100 pièces</v>
          </cell>
          <cell r="E3286" t="str">
            <v>Tubo de ensayo, 18 x 180 mm, 100 pzs.</v>
          </cell>
          <cell r="F3286" t="str">
            <v xml:space="preserve">Probówka, 180x18 mm, 100 sztuk     </v>
          </cell>
          <cell r="G3286" t="str">
            <v xml:space="preserve">Пробирка, 180x18 мм, лабораторное стекло, 100 шт.    </v>
          </cell>
          <cell r="H3286">
            <v>15.7</v>
          </cell>
        </row>
        <row r="3287">
          <cell r="A3287" t="str">
            <v>37660-01</v>
          </cell>
          <cell r="B3287" t="str">
            <v xml:space="preserve">Reagenzglas, d = 30 mm, l = 200 mm, 1 Stück </v>
          </cell>
          <cell r="C3287" t="str">
            <v>Test tube,200x30 mm</v>
          </cell>
          <cell r="D3287" t="str">
            <v>Tube à essais 200 x 30 mm verre</v>
          </cell>
          <cell r="E3287" t="str">
            <v>Tubo de ensayo, 30 x 200 mm, 1 pz.</v>
          </cell>
          <cell r="F3287" t="str">
            <v xml:space="preserve">Probówka, 200x30 mm     </v>
          </cell>
          <cell r="G3287" t="str">
            <v xml:space="preserve">Пробирка, 200x30 мм, лабораторное стекло, 1 шт.     </v>
          </cell>
          <cell r="H3287">
            <v>1.5</v>
          </cell>
        </row>
        <row r="3288">
          <cell r="A3288" t="str">
            <v>37660-10</v>
          </cell>
          <cell r="B3288" t="str">
            <v xml:space="preserve">Reagenzglas, d = 30 mm, l = 200 mm, 100 Stück </v>
          </cell>
          <cell r="C3288" t="str">
            <v>Test tube, 200x30 mm, 100pcs</v>
          </cell>
          <cell r="D3288" t="str">
            <v>Tube à essais 200 x 30 mm verre 100 pièces</v>
          </cell>
          <cell r="E3288" t="str">
            <v>Tubo de ensayo, 30 x 200 mm, 100 pzs.</v>
          </cell>
          <cell r="F3288" t="str">
            <v xml:space="preserve">Probówka, 200x30 mm, 100 sztuk     </v>
          </cell>
          <cell r="G3288" t="str">
            <v xml:space="preserve">Пробирка, 200x30 мм, лабораторное стекло, 100 шт.     </v>
          </cell>
          <cell r="H3288">
            <v>34.9</v>
          </cell>
        </row>
        <row r="3289">
          <cell r="A3289" t="str">
            <v>37661-10</v>
          </cell>
          <cell r="B3289" t="str">
            <v>Reagenzglas, d = 20 mm, l = 180 mm, 100 Stück</v>
          </cell>
          <cell r="C3289" t="str">
            <v>Test tube, 180x20 mm, 100pcs</v>
          </cell>
          <cell r="D3289" t="str">
            <v>Tube à essais 180 x Ø 20 mm, 100 pcs.</v>
          </cell>
          <cell r="E3289" t="str">
            <v>Tubo de ensayo, 20 x 180 mm, 100 pzs.</v>
          </cell>
          <cell r="F3289" t="str">
            <v xml:space="preserve">Probówka, d = 20 mm, l = 18 cm, 100 sztuk     </v>
          </cell>
          <cell r="G3289" t="str">
            <v xml:space="preserve">Пробирка, 180x20 мм, лабораторное стекло, 100 шт.    </v>
          </cell>
          <cell r="H3289">
            <v>20.6</v>
          </cell>
        </row>
        <row r="3290">
          <cell r="A3290" t="str">
            <v>37670-00</v>
          </cell>
          <cell r="B3290" t="str">
            <v xml:space="preserve">Reagenzglas mit Ansatz, d = 24 mm, l = 180 mm </v>
          </cell>
          <cell r="C3290" t="str">
            <v>Test tube w.flange and side arm</v>
          </cell>
          <cell r="D3290" t="str">
            <v>Tube à essais 180 x 24 mm, avec tube latéral</v>
          </cell>
          <cell r="E3290" t="str">
            <v>TUBO DE ENSAYO C. TUBULADURA LAT.</v>
          </cell>
          <cell r="F3290" t="str">
            <v xml:space="preserve">Probówka z nadstawką, d = 24 mm, l = 180 mm     </v>
          </cell>
          <cell r="G3290" t="str">
            <v xml:space="preserve">Пробирка, с боковым отводом и ниппелем для шланга    </v>
          </cell>
          <cell r="H3290">
            <v>5.9</v>
          </cell>
        </row>
        <row r="3291">
          <cell r="A3291" t="str">
            <v>37675-03</v>
          </cell>
          <cell r="B3291" t="str">
            <v xml:space="preserve">Schutzüberzüge 37 x 74 mm, 10 Stück </v>
          </cell>
          <cell r="C3291" t="str">
            <v>Protective films,37x74mm, 10 pcs</v>
          </cell>
          <cell r="D3291" t="str">
            <v>Revêtement de protection, 37 X 74 mm, 10 pièces</v>
          </cell>
          <cell r="E3291" t="str">
            <v>FUNDA PROTECTORA,37X74 MM, 10 UNI</v>
          </cell>
          <cell r="F3291" t="str">
            <v xml:space="preserve">Folie ochronne 37x74 mm, 10 sztuk     </v>
          </cell>
          <cell r="G3291" t="str">
            <v xml:space="preserve">Защитные пленки, 37x74 мм, 10 шт.    </v>
          </cell>
          <cell r="H3291">
            <v>3.3</v>
          </cell>
        </row>
        <row r="3292">
          <cell r="A3292" t="str">
            <v>37676-03</v>
          </cell>
          <cell r="B3292" t="str">
            <v xml:space="preserve">Schutzüberzüge 52 x 105 mm, 10 Stück </v>
          </cell>
          <cell r="C3292" t="str">
            <v>Protective films, 52 x 105 mm,10 pcs</v>
          </cell>
          <cell r="D3292" t="str">
            <v>Revêtement de protection, 52 X 105 mm, 10 pièces</v>
          </cell>
          <cell r="E3292" t="str">
            <v>FUNDA PROTECTORA,52X105MM, 10 UNI</v>
          </cell>
          <cell r="F3292" t="str">
            <v xml:space="preserve">Folie ochronne 52x105 mm, 10 sztuk     </v>
          </cell>
          <cell r="G3292" t="str">
            <v xml:space="preserve">Защитные пленки, 52x105 мм, 10 шт.    </v>
          </cell>
          <cell r="H3292">
            <v>4</v>
          </cell>
        </row>
        <row r="3293">
          <cell r="A3293" t="str">
            <v>37677-03</v>
          </cell>
          <cell r="B3293" t="str">
            <v xml:space="preserve">Etiketten, blanko, 37 x 74 mm, 10 Stück </v>
          </cell>
          <cell r="C3293" t="str">
            <v>Labels, blank, 37x74mm, 10 pcs</v>
          </cell>
          <cell r="D3293" t="str">
            <v>Etiquettes vierges, 37 x 74 mm, 10 pièces</v>
          </cell>
          <cell r="E3293" t="str">
            <v>ROTULOS BLANCOS, 37X74 MM, 10 UNI</v>
          </cell>
          <cell r="F3293" t="str">
            <v xml:space="preserve">Etykiety do opisu,37x74 mm, 10 sztuk     </v>
          </cell>
          <cell r="G3293" t="str">
            <v xml:space="preserve">Этикетки, чистые, 37x74 мм, 10 шт.    </v>
          </cell>
          <cell r="H3293">
            <v>8.4</v>
          </cell>
        </row>
        <row r="3294">
          <cell r="A3294" t="str">
            <v>37682-00</v>
          </cell>
          <cell r="B3294" t="str">
            <v>Messzellenblock mit 8 Bohrungen, d = 40 mm  für Aufbau galvanischer Zellen</v>
          </cell>
          <cell r="C3294" t="str">
            <v>Block with 8 holes,  d = 40 mm</v>
          </cell>
          <cell r="D3294" t="str">
            <v>Bloc de support à 8 trous, d-40 mm</v>
          </cell>
          <cell r="E3294" t="str">
            <v>BLOQUE SOPORTE DE 8 HUECOS 40 MM</v>
          </cell>
          <cell r="F3294" t="str">
            <v xml:space="preserve">Blok do elektrochemii, 8 ogniw, d = 40 mm     </v>
          </cell>
          <cell r="G3294" t="str">
            <v xml:space="preserve">Блок с 8 углублениями, d=40 мм    </v>
          </cell>
          <cell r="H3294">
            <v>10.9</v>
          </cell>
        </row>
        <row r="3295">
          <cell r="A3295" t="str">
            <v>37683-00</v>
          </cell>
          <cell r="B3295" t="str">
            <v xml:space="preserve">Deckel für Messzellenblock, 8 Stück </v>
          </cell>
          <cell r="C3295" t="str">
            <v>Coverage f.cell-meas.bloc,8 piec.</v>
          </cell>
          <cell r="D3295" t="str">
            <v>Couvercle pour bloc de mesure de cellule, 8  pièces</v>
          </cell>
          <cell r="E3295" t="str">
            <v>Tapa para bloques de medición celular, 8 pzs</v>
          </cell>
          <cell r="F3295" t="str">
            <v xml:space="preserve">Pokrywka do bloku, 8 sztuk     </v>
          </cell>
          <cell r="G3295" t="str">
            <v xml:space="preserve">Крышки для блока с углублениями, 8 шт.    </v>
          </cell>
          <cell r="H3295">
            <v>18.899999999999999</v>
          </cell>
        </row>
        <row r="3296">
          <cell r="A3296" t="str">
            <v>37684-00</v>
          </cell>
          <cell r="B3296" t="str">
            <v xml:space="preserve">Salzbrücke </v>
          </cell>
          <cell r="C3296" t="str">
            <v>Salt bridge</v>
          </cell>
          <cell r="D3296" t="str">
            <v>Pont en sel</v>
          </cell>
          <cell r="E3296" t="str">
            <v>PUENTE DE SAL</v>
          </cell>
          <cell r="F3296" t="str">
            <v xml:space="preserve">Mostek solny     </v>
          </cell>
          <cell r="G3296" t="str">
            <v xml:space="preserve">Стеклянный мост для соединения двух гальванических элементов, заполненные раствором электролита  </v>
          </cell>
          <cell r="H3296">
            <v>41</v>
          </cell>
        </row>
        <row r="3297">
          <cell r="A3297" t="str">
            <v>37685-11</v>
          </cell>
          <cell r="B3297" t="str">
            <v>Reagenzglasgestell, 6 Bohrungen, d = 22 mm, Holz</v>
          </cell>
          <cell r="C3297" t="str">
            <v>Test tube rack f. 6 tubes, wood</v>
          </cell>
          <cell r="D3297" t="str">
            <v>Support pour tubes à essais, pour 6 tubes, dia=22 mm,  bois</v>
          </cell>
          <cell r="E3297" t="str">
            <v>SOPORTE DE MADERA PARA 6 TUBOS DE ENSAYO</v>
          </cell>
          <cell r="F3297" t="str">
            <v xml:space="preserve">Stojak do probówek, 6 otworów, d = 22 mm, drewniany     </v>
          </cell>
          <cell r="G3297" t="str">
            <v xml:space="preserve">Штатив для 6 пробирок, деревянный d = 22 мм    </v>
          </cell>
          <cell r="H3297">
            <v>6.1</v>
          </cell>
        </row>
        <row r="3298">
          <cell r="A3298" t="str">
            <v>37689-00</v>
          </cell>
          <cell r="B3298" t="str">
            <v xml:space="preserve">Pipettenständer, PP, für 94 Pipetten </v>
          </cell>
          <cell r="C3298" t="str">
            <v>Pipette rack, pp, for 94 pipettes</v>
          </cell>
          <cell r="D3298" t="str">
            <v>Support pour 94 pipettes en PP</v>
          </cell>
          <cell r="E3298" t="str">
            <v>ESTANTE D.PIPETAS,PP P.94 PIPETAS</v>
          </cell>
          <cell r="F3298" t="str">
            <v xml:space="preserve">Stojak na 94 pipety, PP     </v>
          </cell>
          <cell r="G3298" t="str">
            <v xml:space="preserve">Штатив для 94 пипеток, PP    </v>
          </cell>
          <cell r="H3298">
            <v>55.45</v>
          </cell>
        </row>
        <row r="3299">
          <cell r="A3299" t="str">
            <v>37690-88</v>
          </cell>
          <cell r="B3299" t="str">
            <v>Elektrochemie Gerätesatz - Rillentrog &amp; Elektoden</v>
          </cell>
          <cell r="C3299" t="str">
            <v>Equipment set electrochemistry</v>
          </cell>
          <cell r="D3299" t="str">
            <v xml:space="preserve">Set d'équipement pour électrochimie </v>
          </cell>
          <cell r="E3299" t="str">
            <v>JG  EQUIPO DE ELECTROQUIMICA</v>
          </cell>
          <cell r="F3299" t="str">
            <v xml:space="preserve">Zestaw Elektrochemia     </v>
          </cell>
          <cell r="G3299" t="str">
            <v xml:space="preserve">Набор оборудования "Электрохимия"    </v>
          </cell>
          <cell r="H3299">
            <v>55.3</v>
          </cell>
        </row>
        <row r="3300">
          <cell r="A3300" t="str">
            <v>37694-00</v>
          </cell>
          <cell r="B3300" t="str">
            <v xml:space="preserve">Bunsenstativ, 210 x 130 mm, h = 750 mm </v>
          </cell>
          <cell r="C3300" t="str">
            <v>Retort stand, h = 750 mm</v>
          </cell>
          <cell r="D3300" t="str">
            <v>Statif, base 210 x 130 mm, hauteur 750 mm</v>
          </cell>
          <cell r="E3300" t="str">
            <v>Soporte para mechero Bunsen 75 cm</v>
          </cell>
          <cell r="F3300" t="str">
            <v xml:space="preserve">Statyw palnika Bunsena, 210x130 mm, h = 750 mm     </v>
          </cell>
          <cell r="G3300" t="str">
            <v xml:space="preserve">Подставка для штатива Бунзена, 210x130 мм, h=750 мм     </v>
          </cell>
          <cell r="H3300">
            <v>47</v>
          </cell>
        </row>
        <row r="3301">
          <cell r="A3301" t="str">
            <v>37697-00</v>
          </cell>
          <cell r="B3301" t="str">
            <v>Doppelmuffe, Kreuzklemme</v>
          </cell>
          <cell r="C3301" t="str">
            <v>Right angle boss-head clamp</v>
          </cell>
          <cell r="D3301" t="str">
            <v>Noix double</v>
          </cell>
          <cell r="E3301" t="str">
            <v>Doble nuez</v>
          </cell>
          <cell r="F3301" t="str">
            <v xml:space="preserve">Zacisk podwójny, krzyżowy     </v>
          </cell>
          <cell r="G3301" t="str">
            <v xml:space="preserve">Прямоугольный зажим    </v>
          </cell>
          <cell r="H3301">
            <v>6.25</v>
          </cell>
        </row>
        <row r="3302">
          <cell r="A3302" t="str">
            <v>37701-01</v>
          </cell>
          <cell r="B3302" t="str">
            <v>Stativring, mit Muffe, d= 100 mm</v>
          </cell>
          <cell r="C3302" t="str">
            <v>Ring with boss head, i. d. = 10 cm</v>
          </cell>
          <cell r="D3302" t="str">
            <v>Anneau de support d=100 mm avec noix double</v>
          </cell>
          <cell r="E3302" t="str">
            <v>Anillo de soporte con pinza, diám. int. 100 mm</v>
          </cell>
          <cell r="F3302" t="str">
            <v xml:space="preserve">Pierścień z mufą, cynkowany, d = 10 mm     </v>
          </cell>
          <cell r="G3302" t="str">
            <v xml:space="preserve">Кольцо с зажимом, внутр. диам. 10 см    </v>
          </cell>
          <cell r="H3302">
            <v>13.4</v>
          </cell>
        </row>
        <row r="3303">
          <cell r="A3303" t="str">
            <v>37706-01</v>
          </cell>
          <cell r="B3303" t="str">
            <v>Stativklemme, Spannweite 25 mm</v>
          </cell>
          <cell r="C3303" t="str">
            <v>Universal clamp, jaw 25 mm</v>
          </cell>
          <cell r="D3303" t="str">
            <v>Pince de serrage Ø max. 25 mm</v>
          </cell>
          <cell r="E3303" t="str">
            <v>PINZA UNIVERSAL, ABERTURA 25 mm</v>
          </cell>
          <cell r="F3303" t="str">
            <v xml:space="preserve">Zacisk do statywu, zakres zacisku 25 mm     </v>
          </cell>
          <cell r="G3303" t="str">
            <v xml:space="preserve">Универсальный зажим, ширина захвата 25 мм    </v>
          </cell>
          <cell r="H3303">
            <v>8.9</v>
          </cell>
        </row>
        <row r="3304">
          <cell r="A3304" t="str">
            <v>37706-02</v>
          </cell>
          <cell r="B3304" t="str">
            <v>Stativklemme, Spannweite 40 mm</v>
          </cell>
          <cell r="C3304" t="str">
            <v>Universal clamp, jaw 40 mm</v>
          </cell>
          <cell r="D3304" t="str">
            <v>Pince de serrage Ø max. 40 mm</v>
          </cell>
          <cell r="E3304" t="str">
            <v>PINZA UNIVERSAL, ABERTURA 40 mm</v>
          </cell>
          <cell r="F3304" t="str">
            <v xml:space="preserve">Zacisk do statywu, zakres zacisku 40 mm     </v>
          </cell>
          <cell r="G3304" t="str">
            <v xml:space="preserve">Универсальный зажим, ширина захвата 40 мм    </v>
          </cell>
          <cell r="H3304">
            <v>9.5500000000000007</v>
          </cell>
        </row>
        <row r="3305">
          <cell r="A3305" t="str">
            <v>37706-03</v>
          </cell>
          <cell r="B3305" t="str">
            <v>Stativklemme, Spannweite 60 mm</v>
          </cell>
          <cell r="C3305" t="str">
            <v>Universal clamp, jaw 60 mm</v>
          </cell>
          <cell r="D3305" t="str">
            <v>Pince de serrage Ø max. 60 mm</v>
          </cell>
          <cell r="E3305" t="str">
            <v>PINZA UNIVERSAL, ABERTURA 60 mm</v>
          </cell>
          <cell r="F3305" t="str">
            <v xml:space="preserve">Zacisk do statywu, zakres zacisku 60 mm     </v>
          </cell>
          <cell r="G3305" t="str">
            <v xml:space="preserve">Универсальный зажим, ширина захвата 60 мм    </v>
          </cell>
          <cell r="H3305">
            <v>10.45</v>
          </cell>
        </row>
        <row r="3306">
          <cell r="A3306" t="str">
            <v>37708-02</v>
          </cell>
          <cell r="B3306" t="str">
            <v xml:space="preserve">Quetschhahn nach Hoffmann, 20 mm </v>
          </cell>
          <cell r="C3306" t="str">
            <v>Pinchcock Hoffmann type, 20 mm</v>
          </cell>
          <cell r="D3306" t="str">
            <v>Pince regulatrice de débit selon Hoffmann 20 mm</v>
          </cell>
          <cell r="E3306" t="str">
            <v>LLAVE DE PINZA HOFFMAN, 20 mm</v>
          </cell>
          <cell r="F3306" t="str">
            <v xml:space="preserve">Zacisk Hoffmanna, 20 mm     </v>
          </cell>
          <cell r="G3306" t="str">
            <v xml:space="preserve">Пружинный зажим Хофманна для трубок, 20 мм    </v>
          </cell>
          <cell r="H3306">
            <v>5.65</v>
          </cell>
        </row>
        <row r="3307">
          <cell r="A3307" t="str">
            <v>37708-03</v>
          </cell>
          <cell r="B3307" t="str">
            <v xml:space="preserve">Quetschhahn nach Hoffmann, 30 mm </v>
          </cell>
          <cell r="C3307" t="str">
            <v>Pinchcock Hoffmann type, 30 mm</v>
          </cell>
          <cell r="D3307" t="str">
            <v>Pince regulatrice de débit selon Hoffmann 30 mm</v>
          </cell>
          <cell r="E3307" t="str">
            <v>LLAVE DE PINZA HOFFMAN, 30 mm</v>
          </cell>
          <cell r="F3307" t="str">
            <v xml:space="preserve">Zacisk Hoffmanna, 30 mm     </v>
          </cell>
          <cell r="G3307" t="str">
            <v xml:space="preserve">Пружинный зажим Хофманна для трубок, 30 мм    </v>
          </cell>
          <cell r="H3307">
            <v>6.15</v>
          </cell>
        </row>
        <row r="3308">
          <cell r="A3308" t="str">
            <v>37715-00</v>
          </cell>
          <cell r="B3308" t="str">
            <v>Stativklemme, Spannweite 80 mm Stellschraube an beweglicher Seite</v>
          </cell>
          <cell r="C3308" t="str">
            <v>Universal clamp</v>
          </cell>
          <cell r="D3308" t="str">
            <v>Pince universelle</v>
          </cell>
          <cell r="E3308" t="str">
            <v>Pinza universal</v>
          </cell>
          <cell r="F3308" t="str">
            <v xml:space="preserve">Zacisk uniwersalny, śruba nastawna na ruchomym pręcie     </v>
          </cell>
          <cell r="G3308" t="str">
            <v xml:space="preserve">Универсальный зажим   </v>
          </cell>
          <cell r="H3308">
            <v>13.15</v>
          </cell>
        </row>
        <row r="3309">
          <cell r="A3309" t="str">
            <v>37715-01</v>
          </cell>
          <cell r="B3309" t="str">
            <v>Stativklemme, Spannweite 80 mm mit Stellschraube</v>
          </cell>
          <cell r="C3309" t="str">
            <v>Universal clamp</v>
          </cell>
          <cell r="D3309" t="str">
            <v>Pince universelle</v>
          </cell>
          <cell r="E3309" t="str">
            <v>Pinza universal</v>
          </cell>
          <cell r="F3309" t="str">
            <v xml:space="preserve">Zacisk uniwersalny, śruba nastawna na ruchomym pręcie     </v>
          </cell>
          <cell r="G3309" t="str">
            <v xml:space="preserve">Универсальный зажим   </v>
          </cell>
          <cell r="H3309">
            <v>13.4</v>
          </cell>
        </row>
        <row r="3310">
          <cell r="A3310" t="str">
            <v>37715-02</v>
          </cell>
          <cell r="B3310" t="str">
            <v>Stativklemme, Spannweite 80 mm</v>
          </cell>
          <cell r="C3310" t="str">
            <v>Universal clamp</v>
          </cell>
          <cell r="D3310" t="str">
            <v>Pince universelle</v>
          </cell>
          <cell r="E3310" t="str">
            <v>Pinza universal</v>
          </cell>
          <cell r="F3310" t="str">
            <v xml:space="preserve">Zacisk uniwersalny, śruba nastawna na ruchomym pręcie     </v>
          </cell>
          <cell r="G3310" t="str">
            <v xml:space="preserve">Универсальный зажим   </v>
          </cell>
          <cell r="H3310">
            <v>13.4</v>
          </cell>
        </row>
        <row r="3311">
          <cell r="A3311" t="str">
            <v>37716-00</v>
          </cell>
          <cell r="B3311" t="str">
            <v xml:space="preserve">Stativklemme, Spannweite 80 mm, mit Gelenk </v>
          </cell>
          <cell r="C3311" t="str">
            <v>Universal clamp with joint</v>
          </cell>
          <cell r="D3311" t="str">
            <v>Pince universelle avec articulation</v>
          </cell>
          <cell r="E3311" t="str">
            <v>Pinza universal con articulación</v>
          </cell>
          <cell r="F3311" t="str">
            <v xml:space="preserve">Zacisk uniwersalny z przegubem     </v>
          </cell>
          <cell r="G3311" t="str">
            <v xml:space="preserve">Универсальный зажим с шарниром    </v>
          </cell>
          <cell r="H3311">
            <v>18.5</v>
          </cell>
        </row>
        <row r="3312">
          <cell r="A3312" t="str">
            <v>37716-50</v>
          </cell>
          <cell r="B3312" t="str">
            <v xml:space="preserve">Kühlerklemme, Zinkdruckguss </v>
          </cell>
          <cell r="C3312" t="str">
            <v>Clamp for condenser</v>
          </cell>
          <cell r="D3312" t="str">
            <v>Pince de support pour refrigérant en zinc</v>
          </cell>
          <cell r="E3312" t="str">
            <v>PINZA P.CONDENS., FUNDIC. CINC</v>
          </cell>
          <cell r="F3312" t="str">
            <v xml:space="preserve">Zacisk do chłodnic, odlew cynkowy     </v>
          </cell>
          <cell r="G3312" t="str">
            <v xml:space="preserve">Зажим для конденсора    </v>
          </cell>
          <cell r="H3312">
            <v>20.95</v>
          </cell>
        </row>
        <row r="3313">
          <cell r="A3313" t="str">
            <v>37720-00</v>
          </cell>
          <cell r="B3313" t="str">
            <v>Bürettenklemme mit 2 Rollenhaltern</v>
          </cell>
          <cell r="C3313" t="str">
            <v>Burette clamp, roller mount., 2 pl.</v>
          </cell>
          <cell r="D3313" t="str">
            <v>Pince pour burette 2 rouleaux</v>
          </cell>
          <cell r="E3313" t="str">
            <v>PINZA DE BURETAS,SOPORTE A ROLOS</v>
          </cell>
          <cell r="F3313" t="str">
            <v xml:space="preserve">Zacisk do biuret, 2 uchwyty rolkowe     </v>
          </cell>
          <cell r="G3313" t="str">
            <v xml:space="preserve">Зажим для бюреток, с 2 роликовыми держателями    </v>
          </cell>
          <cell r="H3313">
            <v>31.5</v>
          </cell>
        </row>
        <row r="3314">
          <cell r="A3314" t="str">
            <v>37720-01</v>
          </cell>
          <cell r="B3314" t="str">
            <v xml:space="preserve">Bürettenklemme mit 1 Rollenhalter </v>
          </cell>
          <cell r="C3314" t="str">
            <v>Burette clamp, roller mount.,1pl.</v>
          </cell>
          <cell r="D3314" t="str">
            <v>Porte burette pour 1 rouleau</v>
          </cell>
          <cell r="E3314" t="str">
            <v>Abrazadera de bureta con montaje en rodillo</v>
          </cell>
          <cell r="F3314" t="str">
            <v xml:space="preserve">Zacisk do biuret, 1 uchwyt rolkowy     </v>
          </cell>
          <cell r="G3314" t="str">
            <v xml:space="preserve">Зажим для бюреток, с 1 роликовым держателем    </v>
          </cell>
          <cell r="H3314">
            <v>23.5</v>
          </cell>
        </row>
        <row r="3315">
          <cell r="A3315" t="str">
            <v>37720-02</v>
          </cell>
          <cell r="B3315" t="str">
            <v xml:space="preserve">Bürettenklemme für 1 Bürette </v>
          </cell>
          <cell r="C3315" t="str">
            <v>Burette clamp with boss, 1 place</v>
          </cell>
          <cell r="D3315" t="str">
            <v>Porte burette avec noix double pour 1 burette</v>
          </cell>
          <cell r="E3315" t="str">
            <v>PINZA D.BURETAS C.NUEZ, 1 SOPORTE</v>
          </cell>
          <cell r="F3315" t="str">
            <v xml:space="preserve">Klema do 1 biurety     </v>
          </cell>
          <cell r="G3315" t="str">
            <v xml:space="preserve">Зажим для 1 бюретки    </v>
          </cell>
          <cell r="H3315">
            <v>17.899999999999999</v>
          </cell>
        </row>
        <row r="3316">
          <cell r="A3316" t="str">
            <v>37720-03</v>
          </cell>
          <cell r="B3316" t="str">
            <v xml:space="preserve">Bürettenklemme für 2 Büretten </v>
          </cell>
          <cell r="C3316" t="str">
            <v>Burette clamp with boss, 2 places</v>
          </cell>
          <cell r="D3316" t="str">
            <v>Porte burette avec noix double pour 2 rouleau</v>
          </cell>
          <cell r="E3316" t="str">
            <v>PINZA D.BURETAS C.NUEZ, 2 SOP.</v>
          </cell>
          <cell r="F3316" t="str">
            <v xml:space="preserve">Klema do 2 biuret     </v>
          </cell>
          <cell r="G3316" t="str">
            <v xml:space="preserve">Зажим для 2 бюреток    </v>
          </cell>
          <cell r="H3316">
            <v>26.55</v>
          </cell>
        </row>
        <row r="3317">
          <cell r="A3317" t="str">
            <v>37721-01</v>
          </cell>
          <cell r="B3317" t="str">
            <v>Stativring, verzinkter Stahl, d = 70 mm</v>
          </cell>
          <cell r="C3317" t="str">
            <v>Support ring, i.d. 70mm,</v>
          </cell>
          <cell r="D3317" t="str">
            <v>Support à anneau acier d=70mm</v>
          </cell>
          <cell r="E3317" t="str">
            <v>Aro de soporte, diám. int. 70mm</v>
          </cell>
          <cell r="F3317" t="str">
            <v xml:space="preserve">Pierścień do statywu, stalowy, d = 70 mm     </v>
          </cell>
          <cell r="G3317" t="str">
            <v xml:space="preserve">Кольцевой держатель, d=70 мм, стальной    </v>
          </cell>
          <cell r="H3317">
            <v>10.1</v>
          </cell>
        </row>
        <row r="3318">
          <cell r="A3318" t="str">
            <v>37721-02</v>
          </cell>
          <cell r="B3318" t="str">
            <v>Stativring, verzinkter Stahl, d = 100 mm</v>
          </cell>
          <cell r="C3318" t="str">
            <v>Support ring, i.d. 100mm,</v>
          </cell>
          <cell r="D3318" t="str">
            <v>Support à anneau acier d=100mm</v>
          </cell>
          <cell r="E3318" t="str">
            <v>ARO SPORTE, DIAM. INT. 100mm, CON VASTAGO</v>
          </cell>
          <cell r="F3318" t="str">
            <v xml:space="preserve">Pierścień do statywu, stalowy, d = 100 mm     </v>
          </cell>
          <cell r="G3318" t="str">
            <v xml:space="preserve">Кольцевой держатель, d=100 мм, стальной    </v>
          </cell>
          <cell r="H3318">
            <v>8.75</v>
          </cell>
        </row>
        <row r="3319">
          <cell r="A3319" t="str">
            <v>37721-03</v>
          </cell>
          <cell r="B3319" t="str">
            <v>Stativring, verzinkter Stahl, d = 130 mm</v>
          </cell>
          <cell r="C3319" t="str">
            <v>Support ring, i.d. 130mm,</v>
          </cell>
          <cell r="D3319" t="str">
            <v>Support à anneau acier d=130mm</v>
          </cell>
          <cell r="E3319" t="str">
            <v>ARO SPORTE, DIAM. INT. 130mm, CON VASTAGO</v>
          </cell>
          <cell r="F3319" t="str">
            <v xml:space="preserve">Pierścień do statywu, stalowy, d = 130 mm     </v>
          </cell>
          <cell r="G3319" t="str">
            <v xml:space="preserve">Кольцевой держатель, d=130 мм, стальной    </v>
          </cell>
          <cell r="H3319">
            <v>10.65</v>
          </cell>
        </row>
        <row r="3320">
          <cell r="A3320" t="str">
            <v>37722-03</v>
          </cell>
          <cell r="B3320" t="str">
            <v>Stativring, mit Muffe, d= 130 mm</v>
          </cell>
          <cell r="C3320" t="str">
            <v>Support ring, i.d. 130mm,w.boss</v>
          </cell>
          <cell r="D3320" t="str">
            <v>Anneau de support d=130 mm avec noix double</v>
          </cell>
          <cell r="E3320" t="str">
            <v>ARO SPORTE,DIAM.INT.130mm,C.NUEZ</v>
          </cell>
          <cell r="F3320" t="str">
            <v xml:space="preserve">Pierścień do statywu, stalowy, d = 130 mm, z mufą     </v>
          </cell>
          <cell r="G3320" t="str">
            <v xml:space="preserve">Кольцевой держатель, d=130 мм, стальной, с зажимом    </v>
          </cell>
          <cell r="H3320">
            <v>15.9</v>
          </cell>
        </row>
        <row r="3321">
          <cell r="A3321" t="str">
            <v>37735-00</v>
          </cell>
          <cell r="B3321" t="str">
            <v xml:space="preserve">Becherglaszange </v>
          </cell>
          <cell r="C3321" t="str">
            <v>Glass beaker tongs</v>
          </cell>
          <cell r="D3321" t="str">
            <v>Pince pour béchers</v>
          </cell>
          <cell r="E3321" t="str">
            <v>PINZA PARA VASOS PREC. CON PROT. DE PLAST.</v>
          </cell>
          <cell r="F3321" t="str">
            <v xml:space="preserve">Szczypce do naczyń szklanych     </v>
          </cell>
          <cell r="G3321" t="str">
            <v xml:space="preserve">Щипцы для стеклянной мензурки    </v>
          </cell>
          <cell r="H3321">
            <v>14.6</v>
          </cell>
        </row>
        <row r="3322">
          <cell r="A3322" t="str">
            <v>37801-00</v>
          </cell>
          <cell r="B3322" t="str">
            <v xml:space="preserve">Deckplatte, d = 60 mm </v>
          </cell>
          <cell r="C3322" t="str">
            <v>Cover plate,dia.60 mm</v>
          </cell>
          <cell r="D3322" t="str">
            <v>Disque de verre, d 60 mm</v>
          </cell>
          <cell r="E3322" t="str">
            <v>CUBREPROBETAS, D  60 MM</v>
          </cell>
          <cell r="F3322" t="str">
            <v xml:space="preserve">Pokrywka, d = 60 mm     </v>
          </cell>
          <cell r="G3322" t="str">
            <v xml:space="preserve">Плоская крышка, d=60 мм    </v>
          </cell>
          <cell r="H3322">
            <v>1.5</v>
          </cell>
        </row>
        <row r="3323">
          <cell r="A3323" t="str">
            <v>37803-00</v>
          </cell>
          <cell r="B3323" t="str">
            <v xml:space="preserve">Deckplatte, d = 80 mm </v>
          </cell>
          <cell r="C3323" t="str">
            <v>Cover plate, dia. 80 mm</v>
          </cell>
          <cell r="D3323" t="str">
            <v>Disque de verre, d 80 mm</v>
          </cell>
          <cell r="E3323" t="str">
            <v>CUBREPROBETAS, D  80 MM</v>
          </cell>
          <cell r="F3323" t="str">
            <v xml:space="preserve">Pokrywka, d = 80 mm     </v>
          </cell>
          <cell r="G3323" t="str">
            <v xml:space="preserve">Плоская крышка, d=80 мм     </v>
          </cell>
          <cell r="H3323">
            <v>5.2</v>
          </cell>
        </row>
        <row r="3324">
          <cell r="A3324" t="str">
            <v>37804-00</v>
          </cell>
          <cell r="B3324" t="str">
            <v xml:space="preserve">Deckplatte, d = 100 mm </v>
          </cell>
          <cell r="C3324" t="str">
            <v>Cover plate, dia.100 mm</v>
          </cell>
          <cell r="D3324" t="str">
            <v>Disque de verre, d 100 mm</v>
          </cell>
          <cell r="E3324" t="str">
            <v>CUBREPROBETAS, D 100 MM</v>
          </cell>
          <cell r="F3324" t="str">
            <v xml:space="preserve">Pokrywka, d = 100 mm     </v>
          </cell>
          <cell r="G3324" t="str">
            <v xml:space="preserve">Плоская крышка, d=100 мм    </v>
          </cell>
          <cell r="H3324">
            <v>3.2</v>
          </cell>
        </row>
        <row r="3325">
          <cell r="A3325" t="str">
            <v>38003-00</v>
          </cell>
          <cell r="B3325" t="str">
            <v xml:space="preserve">Rührthermometer, ungraduiert </v>
          </cell>
          <cell r="C3325" t="str">
            <v>Stirring thermometer non-graduat.</v>
          </cell>
          <cell r="D3325" t="str">
            <v>Thermomètre agitateur, non gradué</v>
          </cell>
          <cell r="E3325" t="str">
            <v>TERMOMETRO DE AGITE,SIN GRADUAR</v>
          </cell>
          <cell r="F3325" t="str">
            <v xml:space="preserve">Termometr rurkowy, niestopniowany     </v>
          </cell>
          <cell r="G3325" t="str">
            <v xml:space="preserve">Термометр без делений    </v>
          </cell>
          <cell r="H3325">
            <v>6.5</v>
          </cell>
        </row>
        <row r="3326">
          <cell r="A3326" t="str">
            <v>38005-02</v>
          </cell>
          <cell r="B3326" t="str">
            <v>Laborthermometer , -10...+110°C, l=180mm, Tauchschaft 50mm</v>
          </cell>
          <cell r="C3326" t="str">
            <v>Students thermometer,-10...+110°C, l = 180 mm</v>
          </cell>
          <cell r="D3326" t="str">
            <v>Thermomètre pour TD, -10...+110 C</v>
          </cell>
          <cell r="E3326" t="str">
            <v>Termómetro de estudiantes, -10...+110°C, l = 180 mm</v>
          </cell>
          <cell r="F3326" t="str">
            <v xml:space="preserve">Termometr uczniowski, -10...+110 °C, l = 180 mm     </v>
          </cell>
          <cell r="G3326" t="str">
            <v xml:space="preserve">Учебный термометр, -10...+110 °C    </v>
          </cell>
          <cell r="H3326">
            <v>6.5</v>
          </cell>
        </row>
        <row r="3327">
          <cell r="A3327" t="str">
            <v>38005-10</v>
          </cell>
          <cell r="B3327" t="str">
            <v>Laborthermometer, -10...+110°C, l=230mm, Tauchschaft 100mm</v>
          </cell>
          <cell r="C3327" t="str">
            <v>Students thermometer, -10...+110°C, l = 230 mm</v>
          </cell>
          <cell r="D3327" t="str">
            <v>Thermomètre, -10...+110 °C, l = 230 mm</v>
          </cell>
          <cell r="E3327" t="str">
            <v>Termómetro de estudiantes, -10..+110°C,  l = 230 mm</v>
          </cell>
          <cell r="F3327" t="str">
            <v xml:space="preserve">Termometr uczniowski -10..+110 °C, l = 230 mm     </v>
          </cell>
          <cell r="G3327" t="str">
            <v xml:space="preserve">Учебный термометр, -10...+110 °C     </v>
          </cell>
          <cell r="H3327">
            <v>6.5</v>
          </cell>
        </row>
        <row r="3328">
          <cell r="A3328" t="str">
            <v>38034-00</v>
          </cell>
          <cell r="B3328" t="str">
            <v>Laborthermometer, -10...+50 °C, l=420mm, Tauchschaft 50mm</v>
          </cell>
          <cell r="C3328" t="str">
            <v>Thermometer  -10...+50 °C</v>
          </cell>
          <cell r="D3328" t="str">
            <v>Thermomètre -10...+50°C</v>
          </cell>
          <cell r="E3328" t="str">
            <v>Termómetro de laboratorio, -10...+50°C</v>
          </cell>
          <cell r="F3328" t="str">
            <v xml:space="preserve">Termometr -10...+50 °C     </v>
          </cell>
          <cell r="G3328" t="str">
            <v xml:space="preserve">Термометр, -10...+50°C    </v>
          </cell>
          <cell r="H3328">
            <v>35</v>
          </cell>
        </row>
        <row r="3329">
          <cell r="A3329" t="str">
            <v>38055-00</v>
          </cell>
          <cell r="B3329" t="str">
            <v>Laborthermometer, -10...+50°C, l=200mm, Tauchschaft 50mm</v>
          </cell>
          <cell r="C3329" t="str">
            <v>Lab thermometer,-10..+50C</v>
          </cell>
          <cell r="D3329" t="str">
            <v>Thermomètre de laboratoire, -10...+50°C</v>
          </cell>
          <cell r="E3329" t="str">
            <v>Termómetro de laboratorio, -10...+50°C</v>
          </cell>
          <cell r="F3329" t="str">
            <v xml:space="preserve">Termometr laboratoryjny, , -10...+50 °C     </v>
          </cell>
          <cell r="G3329" t="str">
            <v xml:space="preserve">Лабораторный термометр, -10..+50°C    </v>
          </cell>
          <cell r="H3329">
            <v>8.5</v>
          </cell>
        </row>
        <row r="3330">
          <cell r="A3330" t="str">
            <v>38056-00</v>
          </cell>
          <cell r="B3330" t="str">
            <v>Laborthermometer, -10...+110°C, l=250mm, Tauchschaft 50mm</v>
          </cell>
          <cell r="C3330" t="str">
            <v>Lab thermometer,-10..+110 °C</v>
          </cell>
          <cell r="D3330" t="str">
            <v>Thermomètre de laboratoire, -10...+110°C</v>
          </cell>
          <cell r="E3330" t="str">
            <v>Termómetro de laboratorio, -10...+110 °C</v>
          </cell>
          <cell r="F3330" t="str">
            <v xml:space="preserve">Termometr laboratoryjny, , -10...+100 °C     </v>
          </cell>
          <cell r="G3330" t="str">
            <v xml:space="preserve">Лабораторный термометр, -10..+110°C    </v>
          </cell>
          <cell r="H3330">
            <v>8.5</v>
          </cell>
        </row>
        <row r="3331">
          <cell r="A3331" t="str">
            <v>38057-00</v>
          </cell>
          <cell r="B3331" t="str">
            <v>Laborthermometer, +15...+40°C, l=220mm, Tauchschaft 50mm</v>
          </cell>
          <cell r="C3331" t="str">
            <v>Lab thermometer,w.stem,+15..+40C</v>
          </cell>
          <cell r="D3331" t="str">
            <v>Thermomètre plongeant, +15 / +40°C</v>
          </cell>
          <cell r="E3331" t="str">
            <v>TERMOMETRO DE INMERSION,+15/+40 C</v>
          </cell>
          <cell r="F3331" t="str">
            <v xml:space="preserve">Termometr laboratoryjny, z nurnikiem 50,+15...+40 °C     </v>
          </cell>
          <cell r="G3331" t="str">
            <v xml:space="preserve">Лабораторный термометр, с погружным штоком, +15..+40°C    </v>
          </cell>
          <cell r="H3331">
            <v>18</v>
          </cell>
        </row>
        <row r="3332">
          <cell r="A3332" t="str">
            <v>38058-00</v>
          </cell>
          <cell r="B3332" t="str">
            <v>Laborthermometer, -10...+150°C, l=240mm, Tauchschaft 50mm</v>
          </cell>
          <cell r="C3332" t="str">
            <v>Lab thermometer,-10..+150C</v>
          </cell>
          <cell r="D3332" t="str">
            <v>Thermomètre de laboratoire, -10...+150°C</v>
          </cell>
          <cell r="E3332" t="str">
            <v>Termómetro de laboratorio.,-10...+150 °C</v>
          </cell>
          <cell r="F3332" t="str">
            <v xml:space="preserve">Termometr laboratoryjny, , -10...+150 °C     </v>
          </cell>
          <cell r="G3332" t="str">
            <v xml:space="preserve">Лабораторный термометр, -10..+150°C    </v>
          </cell>
          <cell r="H3332">
            <v>8.5</v>
          </cell>
        </row>
        <row r="3333">
          <cell r="A3333" t="str">
            <v>38060-00</v>
          </cell>
          <cell r="B3333" t="str">
            <v>Laborthermometer, -10...+110°C, l=320mm, Tauchschaft 160mm</v>
          </cell>
          <cell r="C3333" t="str">
            <v>Lab thermometer, w.stem , -10 ... +110 °C</v>
          </cell>
          <cell r="D3333" t="str">
            <v>Thermomètre plongeant,-10 / +110°C</v>
          </cell>
          <cell r="E3333" t="str">
            <v>TERMOMETRO DE INMERSION,-10/+110C</v>
          </cell>
          <cell r="F3333" t="str">
            <v xml:space="preserve">Termometr laboratoryjny, z nurnikiem, -10...+ 110 °C     </v>
          </cell>
          <cell r="G3333" t="str">
            <v xml:space="preserve">Лабораторный термометр, с погружным штоком, -10..+110°C    </v>
          </cell>
          <cell r="H3333">
            <v>13</v>
          </cell>
        </row>
        <row r="3334">
          <cell r="A3334" t="str">
            <v>38061-01</v>
          </cell>
          <cell r="B3334" t="str">
            <v>Laborthermometer, -10...+250°C, l=320mm, Tauchschaft 160mm</v>
          </cell>
          <cell r="C3334" t="str">
            <v>Lab thermometer,w.stem,-10..+250C</v>
          </cell>
          <cell r="D3334" t="str">
            <v>Thermomètre plongeant, -10 / +250°C</v>
          </cell>
          <cell r="E3334" t="str">
            <v>TERMOMETRO DE INMERSION,-10/+250C</v>
          </cell>
          <cell r="F3334" t="str">
            <v xml:space="preserve">Termometr laboratoryjny, z nurnikiem, -10...+250 °C     </v>
          </cell>
          <cell r="G3334" t="str">
            <v xml:space="preserve">Лабораторный термометр, с погружным штоком, -10..+250°C    </v>
          </cell>
          <cell r="H3334">
            <v>13</v>
          </cell>
        </row>
        <row r="3335">
          <cell r="A3335" t="str">
            <v>38063-00</v>
          </cell>
          <cell r="B3335" t="str">
            <v xml:space="preserve">Labor-Stockthermometer , 0...+100°C </v>
          </cell>
          <cell r="C3335" t="str">
            <v>Lab thermometer,stem,0..+100C</v>
          </cell>
          <cell r="D3335" t="str">
            <v>Thermomètre de laboratoire à tige, 0-100°C</v>
          </cell>
          <cell r="E3335" t="str">
            <v>TERMOMETRO DE LAB.,VARILLA,0-100C</v>
          </cell>
          <cell r="F3335" t="str">
            <v xml:space="preserve">Termometr rurkowy, 0...+100 °C     </v>
          </cell>
          <cell r="G3335" t="str">
            <v xml:space="preserve">Лабораторный термометр, с погружным штоком, 0..+100°C     </v>
          </cell>
          <cell r="H3335">
            <v>16</v>
          </cell>
        </row>
        <row r="3336">
          <cell r="A3336" t="str">
            <v>38065-00</v>
          </cell>
          <cell r="B3336" t="str">
            <v>Laborthermometer, -10...+250°C, l=300mm, Tauchschaft 50mm</v>
          </cell>
          <cell r="C3336" t="str">
            <v>Lab thermometer,-10..+250C</v>
          </cell>
          <cell r="D3336" t="str">
            <v>Thermomètre de laboratoire,-10...+250°C</v>
          </cell>
          <cell r="E3336" t="str">
            <v>TERMOMETRO DE LABOR.,-10...+250 C</v>
          </cell>
          <cell r="F3336" t="str">
            <v xml:space="preserve">Termometr laboratoryjny, , -10...+250 °C     </v>
          </cell>
          <cell r="G3336" t="str">
            <v xml:space="preserve">Лабораторный термометр, -10..+250°C    </v>
          </cell>
          <cell r="H3336">
            <v>12</v>
          </cell>
        </row>
        <row r="3337">
          <cell r="A3337" t="str">
            <v>38069-00</v>
          </cell>
          <cell r="B3337" t="str">
            <v>Laborthermometer, -10...+360°C, l=300mm, Tauchschaft 76mm</v>
          </cell>
          <cell r="C3337" t="str">
            <v>Lab thermometer, with stem, -10..+360°C, d = 6 mm</v>
          </cell>
          <cell r="D3337" t="str">
            <v>Thermomètre de laboratoire, à tige, -10..+360°C, d = 6 mm</v>
          </cell>
          <cell r="E3337" t="str">
            <v>Termómetro de laboratorio, -10 a +360 °C, d= 6 mm</v>
          </cell>
          <cell r="F3337" t="str">
            <v xml:space="preserve">Termometr laboratoryjny, , -10...+360 °C, d = 6 mm     </v>
          </cell>
          <cell r="G3337" t="str">
            <v xml:space="preserve">Лабораторный термометр, -10...+360°C, d = 6 мм    </v>
          </cell>
          <cell r="H3337">
            <v>29</v>
          </cell>
        </row>
        <row r="3338">
          <cell r="A3338" t="str">
            <v>38151-00</v>
          </cell>
          <cell r="B3338" t="str">
            <v>Laborthermometer, -100...+30°C, l=300mm, ohne Tauchschaft</v>
          </cell>
          <cell r="C3338" t="str">
            <v>Thermometer,-100....+30 C</v>
          </cell>
          <cell r="D3338" t="str">
            <v>Thermomètre -100...+30°C</v>
          </cell>
          <cell r="E3338" t="str">
            <v>TERMOMETRO NORMAL</v>
          </cell>
          <cell r="F3338" t="str">
            <v xml:space="preserve">Termometr do niskich temperatur, -100...+30 °C     </v>
          </cell>
          <cell r="G3338" t="str">
            <v xml:space="preserve">Термометр, -100....+30°C    </v>
          </cell>
          <cell r="H3338">
            <v>26.5</v>
          </cell>
        </row>
        <row r="3339">
          <cell r="A3339" t="str">
            <v>38254-51</v>
          </cell>
          <cell r="B3339" t="str">
            <v xml:space="preserve">Aräometer 0,60...0,80 g/ccm </v>
          </cell>
          <cell r="C3339" t="str">
            <v>Hydrometer, 0.600-0.80, 280 mm</v>
          </cell>
          <cell r="D3339" t="str">
            <v>Areomètre 0,60...0,80 G / ccm</v>
          </cell>
          <cell r="E3339" t="str">
            <v>AREOMETRO 0,600 A 0,800, 280 MM</v>
          </cell>
          <cell r="F3339" t="str">
            <v xml:space="preserve">Areometr, 0,600-0,800, 280 mm     </v>
          </cell>
          <cell r="G3339" t="str">
            <v xml:space="preserve">Денсиметр, 0.600 - 0.800 г/см-3, 280 мм  </v>
          </cell>
          <cell r="H3339">
            <v>17</v>
          </cell>
        </row>
        <row r="3340">
          <cell r="A3340" t="str">
            <v>38254-52</v>
          </cell>
          <cell r="B3340" t="str">
            <v xml:space="preserve">Aräometer 0,80...1,00 g/ccm </v>
          </cell>
          <cell r="C3340" t="str">
            <v xml:space="preserve">Hydrometer, 0.800-1.000, </v>
          </cell>
          <cell r="D3340" t="str">
            <v>Areomètre 0,80...1,00 G / ccm</v>
          </cell>
          <cell r="E3340" t="str">
            <v>AREOMETRO 0,800 A 1,000,</v>
          </cell>
          <cell r="F3340" t="str">
            <v xml:space="preserve">Areometr, 0,80-1,000,     </v>
          </cell>
          <cell r="G3340" t="str">
            <v xml:space="preserve">Денсиметр, 0.800 -1.000 г/см-3  </v>
          </cell>
          <cell r="H3340">
            <v>17</v>
          </cell>
        </row>
        <row r="3341">
          <cell r="A3341" t="str">
            <v>38254-53</v>
          </cell>
          <cell r="B3341" t="str">
            <v xml:space="preserve">Aräometer 1,00...1,20 g/ccm </v>
          </cell>
          <cell r="C3341" t="str">
            <v>Hydrometer, 1.000-1.200, m</v>
          </cell>
          <cell r="D3341" t="str">
            <v>Areomètre 1,00...1,20 G / ccm</v>
          </cell>
          <cell r="E3341" t="str">
            <v>AREOMETRO 1,000 A 1,200,M</v>
          </cell>
          <cell r="F3341" t="str">
            <v xml:space="preserve">Areometr, 1,000-1,200,    </v>
          </cell>
          <cell r="G3341" t="str">
            <v xml:space="preserve">Денсиметр, 1.000 -1.200 г/см-3  </v>
          </cell>
          <cell r="H3341">
            <v>17</v>
          </cell>
        </row>
        <row r="3342">
          <cell r="A3342" t="str">
            <v>38254-54</v>
          </cell>
          <cell r="B3342" t="str">
            <v xml:space="preserve">Aräometer 1,20...1,40 g/ccm </v>
          </cell>
          <cell r="C3342" t="str">
            <v>Hydrometer, 1.200-1.400, 280 mm</v>
          </cell>
          <cell r="D3342" t="str">
            <v>Areomètre 1,20...1,4 G / ccm</v>
          </cell>
          <cell r="E3342" t="str">
            <v>AREOMETRO 1,200 A 1,400, 280 MM</v>
          </cell>
          <cell r="F3342" t="str">
            <v xml:space="preserve">Areometr, 1,20-1,400, 280 mm     </v>
          </cell>
          <cell r="G3342" t="str">
            <v xml:space="preserve">Денсиметр, 1.200 - 1.400 г/см-3, 280 мм  </v>
          </cell>
          <cell r="H3342">
            <v>17</v>
          </cell>
        </row>
        <row r="3343">
          <cell r="A3343" t="str">
            <v>38254-55</v>
          </cell>
          <cell r="B3343" t="str">
            <v xml:space="preserve">Aräometer 1,60...1,80 g/ccm </v>
          </cell>
          <cell r="C3343" t="str">
            <v>Hydrometer, 1.600-1.80, 280 mm</v>
          </cell>
          <cell r="D3343" t="str">
            <v>Areomètre 1,60...1,80 G / ccm</v>
          </cell>
          <cell r="E3343" t="str">
            <v>AREOMETRO 1,600 A 1,80, 280 MM</v>
          </cell>
          <cell r="F3343" t="str">
            <v xml:space="preserve">Areometr, 1,600-1,80, 280 mm     </v>
          </cell>
          <cell r="G3343" t="str">
            <v xml:space="preserve">Денсиметр, 1.600 - 1.80 г/см-3, 280 мм  </v>
          </cell>
          <cell r="H3343">
            <v>17</v>
          </cell>
        </row>
        <row r="3344">
          <cell r="A3344" t="str">
            <v>38254-56</v>
          </cell>
          <cell r="B3344" t="str">
            <v xml:space="preserve">Aräometer 1,80...2,00 g/ccm </v>
          </cell>
          <cell r="C3344" t="str">
            <v>Hydrometer, 1.800-2.000, 280 mm</v>
          </cell>
          <cell r="D3344" t="str">
            <v>Areomètre 1,80...2,00 G / ccm</v>
          </cell>
          <cell r="E3344" t="str">
            <v>AREOMETRO 1,800 A 2,000, 280 MM</v>
          </cell>
          <cell r="F3344" t="str">
            <v xml:space="preserve">Areometr, 1,800-2,000, 280 mm     </v>
          </cell>
          <cell r="G3344" t="str">
            <v xml:space="preserve">Денсиметр, 1.800-2.000 г/см-3, 280 мм  </v>
          </cell>
          <cell r="H3344">
            <v>17</v>
          </cell>
        </row>
        <row r="3345">
          <cell r="A3345" t="str">
            <v>38519-02</v>
          </cell>
          <cell r="B3345" t="str">
            <v>Korkstopfen, 58/30, in der Mitte durchgeschnitten, 2 Hälften</v>
          </cell>
          <cell r="C3345" t="str">
            <v>Cork stopper, d 58/30mm,sep.</v>
          </cell>
          <cell r="D3345" t="str">
            <v>Bouchon de liege, 58 / 30</v>
          </cell>
          <cell r="E3345" t="str">
            <v>TAPON DE CORCHO,58/30, 1P2A.PART.</v>
          </cell>
          <cell r="F3345" t="str">
            <v xml:space="preserve">Korek, 58/30, 1 sztuka, przepołowiony     </v>
          </cell>
          <cell r="G3345" t="str">
            <v xml:space="preserve">Корковая пробка, d=58/30 мм, 1 шт., разделенный на 2 половины    </v>
          </cell>
          <cell r="H3345">
            <v>3.9</v>
          </cell>
        </row>
        <row r="3346">
          <cell r="A3346" t="str">
            <v>38519-88</v>
          </cell>
          <cell r="B3346" t="str">
            <v>Trennset für Papierchromatographie</v>
          </cell>
          <cell r="C3346" t="str">
            <v>Separation set for paper chromatography</v>
          </cell>
          <cell r="D3346" t="str">
            <v>Set de séparation pour papier chromatographique</v>
          </cell>
          <cell r="E3346" t="str">
            <v xml:space="preserve">Set de separación papel cromatografía </v>
          </cell>
          <cell r="F3346" t="str">
            <v xml:space="preserve">Zestaw separujący do chromatografii papierkowej     </v>
          </cell>
          <cell r="G3346" t="str">
            <v xml:space="preserve">Набор для бумажной хроматографии для разделения смесей на  хроматографической бумаге    </v>
          </cell>
          <cell r="H3346">
            <v>39.5</v>
          </cell>
        </row>
        <row r="3347">
          <cell r="A3347" t="str">
            <v>38553-00</v>
          </cell>
          <cell r="B3347" t="str">
            <v>Kolbenuntersetzer für alle Rundkolben</v>
          </cell>
          <cell r="C3347" t="str">
            <v>Supporting ring for round flasks</v>
          </cell>
          <cell r="D3347" t="str">
            <v>Support universel pour ballon à fond rond</v>
          </cell>
          <cell r="E3347" t="str">
            <v>ANILLO SOPORTE PARA MATRAZ REDON.</v>
          </cell>
          <cell r="F3347" t="str">
            <v xml:space="preserve">Podkładka pierścieniowa do kolb okrągłych     </v>
          </cell>
          <cell r="G3347" t="str">
            <v xml:space="preserve">Кольцевой держатель для круглых колб    </v>
          </cell>
          <cell r="H3347">
            <v>22.6</v>
          </cell>
        </row>
        <row r="3348">
          <cell r="A3348" t="str">
            <v>38554-00</v>
          </cell>
          <cell r="B3348" t="str">
            <v xml:space="preserve">Korkring für Kolben 10-100 ml </v>
          </cell>
          <cell r="C3348" t="str">
            <v>Cork rings for flasks 10-100ml</v>
          </cell>
          <cell r="D3348" t="str">
            <v>Anneau de liège  pour ballon,10-100ml</v>
          </cell>
          <cell r="E3348" t="str">
            <v>ANILLO D.CORCHO P.MATRAZ 10-100ML</v>
          </cell>
          <cell r="F3348" t="str">
            <v xml:space="preserve">Pierścień korkowy do kolb = 10-100 ml     </v>
          </cell>
          <cell r="G3348" t="str">
            <v xml:space="preserve">Кольцевые подставки для колб, 10-100 мл, пробковые    </v>
          </cell>
          <cell r="H3348">
            <v>3.15</v>
          </cell>
        </row>
        <row r="3349">
          <cell r="A3349" t="str">
            <v>38555-00</v>
          </cell>
          <cell r="B3349" t="str">
            <v>Korkringe für Kolben 250-500 ml</v>
          </cell>
          <cell r="C3349" t="str">
            <v>Cork rings for flasks 250-500ml</v>
          </cell>
          <cell r="D3349" t="str">
            <v>Anneau de liège  pour ballon,250-500Ml</v>
          </cell>
          <cell r="E3349" t="str">
            <v>ANILL.D.CORCHO P.MATRAZ 250-500ML</v>
          </cell>
          <cell r="F3349" t="str">
            <v xml:space="preserve">Pierścień korkowy do kolb 250-500 ml     </v>
          </cell>
          <cell r="G3349" t="str">
            <v xml:space="preserve">Кольцевые подставки для колб, 250-500 мл, пробковые    </v>
          </cell>
          <cell r="H3349">
            <v>4.3</v>
          </cell>
        </row>
        <row r="3350">
          <cell r="A3350" t="str">
            <v>38556-00</v>
          </cell>
          <cell r="B3350" t="str">
            <v xml:space="preserve">Korkring für Kolben 500-1000 ml </v>
          </cell>
          <cell r="C3350" t="str">
            <v>Cork rings for flasks 500-1000ml</v>
          </cell>
          <cell r="D3350" t="str">
            <v>Anneau de liège  pour ballon,500-1000Ml</v>
          </cell>
          <cell r="E3350" t="str">
            <v>ANILL.D.CORCHO P.MATR.500-1000ML</v>
          </cell>
          <cell r="F3350" t="str">
            <v xml:space="preserve">Pierścień korkowy do kolb 500-1000 ml     </v>
          </cell>
          <cell r="G3350" t="str">
            <v xml:space="preserve">Кольцевые подставки для колб, 500 -1000 мл, пробковые    </v>
          </cell>
          <cell r="H3350">
            <v>5.75</v>
          </cell>
        </row>
        <row r="3351">
          <cell r="A3351" t="str">
            <v>38687-01</v>
          </cell>
          <cell r="B3351" t="str">
            <v>Etiketten-Set gemäß GHS, unbeschriftet, zum Selbstbeschriften für Chemikalien, 20 Etiketten</v>
          </cell>
          <cell r="C3351" t="str">
            <v>Labels GHS, blank, chemistry, 20 pcs</v>
          </cell>
          <cell r="D3351" t="str">
            <v>Etiquettes GHS, vide, chimie, 20 pièces</v>
          </cell>
          <cell r="E3351" t="str">
            <v>Etiquetas GHS, Química, 20 Uni.</v>
          </cell>
          <cell r="F3351" t="str">
            <v xml:space="preserve">Zestaw etykiet do samodzielnego opisywania chemikaliów, 20 sztuk     </v>
          </cell>
          <cell r="G3351" t="str">
            <v xml:space="preserve">Этикетки, чистые, для хим. экспериментов, 40 шт.    </v>
          </cell>
          <cell r="H3351">
            <v>65</v>
          </cell>
        </row>
        <row r="3352">
          <cell r="A3352" t="str">
            <v>38699-01</v>
          </cell>
          <cell r="B3352" t="str">
            <v xml:space="preserve">Etiketten, Chemische Abfälle </v>
          </cell>
          <cell r="C3352" t="str">
            <v>Labels, chemical wastes</v>
          </cell>
          <cell r="D3352" t="str">
            <v>Étiquettes, déchets chimiques</v>
          </cell>
          <cell r="E3352" t="str">
            <v>ETIQUETAS, DESECHOS QUIMICOS</v>
          </cell>
          <cell r="F3352" t="str">
            <v xml:space="preserve">Etykiety, Odpady chemiczne     </v>
          </cell>
          <cell r="G3352" t="str">
            <v xml:space="preserve">Этикетки для химических отходов    </v>
          </cell>
          <cell r="H3352">
            <v>13.9</v>
          </cell>
        </row>
        <row r="3353">
          <cell r="A3353" t="str">
            <v>38708-01</v>
          </cell>
          <cell r="B3353" t="str">
            <v>Gefahrstoffsymbol GHS 01, Explodierende Bombe,  17 x 17 mm, 10 Stück</v>
          </cell>
          <cell r="C3353" t="str">
            <v>Hazard pictogram GHS 01, exploding bomb, 17 x 17 mm, 10 pieces</v>
          </cell>
          <cell r="D3353" t="str">
            <v>Pictogramme de danger SGH01, explosif, 17x17 mm, 10 pièces</v>
          </cell>
          <cell r="E3353" t="str">
            <v>Pictograma de peligro GHS 01, explosión de bomba, 17 x 17 mm, 10 Uni.</v>
          </cell>
          <cell r="F3353" t="str">
            <v xml:space="preserve">Etykiety, Odpady chemiczne (wybuchowe), 17x17 mm, 10 sztuk     </v>
          </cell>
          <cell r="G3353" t="str">
            <v>Этикетки GHS 01</v>
          </cell>
          <cell r="H3353">
            <v>3.1</v>
          </cell>
        </row>
        <row r="3354">
          <cell r="A3354" t="str">
            <v>38708-02</v>
          </cell>
          <cell r="B3354" t="str">
            <v>Gefahrstoffsymbol GHS 02, Flamme, 17 x 17 mm, 10 Stück</v>
          </cell>
          <cell r="C3354" t="str">
            <v>Hazard pictogram GHS 02, flame, 17 x 17 mm, 10 pieces</v>
          </cell>
          <cell r="D3354" t="str">
            <v>Pictogramme de danger SGH02, inflammable, 17x17mm, 10 pièces</v>
          </cell>
          <cell r="E3354" t="str">
            <v>Pictograma de peligro GHS 02, llama, 17 x 17 mm, 10 Uni.</v>
          </cell>
          <cell r="F3354" t="str">
            <v xml:space="preserve">Symbol niebezpieczeństwa GHS 01 (palne), 17x17 mm, 10 sztuk     </v>
          </cell>
          <cell r="G3354" t="str">
            <v>Этикетки GHS 02</v>
          </cell>
          <cell r="H3354">
            <v>3.1</v>
          </cell>
        </row>
        <row r="3355">
          <cell r="A3355" t="str">
            <v>38708-03</v>
          </cell>
          <cell r="B3355" t="str">
            <v>Gefahrstoffsymbol GHS 03, Flamme über Kreis, 17 x 17 mm, 10 Stück</v>
          </cell>
          <cell r="C3355" t="str">
            <v>Hazard pictogram GHS 03, flame over circle, 17 x 17 mm, 10 pieces</v>
          </cell>
          <cell r="D3355" t="str">
            <v>Pictogramme de danger SGH03, comburant, 17x17 mm,10p</v>
          </cell>
          <cell r="E3355" t="str">
            <v>Pictograma de peligro GHS 03, llama sobre círculo, 17 x 17 mm, 10 Uni.</v>
          </cell>
          <cell r="F3355" t="str">
            <v xml:space="preserve">Symbol niebezpieczeństwa GHS 02(palne), 17 x 17 mm, 10 sztuk     </v>
          </cell>
          <cell r="G3355" t="str">
            <v>Этикетки GHS 03</v>
          </cell>
          <cell r="H3355">
            <v>3.1</v>
          </cell>
        </row>
        <row r="3356">
          <cell r="A3356" t="str">
            <v>38708-04</v>
          </cell>
          <cell r="B3356" t="str">
            <v>Gefahrstoffsymbol GHS 04, Gasflasche, 17 x 17 mm, 10 Stück</v>
          </cell>
          <cell r="C3356" t="str">
            <v>Hazard pictogram GHS 04, gas cylinder, 17 x 17 mm, 10 pieces</v>
          </cell>
          <cell r="D3356" t="str">
            <v>Pictogramme de danger SGH04, gaz sous pression, 17x17 mm, 10 pièces</v>
          </cell>
          <cell r="E3356" t="str">
            <v>Pictograma de peligro GHS 04, cilindro de gas, 17 x 17 mm, 10 Uni.</v>
          </cell>
          <cell r="F3356" t="str">
            <v xml:space="preserve">Symbol niebezpieczeństwa GHS 04, Butla gazowa, 17 x 17 mm, 10 sztuk     </v>
          </cell>
          <cell r="G3356" t="str">
            <v>Этикетки GHS 04</v>
          </cell>
          <cell r="H3356">
            <v>3.1</v>
          </cell>
        </row>
        <row r="3357">
          <cell r="A3357" t="str">
            <v>38708-05</v>
          </cell>
          <cell r="B3357" t="str">
            <v>Gefahrstoffsymbol GHS 05, Ätzwirkung, 17 x 17 mm, 10 Stück</v>
          </cell>
          <cell r="C3357" t="str">
            <v>Hazard pictogram GHS 05, corrosion, 17 x 17 mm, 10 pieces</v>
          </cell>
          <cell r="D3357" t="str">
            <v>Pictogramme de danger SGH05, corrosif, 17 x 17 mm, 10 pièces</v>
          </cell>
          <cell r="E3357" t="str">
            <v>Pictograma de peligro GHS 05, corrosión, 17 x 17 mm, 10 uni.</v>
          </cell>
          <cell r="F3357" t="str">
            <v xml:space="preserve">Symbol niebezpieczeństwa GHS 05 (żrące), 17 x 17 mm, 10 sztuk     </v>
          </cell>
          <cell r="G3357" t="str">
            <v>Этикетки GHS 05</v>
          </cell>
          <cell r="H3357">
            <v>3.1</v>
          </cell>
        </row>
        <row r="3358">
          <cell r="A3358" t="str">
            <v>38708-06</v>
          </cell>
          <cell r="B3358" t="str">
            <v>Gefahrstoffsymbol GHS 06, Totenkopf, 17 x 17 mm, 10 Stück</v>
          </cell>
          <cell r="C3358" t="str">
            <v>Hazard pictogram GHS 06, skull, 17 x 17 mm, 10 pieces</v>
          </cell>
          <cell r="D3358" t="str">
            <v>Pictogramme de danger SGH06, toxique, 17 x 17 mm, 10 pièces</v>
          </cell>
          <cell r="E3358" t="str">
            <v>Pictograma de peligro GHS 06, calavera, 17 x 17 mm, 10 uni.</v>
          </cell>
          <cell r="F3358" t="str">
            <v xml:space="preserve">Symbol niebezpieczeństwa GHS 06, Trupia czaszka, 17 x 17 mm, 10 sztuk     </v>
          </cell>
          <cell r="G3358" t="str">
            <v>Этикетки GHS 06</v>
          </cell>
          <cell r="H3358">
            <v>3.1</v>
          </cell>
        </row>
        <row r="3359">
          <cell r="A3359" t="str">
            <v>38708-07</v>
          </cell>
          <cell r="B3359" t="str">
            <v>Gefahrstoffsymbol GHS 07, Ausrufezeichen, 17 x 17 mm, 10 Stück</v>
          </cell>
          <cell r="C3359" t="str">
            <v>Hazard pictogram GHS 07, exclamation mark, 17 x 17 mm, 10 pieces</v>
          </cell>
          <cell r="D3359" t="str">
            <v>Pictogramme de danger SGH07, nuit gravement à la santé 17 x 17 mm, 10 pieces</v>
          </cell>
          <cell r="E3359" t="str">
            <v>Pictograma de peligro GHS 07, signo de exclamación, 17 x 17 mm, 10 Uni.</v>
          </cell>
          <cell r="F3359" t="str">
            <v xml:space="preserve">Symbol niebezpieczeństwa GHS 07, Wykrzyknik, 17x17 mm, 10 sztuk     </v>
          </cell>
          <cell r="G3359" t="str">
            <v>Этикетки GHS 07</v>
          </cell>
          <cell r="H3359">
            <v>3.1</v>
          </cell>
        </row>
        <row r="3360">
          <cell r="A3360" t="str">
            <v>38708-08</v>
          </cell>
          <cell r="B3360" t="str">
            <v>Gefahrstoffsymbol GHS 08, Gesundheitsgefahr,  17 x 17 mm, 10 Stück</v>
          </cell>
          <cell r="C3360" t="str">
            <v>Hazard pictogram GHS 08, health hazard, 17 x 17 mm, 10 pieces</v>
          </cell>
          <cell r="D3360" t="str">
            <v>Pictogramme de danger SGH08, altère la santé, 17x17mm, 10 pièces</v>
          </cell>
          <cell r="E3360" t="str">
            <v>Pictograma de peligro GHS 08, peligro para la salud, 17 x 17 mm, 10 Uni.</v>
          </cell>
          <cell r="F3360" t="str">
            <v xml:space="preserve">Symbol niebezpieczeństwa GHS 08, Zagrożenie zdrowia, 17 x 17 mm, 10 sztuk     </v>
          </cell>
          <cell r="G3360" t="str">
            <v>Этикетки GHS 08</v>
          </cell>
          <cell r="H3360">
            <v>3.1</v>
          </cell>
        </row>
        <row r="3361">
          <cell r="A3361" t="str">
            <v>38708-09</v>
          </cell>
          <cell r="B3361" t="str">
            <v>Gefahrstoffsymbol GHS 09, Umwelt, 17 x 17 mm, 10 Stück</v>
          </cell>
          <cell r="C3361" t="str">
            <v>Hazard pictogram GHS 09, environment, 17 x 17 mm, 10 pieces</v>
          </cell>
          <cell r="D3361" t="str">
            <v>Pictogramme de danger SGH09, polluant, 17x17 mm, 10 pièces</v>
          </cell>
          <cell r="E3361" t="str">
            <v>Pictograma de peligro GHS 09, medioambiente, 17 x 17 mm, 10 Uni.</v>
          </cell>
          <cell r="F3361" t="str">
            <v xml:space="preserve">Symbol niebezpieczeństwa GHS 09, Środowisko,17 x 17 mm, 10 sztuk     </v>
          </cell>
          <cell r="G3361" t="str">
            <v>Этикетки GHS 09</v>
          </cell>
          <cell r="H3361">
            <v>3.1</v>
          </cell>
        </row>
        <row r="3362">
          <cell r="A3362" t="str">
            <v>38708-10</v>
          </cell>
          <cell r="B3362" t="str">
            <v>Gefahrstoffwort, GHS-G, Gefahr, 25  x 10 mm, 10 Stück</v>
          </cell>
          <cell r="C3362" t="str">
            <v xml:space="preserve">Signal Word "danger" - GERMAN </v>
          </cell>
          <cell r="D3362" t="str">
            <v xml:space="preserve">Signalisation "Danger" (allemand), 17 x 17 mm, 10 pièces </v>
          </cell>
          <cell r="E3362" t="str">
            <v>Señal "peligro" (alemán)</v>
          </cell>
          <cell r="F3362" t="str">
            <v xml:space="preserve">Ostrzeżenie GHS-G, Niebezpieczeństwo, 25 x 10 mm, 10 sztuk     </v>
          </cell>
          <cell r="G3362" t="str">
            <v>Этикетка Опасный груз</v>
          </cell>
          <cell r="H3362">
            <v>3.1</v>
          </cell>
        </row>
        <row r="3363">
          <cell r="A3363" t="str">
            <v>38708-11</v>
          </cell>
          <cell r="B3363" t="str">
            <v>Gefahrstoffwort, GHS-A, Achtung, 25 x 10 mm, 10 Stück</v>
          </cell>
          <cell r="C3363" t="str">
            <v xml:space="preserve">Signal Word "Warning" - GERMAN </v>
          </cell>
          <cell r="D3363" t="str">
            <v xml:space="preserve">Signalisation "Attention" (allemand), 17 x 17 mm, 10 pièces </v>
          </cell>
          <cell r="E3363" t="str">
            <v>Señal "advertencia" (alemán)</v>
          </cell>
          <cell r="F3363" t="str">
            <v xml:space="preserve">Ostrzeżenie, GHS-A, Uwaga, 25 x 10 mm, 10 sztuk     </v>
          </cell>
          <cell r="G3363" t="str">
            <v>Этикетка Опасный груз</v>
          </cell>
          <cell r="H3363">
            <v>3.1</v>
          </cell>
        </row>
        <row r="3364">
          <cell r="A3364" t="str">
            <v>38708-88</v>
          </cell>
          <cell r="B3364" t="str">
            <v>Gefahrstoffsymbole nach GHS, alle 9 Symbole und 2 Gefahrwörter, insgesamt 110 Stück</v>
          </cell>
          <cell r="C3364" t="str">
            <v>GHS hazard pictograms (9) and Signal words (GERMAN)</v>
          </cell>
          <cell r="D3364" t="str">
            <v>Pictogrammes de danger pour chimie</v>
          </cell>
          <cell r="E3364" t="str">
            <v>GHS pictograma de peligro (9) y señales (alemán)</v>
          </cell>
          <cell r="F3364" t="str">
            <v xml:space="preserve">Symbol niebezpieczeństwa GHS, wszystkie 9 symboli i 2 napisy ostrzegawcze, razem 110 sztuk     </v>
          </cell>
          <cell r="G3364" t="str">
            <v>Этикетки, набор GHS 01-GHS 09</v>
          </cell>
          <cell r="H3364">
            <v>34.1</v>
          </cell>
        </row>
        <row r="3365">
          <cell r="A3365" t="str">
            <v>38710-03</v>
          </cell>
          <cell r="B3365" t="str">
            <v>Filzschreiber, wasserlöslich, 3 St., schwarz, blau, rot</v>
          </cell>
          <cell r="C3365" t="str">
            <v>Marking pencils,water soluble, 3 pcs., black, blue, red</v>
          </cell>
          <cell r="D3365" t="str">
            <v>Feutres délébiles, 3 pièces, noir-bleu-rouge</v>
          </cell>
          <cell r="E3365" t="str">
            <v>Marcadores, soluble en ahua, 3 Uni., negro, azul y rojo</v>
          </cell>
          <cell r="F3365" t="str">
            <v xml:space="preserve">Pisaki laboratoryjne, wodozmywalne, 3 sztuki (różne kolory)     </v>
          </cell>
          <cell r="G3365" t="str">
            <v xml:space="preserve">Маркеры, набор, водорастворимые  3 штуки  </v>
          </cell>
          <cell r="H3365">
            <v>5.9</v>
          </cell>
        </row>
        <row r="3366">
          <cell r="A3366" t="str">
            <v>38710-20</v>
          </cell>
          <cell r="B3366" t="str">
            <v xml:space="preserve">Filzschreiber, Satz, wasserlöslich </v>
          </cell>
          <cell r="C3366" t="str">
            <v>Marking pencils,set,water soluble</v>
          </cell>
          <cell r="D3366" t="str">
            <v>Set de feutres, délébiles, 6 pièces</v>
          </cell>
          <cell r="E3366" t="str">
            <v>LAPICES FIELTRO, JUEGO</v>
          </cell>
          <cell r="F3366" t="str">
            <v xml:space="preserve">Zestaw flamastrów     </v>
          </cell>
          <cell r="G3366" t="str">
            <v xml:space="preserve">Маркеры, набор, водорастворимые    </v>
          </cell>
          <cell r="H3366">
            <v>12.9</v>
          </cell>
        </row>
        <row r="3367">
          <cell r="A3367" t="str">
            <v>38710-21</v>
          </cell>
          <cell r="B3367" t="str">
            <v xml:space="preserve">Filzschreiber, Satz, wasserfest </v>
          </cell>
          <cell r="C3367" t="str">
            <v>Marking pencils,set,waterproof</v>
          </cell>
          <cell r="D3367" t="str">
            <v>Set de feutres, indélébiles, 6 pièces</v>
          </cell>
          <cell r="E3367" t="str">
            <v>LAPICES FIELTRO, JUEGO</v>
          </cell>
          <cell r="F3367" t="str">
            <v xml:space="preserve">Zestaw flamastrów wodoodpornych     </v>
          </cell>
          <cell r="G3367" t="str">
            <v xml:space="preserve">Маркеры, набор, водостойкие    </v>
          </cell>
          <cell r="H3367">
            <v>12.9</v>
          </cell>
        </row>
        <row r="3368">
          <cell r="A3368" t="str">
            <v>38711-00</v>
          </cell>
          <cell r="B3368" t="str">
            <v>Laborschreiber, wasserfest, schwarz</v>
          </cell>
          <cell r="C3368" t="str">
            <v>Laboratory pen, waterproof, black</v>
          </cell>
          <cell r="D3368" t="str">
            <v>Stylo feutre de laboratoire, indélébile, noir</v>
          </cell>
          <cell r="E3368" t="str">
            <v>Marcador de laboratorio, color negro, resistente al agua</v>
          </cell>
          <cell r="F3368" t="str">
            <v xml:space="preserve">Pisaki laboratoryjne, wodoodporne     </v>
          </cell>
          <cell r="G3368" t="str">
            <v xml:space="preserve">Лабораторный маркер, водостойкий,черный    </v>
          </cell>
          <cell r="H3368">
            <v>3.2</v>
          </cell>
        </row>
        <row r="3369">
          <cell r="A3369" t="str">
            <v>38717-00</v>
          </cell>
          <cell r="B3369" t="str">
            <v>Magnesiarinnen, 10 Stk., 1 Set</v>
          </cell>
          <cell r="C3369" t="str">
            <v>Magnesia troughs, 10 pcs.</v>
          </cell>
          <cell r="D3369" t="str">
            <v/>
          </cell>
          <cell r="E3369" t="str">
            <v/>
          </cell>
          <cell r="F3369" t="str">
            <v/>
          </cell>
          <cell r="G3369" t="str">
            <v/>
          </cell>
          <cell r="H3369">
            <v>20.399999999999999</v>
          </cell>
        </row>
        <row r="3370">
          <cell r="A3370" t="str">
            <v>38750-01</v>
          </cell>
          <cell r="B3370" t="str">
            <v xml:space="preserve">Papier, keramische Faser, 1 x 500 x 2000 mm </v>
          </cell>
          <cell r="C3370" t="str">
            <v>Paper,ceram.fibre,1.0x500x2000mm</v>
          </cell>
          <cell r="D3370" t="str">
            <v>Papier fibre ceramique 1,0 x 500 x 2000 mm</v>
          </cell>
          <cell r="E3370" t="str">
            <v>PAPEL FIBRA CERAMICA1,0X500X2000</v>
          </cell>
          <cell r="F3370" t="str">
            <v xml:space="preserve">Papier, włókno ceramiczne 1x500x2000 mm     </v>
          </cell>
          <cell r="G3370" t="str">
            <v xml:space="preserve">Бумага, керамическое волокно, 1.0x500x2000 мм    </v>
          </cell>
          <cell r="H3370">
            <v>35</v>
          </cell>
        </row>
        <row r="3371">
          <cell r="A3371" t="str">
            <v>38754-06</v>
          </cell>
          <cell r="B3371" t="str">
            <v xml:space="preserve">Keramische Wolle 100 g </v>
          </cell>
          <cell r="C3371" t="str">
            <v>Ceramic fibres, 50g</v>
          </cell>
          <cell r="D3371" t="str">
            <v>Fibres ceramiques,50 g</v>
          </cell>
          <cell r="E3371" t="str">
            <v>FIBRA CERAMICA, 50 G.</v>
          </cell>
          <cell r="F3371" t="str">
            <v xml:space="preserve">Włókno ceramiczne, 50 g     </v>
          </cell>
          <cell r="G3371" t="str">
            <v xml:space="preserve">Керамическое волокно, 50 г   </v>
          </cell>
          <cell r="H3371">
            <v>18</v>
          </cell>
        </row>
        <row r="3372">
          <cell r="A3372" t="str">
            <v>38760-00</v>
          </cell>
          <cell r="B3372" t="str">
            <v xml:space="preserve">Flaschenbürste, d = 50 mm, l = 390 mm </v>
          </cell>
          <cell r="C3372" t="str">
            <v>Brush for bottles/flasks</v>
          </cell>
          <cell r="D3372" t="str">
            <v>Goupillon pour flacons</v>
          </cell>
          <cell r="E3372" t="str">
            <v>CEPILLO PARA FRASCOS</v>
          </cell>
          <cell r="F3372" t="str">
            <v xml:space="preserve">Szczotka do mycia butelek, d = 50 mm, l = 390 mm     </v>
          </cell>
          <cell r="G3372" t="str">
            <v xml:space="preserve">Щетка для колб,  d=50 мм, l=390 мм     </v>
          </cell>
          <cell r="H3372">
            <v>2.5</v>
          </cell>
        </row>
        <row r="3373">
          <cell r="A3373" t="str">
            <v>38761-00</v>
          </cell>
          <cell r="B3373" t="str">
            <v xml:space="preserve">Reagenzglasbürste, d = 10 mm, l = 190 mm </v>
          </cell>
          <cell r="C3373" t="str">
            <v>Test tube brush,d=10,l=190mm</v>
          </cell>
          <cell r="D3373" t="str">
            <v>Goupillon pour tubes à essai, D=10mm, l=190mm</v>
          </cell>
          <cell r="E3373" t="str">
            <v>CEPILLO P.TUB.ENS.D=10,L=190MM</v>
          </cell>
          <cell r="F3373" t="str">
            <v xml:space="preserve">Szczotka do probówek, d = 10 mm, l = 190 mm     </v>
          </cell>
          <cell r="G3373" t="str">
            <v xml:space="preserve">Щетка для пробирок, d=10 мм, l=190мм    </v>
          </cell>
          <cell r="H3373">
            <v>1.2</v>
          </cell>
        </row>
        <row r="3374">
          <cell r="A3374" t="str">
            <v>38762-00</v>
          </cell>
          <cell r="B3374" t="str">
            <v xml:space="preserve">Reagenzglasbürste, d = 20 mm, l = 270 mm </v>
          </cell>
          <cell r="C3374" t="str">
            <v>Test tube brush w. wool tip,d20mm</v>
          </cell>
          <cell r="D3374" t="str">
            <v>Goupillon pour tubes à essai, Bout d20mm</v>
          </cell>
          <cell r="E3374" t="str">
            <v>Cepillo para tubo de ensayo con punta de lana,  d=20 mm</v>
          </cell>
          <cell r="F3374" t="str">
            <v xml:space="preserve">Szczotka d = 20 mm, l = 270 mm     </v>
          </cell>
          <cell r="G3374" t="str">
            <v xml:space="preserve">Щетка для пробирок с шерст. наконечником, d=20 мм     </v>
          </cell>
          <cell r="H3374">
            <v>1.9</v>
          </cell>
        </row>
        <row r="3375">
          <cell r="A3375" t="str">
            <v>38763-00</v>
          </cell>
          <cell r="B3375" t="str">
            <v xml:space="preserve">Reagenzglasbürste, d = 30 mm, l = 270 mm </v>
          </cell>
          <cell r="C3375" t="str">
            <v>Test tube brush w. wool tip d30mm</v>
          </cell>
          <cell r="D3375" t="str">
            <v>Goupillon pour tubes à essai, Bout d30mm</v>
          </cell>
          <cell r="E3375" t="str">
            <v>CEPILLO P.TUB.ENS.PTA.LANA  D30MM</v>
          </cell>
          <cell r="F3375" t="str">
            <v xml:space="preserve">Szczotka d = 30 mm, l = 270 mm     </v>
          </cell>
          <cell r="G3375" t="str">
            <v xml:space="preserve">Щетка для пробирок с шерст. наконечником, d=30 мм     </v>
          </cell>
          <cell r="H3375">
            <v>1.9</v>
          </cell>
        </row>
        <row r="3376">
          <cell r="A3376" t="str">
            <v>38770-00</v>
          </cell>
          <cell r="B3376" t="str">
            <v>Kobaltglas 50 mm x 50 mm</v>
          </cell>
          <cell r="C3376" t="str">
            <v>Cobalt glass plate, 50x50 mm</v>
          </cell>
          <cell r="D3376" t="str">
            <v>Verre de cobalt, 50 x 50 mm</v>
          </cell>
          <cell r="E3376" t="str">
            <v xml:space="preserve">Placa de vidrio de cobalto, 50 x 50 mm, s = 2 mm </v>
          </cell>
          <cell r="F3376" t="str">
            <v xml:space="preserve">Płytki szkła kobaltowego 50 mm x 50 mm, s = 2 mm     </v>
          </cell>
          <cell r="G3376" t="str">
            <v xml:space="preserve">Пластинка, кобальтовое стекло, 50x50 мм     </v>
          </cell>
          <cell r="H3376">
            <v>6</v>
          </cell>
        </row>
        <row r="3377">
          <cell r="A3377" t="str">
            <v>38819-00</v>
          </cell>
          <cell r="B3377" t="str">
            <v xml:space="preserve">Mercurisorb Hg Absorbens Set </v>
          </cell>
          <cell r="C3377" t="str">
            <v>Mercurisorb Hg absorb.set  1 pack</v>
          </cell>
          <cell r="D3377" t="str">
            <v>Mercurisorb, jeu d absorbeur mercure</v>
          </cell>
          <cell r="E3377" t="str">
            <v>MERCURISORB CONJ.ABSORD D HG 1PAG</v>
          </cell>
          <cell r="F3377" t="str">
            <v xml:space="preserve">Zestaw do usuwania rtęci     </v>
          </cell>
          <cell r="G3377" t="str">
            <v xml:space="preserve">Набор для безопасного сбора ртути    </v>
          </cell>
          <cell r="H3377">
            <v>61.5</v>
          </cell>
        </row>
        <row r="3378">
          <cell r="A3378" t="str">
            <v>38823-00</v>
          </cell>
          <cell r="B3378" t="str">
            <v xml:space="preserve">Reagenzglashalter bis d = 22 mm </v>
          </cell>
          <cell r="C3378" t="str">
            <v>Test tube holder, up to d 22mm</v>
          </cell>
          <cell r="D3378" t="str">
            <v>Pince pour tubes à essais, max. D=22mm</v>
          </cell>
          <cell r="E3378" t="str">
            <v>Pinza para tubos de ensayo, max. d = 22mm</v>
          </cell>
          <cell r="F3378" t="str">
            <v xml:space="preserve">Łapa do probówek do d = 22 mm     </v>
          </cell>
          <cell r="G3378" t="str">
            <v xml:space="preserve">Держатель для пробирок, до d=22 мм    </v>
          </cell>
          <cell r="H3378">
            <v>0.69</v>
          </cell>
        </row>
        <row r="3379">
          <cell r="A3379" t="str">
            <v>38825-00</v>
          </cell>
          <cell r="B3379" t="str">
            <v xml:space="preserve">Reagenzglashalter bis d = 38 mm </v>
          </cell>
          <cell r="C3379" t="str">
            <v>Test tube holder, up to 38mm</v>
          </cell>
          <cell r="D3379" t="str">
            <v xml:space="preserve">Pince pour tubes à essais, Jusqu'à 38mm </v>
          </cell>
          <cell r="E3379" t="str">
            <v>PINZA P.TUBOS ENSAYOS,MAX. D 38MM</v>
          </cell>
          <cell r="F3379" t="str">
            <v xml:space="preserve">Łapa do probówek do d = 38 mm     </v>
          </cell>
          <cell r="G3379" t="str">
            <v xml:space="preserve">Держатель для пробирок, до d=38мм     </v>
          </cell>
          <cell r="H3379">
            <v>1.1000000000000001</v>
          </cell>
        </row>
        <row r="3380">
          <cell r="A3380" t="str">
            <v>38832-00</v>
          </cell>
          <cell r="B3380" t="str">
            <v xml:space="preserve">Doppelspatel, Kunststoff, l = 150 mm </v>
          </cell>
          <cell r="C3380" t="str">
            <v>Spatula,double blade,15cm,plastic</v>
          </cell>
          <cell r="D3380" t="str">
            <v>Spatule double, 15cm, plastique</v>
          </cell>
          <cell r="E3380" t="str">
            <v>ESPATULA DOBLE, 15CM, PLASTICO</v>
          </cell>
          <cell r="F3380" t="str">
            <v xml:space="preserve">Łyżeczka podwójna, tworzywo sztuczne, l = 150 mm     </v>
          </cell>
          <cell r="G3380" t="str">
            <v xml:space="preserve">Шпатель, двухсторонний, пластмасса, l=15 см    </v>
          </cell>
          <cell r="H3380">
            <v>2.19</v>
          </cell>
        </row>
        <row r="3381">
          <cell r="A3381" t="str">
            <v>38833-00</v>
          </cell>
          <cell r="B3381" t="str">
            <v xml:space="preserve">Löffelspatel, Kunststoff, l = 180 mm </v>
          </cell>
          <cell r="C3381" t="str">
            <v>Spoon, with spatula end, 180 mm, plastic</v>
          </cell>
          <cell r="D3381" t="str">
            <v>Spatule à cuillère en PA, l = 180 mm</v>
          </cell>
          <cell r="E3381" t="str">
            <v>Cuchara-espátula de plástico l=18 cm</v>
          </cell>
          <cell r="F3381" t="str">
            <v xml:space="preserve">Łyżeczka, tworzywo sztuczne, l = 180 mm     </v>
          </cell>
          <cell r="G3381" t="str">
            <v>Ложка-шпатель, пластмасса</v>
          </cell>
          <cell r="H3381">
            <v>2.34</v>
          </cell>
        </row>
        <row r="3382">
          <cell r="A3382" t="str">
            <v>38874-00</v>
          </cell>
          <cell r="B3382" t="str">
            <v xml:space="preserve">Anzünder für  Erd- und Flüssiggas </v>
          </cell>
          <cell r="C3382" t="str">
            <v>Lighter f.natural/liquified gases</v>
          </cell>
          <cell r="D3382" t="str">
            <v>Allume-gaz mécanique</v>
          </cell>
          <cell r="E3382" t="str">
            <v>Encendedor de gas natural licuado</v>
          </cell>
          <cell r="F3382" t="str">
            <v xml:space="preserve">Zapalarka do gazów     </v>
          </cell>
          <cell r="G3382" t="str">
            <v xml:space="preserve">Зажигалка для природного/ сжиженого газа    </v>
          </cell>
          <cell r="H3382">
            <v>3.7</v>
          </cell>
        </row>
        <row r="3383">
          <cell r="A3383" t="str">
            <v>38874-01</v>
          </cell>
          <cell r="B3383" t="str">
            <v>Feuersteine</v>
          </cell>
          <cell r="C3383" t="str">
            <v>Flints, 3 pcs</v>
          </cell>
          <cell r="D3383" t="str">
            <v>Pierres à briquet, jeu de 3</v>
          </cell>
          <cell r="E3383" t="str">
            <v>PIEDRAS DE MECHERO, 3 PZAS.</v>
          </cell>
          <cell r="F3383" t="str">
            <v xml:space="preserve">Kamienie do zapalniczki, 3 sztuki     </v>
          </cell>
          <cell r="G3383" t="str">
            <v xml:space="preserve">Камень для зажигалок, 3 шт.    </v>
          </cell>
          <cell r="H3383">
            <v>1.8</v>
          </cell>
        </row>
        <row r="3384">
          <cell r="A3384" t="str">
            <v>38875-00</v>
          </cell>
          <cell r="B3384" t="str">
            <v xml:space="preserve">Gasanzünder, piezoelektrisch </v>
          </cell>
          <cell r="C3384" t="str">
            <v>Gas lighter, piezoelectric</v>
          </cell>
          <cell r="D3384" t="str">
            <v>Allumoir pour gaz, piezoélectrique</v>
          </cell>
          <cell r="E3384" t="str">
            <v>ENCENDEDOR P. GAS, PIEZOELECTRICO</v>
          </cell>
          <cell r="F3384" t="str">
            <v xml:space="preserve">Zapalarka do gazu, piezoelektryczna     </v>
          </cell>
          <cell r="G3384" t="str">
            <v xml:space="preserve">Зажигалка для газа, пьезоэлектрическая    </v>
          </cell>
          <cell r="H3384">
            <v>13.85</v>
          </cell>
        </row>
        <row r="3385">
          <cell r="A3385" t="str">
            <v>38876-00</v>
          </cell>
          <cell r="B3385" t="str">
            <v>Feuerzeug, nachfüllbar &amp; sturmsicher</v>
          </cell>
          <cell r="C3385" t="str">
            <v>Lighter</v>
          </cell>
          <cell r="D3385" t="str">
            <v/>
          </cell>
          <cell r="E3385" t="str">
            <v/>
          </cell>
          <cell r="F3385" t="str">
            <v/>
          </cell>
          <cell r="G3385" t="str">
            <v/>
          </cell>
          <cell r="H3385">
            <v>31.8</v>
          </cell>
        </row>
        <row r="3386">
          <cell r="A3386" t="str">
            <v>38876-01</v>
          </cell>
          <cell r="B3386" t="str">
            <v>Nachfüllgas für Feuerzeug 38876-00</v>
          </cell>
          <cell r="C3386" t="str">
            <v>lighter fuel</v>
          </cell>
          <cell r="D3386" t="str">
            <v/>
          </cell>
          <cell r="E3386" t="str">
            <v/>
          </cell>
          <cell r="F3386" t="str">
            <v/>
          </cell>
          <cell r="G3386" t="str">
            <v/>
          </cell>
          <cell r="H3386">
            <v>19.8</v>
          </cell>
        </row>
        <row r="3387">
          <cell r="A3387" t="str">
            <v>39052-00</v>
          </cell>
          <cell r="B3387" t="str">
            <v xml:space="preserve">Schmelzpunktbestimmungsröhrchen, 100 Stück </v>
          </cell>
          <cell r="C3387" t="str">
            <v>Melting point determination tubes, 100 pcs.</v>
          </cell>
          <cell r="D3387" t="str">
            <v>Tubes pour la détermination du point de fusion</v>
          </cell>
          <cell r="E3387" t="str">
            <v>TUBOS P.DETERM.PUNTOS DE FUSION</v>
          </cell>
          <cell r="F3387" t="str">
            <v xml:space="preserve">Rurki do wyznaczania punktu topnienia, 100 sztuk     </v>
          </cell>
          <cell r="G3387" t="str">
            <v xml:space="preserve">Капиллярные трубки для определения точки плавления, 100 шт.    </v>
          </cell>
          <cell r="H3387">
            <v>16</v>
          </cell>
        </row>
        <row r="3388">
          <cell r="A3388" t="str">
            <v>39103-04</v>
          </cell>
          <cell r="B3388" t="str">
            <v xml:space="preserve">Schicht-Drehwiderstand, 1 kOhm, 0,4 W, G2 </v>
          </cell>
          <cell r="C3388" t="str">
            <v>Potentiometer 1 kOhm, 0.4W, G2</v>
          </cell>
          <cell r="D3388" t="str">
            <v>Potentiomètre 1 kOhm, 0,4 W, boîtier G2</v>
          </cell>
          <cell r="E3388" t="str">
            <v>REOSTATO GRAFITO, 1 KOHM 0,4 W G2</v>
          </cell>
          <cell r="F3388" t="str">
            <v xml:space="preserve">Rezystor warstwowy 1 kW, 0,4 W, G2     </v>
          </cell>
          <cell r="G3388" t="str">
            <v xml:space="preserve">Потенциометр, 1 кОм, 0.4 Вт, G2    </v>
          </cell>
          <cell r="H3388">
            <v>59</v>
          </cell>
        </row>
        <row r="3389">
          <cell r="A3389" t="str">
            <v>39103-21</v>
          </cell>
          <cell r="B3389" t="str">
            <v>Potentiometer 250 Ohm, 4 W, G3</v>
          </cell>
          <cell r="C3389" t="str">
            <v>Potentiometer 250 Ohm, 4W, G3</v>
          </cell>
          <cell r="D3389" t="str">
            <v>Potentiomètre 250 Ohm, 4W, boîtier G3</v>
          </cell>
          <cell r="E3389" t="str">
            <v>POTENCIOMETRO 250 OHM, 4W, G3</v>
          </cell>
          <cell r="F3389" t="str">
            <v xml:space="preserve">Potencjometr 250 W, 4 W, G3     </v>
          </cell>
          <cell r="G3389" t="str">
            <v xml:space="preserve">Потенциометр, 250 Ом, 4 Вт, G3    </v>
          </cell>
          <cell r="H3389">
            <v>46</v>
          </cell>
        </row>
        <row r="3390">
          <cell r="A3390" t="str">
            <v>39104-01</v>
          </cell>
          <cell r="B3390" t="str">
            <v xml:space="preserve">Schichtwiderstand 10 Ohm, 1 W, G1 </v>
          </cell>
          <cell r="C3390" t="str">
            <v>Resistor 10 Ohm, 1W, G1</v>
          </cell>
          <cell r="D3390" t="str">
            <v>Résistance 10 Ohm, 1 W, boîtier G1</v>
          </cell>
          <cell r="E3390" t="str">
            <v>RESISTENCIA  10  OHM, 1W, G1</v>
          </cell>
          <cell r="F3390" t="str">
            <v xml:space="preserve">Rezystor warstwowy 10 W, 1 W, G1     </v>
          </cell>
          <cell r="G3390" t="str">
            <v xml:space="preserve">Резистор, 10 Ом, 1 Вт, G1    </v>
          </cell>
          <cell r="H3390">
            <v>24</v>
          </cell>
        </row>
        <row r="3391">
          <cell r="A3391" t="str">
            <v>39104-10</v>
          </cell>
          <cell r="B3391" t="str">
            <v>Schichtwiderstand 150 Ohm, 1W, G1</v>
          </cell>
          <cell r="C3391" t="str">
            <v>Resistor 150 Ohm, 1W, G1</v>
          </cell>
          <cell r="D3391" t="str">
            <v>Résistance 150 Ohm, 1 W, boîtier G1</v>
          </cell>
          <cell r="E3391" t="str">
            <v>RESISTENCIA . 150 OHM, 1W, G1</v>
          </cell>
          <cell r="F3391" t="str">
            <v xml:space="preserve">Rezystor warstwowy 150 W, 1 W, G1     </v>
          </cell>
          <cell r="G3391" t="str">
            <v xml:space="preserve">Резистор, 150 Ом, 1 Вт, G1    </v>
          </cell>
          <cell r="H3391">
            <v>24</v>
          </cell>
        </row>
        <row r="3392">
          <cell r="A3392" t="str">
            <v>39104-13</v>
          </cell>
          <cell r="B3392" t="str">
            <v xml:space="preserve">Schichtwiderstand 330 Ohm, 1 W, G1 </v>
          </cell>
          <cell r="C3392" t="str">
            <v>Resistor 330 Ohm, 1W, G1</v>
          </cell>
          <cell r="D3392" t="str">
            <v>Résistance 330 Ohm, 1 W, boîtier G1</v>
          </cell>
          <cell r="E3392" t="str">
            <v>RESISTENCIA. 330 OHM, 1W, G1</v>
          </cell>
          <cell r="F3392" t="str">
            <v xml:space="preserve">Rezystor warstwowy 330 W, 1 W, G1     </v>
          </cell>
          <cell r="G3392" t="str">
            <v xml:space="preserve">Резистор, 330 Ом, 1 Вт, G1    </v>
          </cell>
          <cell r="H3392">
            <v>24</v>
          </cell>
        </row>
        <row r="3393">
          <cell r="A3393" t="str">
            <v>39104-15</v>
          </cell>
          <cell r="B3393" t="str">
            <v xml:space="preserve">Schichtwiderstand 470 Ohm, 1 W, G1 </v>
          </cell>
          <cell r="C3393" t="str">
            <v>Resistor 470 Ohm, 1W, G1</v>
          </cell>
          <cell r="D3393" t="str">
            <v>Résistance 470 Ohm, 1 W, boîtier G1</v>
          </cell>
          <cell r="E3393" t="str">
            <v>RESISTENCIA. 470 OHM, 1W, G1</v>
          </cell>
          <cell r="F3393" t="str">
            <v xml:space="preserve">Rezystor warstwowy 470 W, 1 W, G1     </v>
          </cell>
          <cell r="G3393" t="str">
            <v xml:space="preserve">Резистор, 470 Ом, 1 Вт, G1    </v>
          </cell>
          <cell r="H3393">
            <v>24</v>
          </cell>
        </row>
        <row r="3394">
          <cell r="A3394" t="str">
            <v>39104-17</v>
          </cell>
          <cell r="B3394" t="str">
            <v xml:space="preserve">Schichtwiderstand 680 Ohm, 1 W, G1 </v>
          </cell>
          <cell r="C3394" t="str">
            <v>Resistor 680 Ohm, 1W, G1</v>
          </cell>
          <cell r="D3394" t="str">
            <v>Résistance 680 Ohm, 1 W, boîtier G1</v>
          </cell>
          <cell r="E3394" t="str">
            <v>RESISTENCIA. 680 OHM, 1W, G1</v>
          </cell>
          <cell r="F3394" t="str">
            <v xml:space="preserve">Rezystor warstwowy 680 W, 1 W, G1     </v>
          </cell>
          <cell r="G3394" t="str">
            <v xml:space="preserve">Резистор, 680 Ом, 1 Вт, G1    </v>
          </cell>
          <cell r="H3394">
            <v>24</v>
          </cell>
        </row>
        <row r="3395">
          <cell r="A3395" t="str">
            <v>39104-19</v>
          </cell>
          <cell r="B3395" t="str">
            <v xml:space="preserve">Schichtwiderstand 1 kOhm, 1 W, G1 </v>
          </cell>
          <cell r="C3395" t="str">
            <v>Resistor 1 kOhm, 1W, G1</v>
          </cell>
          <cell r="D3395" t="str">
            <v>Résistance 1 kOhm, 1 W, boîtier G1</v>
          </cell>
          <cell r="E3395" t="str">
            <v>RESISTENCIA. 1 KOHM, 1W, G1</v>
          </cell>
          <cell r="F3395" t="str">
            <v xml:space="preserve">Rezystor warstwowy 1 kW, 1 W, G1     </v>
          </cell>
          <cell r="G3395" t="str">
            <v xml:space="preserve">Резистор, 1кОм, 1 Вт, G1    </v>
          </cell>
          <cell r="H3395">
            <v>24</v>
          </cell>
        </row>
        <row r="3396">
          <cell r="A3396" t="str">
            <v>39104-21</v>
          </cell>
          <cell r="B3396" t="str">
            <v xml:space="preserve">Schichtwiderstand 1,5 kOhm, 1 W, G1 </v>
          </cell>
          <cell r="C3396" t="str">
            <v>Resistor 1,5 kOhm, 1W, G1</v>
          </cell>
          <cell r="D3396" t="str">
            <v>Résistance, 1.5 Kohm, 1w, G1</v>
          </cell>
          <cell r="E3396" t="str">
            <v>RESIST. GRAF. 1,5 KOHM, 1W, G1</v>
          </cell>
          <cell r="F3396" t="str">
            <v xml:space="preserve">Rezystor warstwowy 1,5 kW, 1 W, G1     </v>
          </cell>
          <cell r="G3396" t="str">
            <v xml:space="preserve">Резистор, 1,5 кОм, 1 Вт, G1    </v>
          </cell>
          <cell r="H3396">
            <v>24</v>
          </cell>
        </row>
        <row r="3397">
          <cell r="A3397" t="str">
            <v>39104-23</v>
          </cell>
          <cell r="B3397" t="str">
            <v xml:space="preserve">Schichtwiderstand 2,2 kOhm, 1 W, G1 </v>
          </cell>
          <cell r="C3397" t="str">
            <v>Resistor 2.2 kOhm, 1W, G1</v>
          </cell>
          <cell r="D3397" t="str">
            <v>Résistance 2,2 kOhm, 1 W, boîtier G1</v>
          </cell>
          <cell r="E3397" t="str">
            <v>RESIST. GRAF. 2,2 KOHM, 1W, G1</v>
          </cell>
          <cell r="F3397" t="str">
            <v xml:space="preserve">Rezystor warstwowy 2,2 kW, 1 W, G1     </v>
          </cell>
          <cell r="G3397" t="str">
            <v xml:space="preserve">Резистор, 2.2 кОм, 1 Вт, G1    </v>
          </cell>
          <cell r="H3397">
            <v>24</v>
          </cell>
        </row>
        <row r="3398">
          <cell r="A3398" t="str">
            <v>39104-25</v>
          </cell>
          <cell r="B3398" t="str">
            <v xml:space="preserve">Schichtwiderstand 3,3 kOhm, 1 W, G1 </v>
          </cell>
          <cell r="C3398" t="str">
            <v>Resistor 3.3 kOhm, 1W, G1</v>
          </cell>
          <cell r="D3398" t="str">
            <v>Résistance 3.3 Kohm, 1w, G1</v>
          </cell>
          <cell r="E3398" t="str">
            <v>RESIST. GRAF. 3,3 KOHM, 1W, G1</v>
          </cell>
          <cell r="F3398" t="str">
            <v xml:space="preserve">Rezystor warstwowy 3,3 kW, 1 W, G1     </v>
          </cell>
          <cell r="G3398" t="str">
            <v xml:space="preserve">Резистор, 3.3 кОм, 1 Вт, G1    </v>
          </cell>
          <cell r="H3398">
            <v>24</v>
          </cell>
        </row>
        <row r="3399">
          <cell r="A3399" t="str">
            <v>39104-27</v>
          </cell>
          <cell r="B3399" t="str">
            <v xml:space="preserve">Schichtwiderstand 4,7 kOhm, 1 W, G1 </v>
          </cell>
          <cell r="C3399" t="str">
            <v>Resistor 4.7 kOhm, 1W, G1</v>
          </cell>
          <cell r="D3399" t="str">
            <v>Résistance 4,7 kOhm, 1 W, boîtier G1</v>
          </cell>
          <cell r="E3399" t="str">
            <v>RESIST. GRAF. 4,7 KOHM, 1W, G1</v>
          </cell>
          <cell r="F3399" t="str">
            <v xml:space="preserve">Rezystor warstwowy 4,7 kW, 1 W, G1     </v>
          </cell>
          <cell r="G3399" t="str">
            <v xml:space="preserve">Резистор, 4.7 кОм, 1 Вт, G1    </v>
          </cell>
          <cell r="H3399">
            <v>24</v>
          </cell>
        </row>
        <row r="3400">
          <cell r="A3400" t="str">
            <v>39104-30</v>
          </cell>
          <cell r="B3400" t="str">
            <v xml:space="preserve">Schichtwiderstand 10 kOhm, 1 W, G1 </v>
          </cell>
          <cell r="C3400" t="str">
            <v>Resistor 10 kOhm, 1W, G1</v>
          </cell>
          <cell r="D3400" t="str">
            <v>Résistance 10 kOhm, 1 W, boîtier G1</v>
          </cell>
          <cell r="E3400" t="str">
            <v>RESISTENCIA. 10 KOHM, 1W, G1</v>
          </cell>
          <cell r="F3400" t="str">
            <v xml:space="preserve">Rezystor warstwowy 10 kW, 1 W, G1     </v>
          </cell>
          <cell r="G3400" t="str">
            <v xml:space="preserve">Резистор, 10 кОм, 1 Вт, G1    </v>
          </cell>
          <cell r="H3400">
            <v>24</v>
          </cell>
        </row>
        <row r="3401">
          <cell r="A3401" t="str">
            <v>39104-34</v>
          </cell>
          <cell r="B3401" t="str">
            <v xml:space="preserve">Schichtwiderstand 22 kOhm, 1 W, G1 </v>
          </cell>
          <cell r="C3401" t="str">
            <v>Resistor 22 kOHM, 1W, G1</v>
          </cell>
          <cell r="D3401" t="str">
            <v>Résistance 22 kohm, 1w, G1</v>
          </cell>
          <cell r="E3401" t="str">
            <v>RESISTENCIA GRAF. 22 KOHM, 1W, G1</v>
          </cell>
          <cell r="F3401" t="str">
            <v xml:space="preserve">Rezystor warstwowy 22 kW, 1 W, G1     </v>
          </cell>
          <cell r="G3401" t="str">
            <v xml:space="preserve">Угольный реостат, 22 кОм, 1 Вт, G1  </v>
          </cell>
          <cell r="H3401">
            <v>24</v>
          </cell>
        </row>
        <row r="3402">
          <cell r="A3402" t="str">
            <v>39104-38</v>
          </cell>
          <cell r="B3402" t="str">
            <v xml:space="preserve">Schichtwiderstand 47 kOhm, 1 W, G1 </v>
          </cell>
          <cell r="C3402" t="str">
            <v>Resistor 47 kOhm, 1W, G1</v>
          </cell>
          <cell r="D3402" t="str">
            <v>Résistance 47 kOhm, 1 W, boîtier G1</v>
          </cell>
          <cell r="E3402" t="str">
            <v>RESISTENCIA . 47 KOHM, 1W, G1</v>
          </cell>
          <cell r="F3402" t="str">
            <v xml:space="preserve">Rezystor warstwowy 47 kW, 1 W, G1     </v>
          </cell>
          <cell r="G3402" t="str">
            <v xml:space="preserve">Резистор, 47 кОм, 1 Вт, G1    </v>
          </cell>
          <cell r="H3402">
            <v>24</v>
          </cell>
        </row>
        <row r="3403">
          <cell r="A3403" t="str">
            <v>39104-41</v>
          </cell>
          <cell r="B3403" t="str">
            <v xml:space="preserve">Schichtwiderstand 100 kOhm, 1 W, G1 </v>
          </cell>
          <cell r="C3403" t="str">
            <v>Resistor 100 kOhm, 1W, G1</v>
          </cell>
          <cell r="D3403" t="str">
            <v>Résistance 100 kOhm, 1 W, boîtier G1</v>
          </cell>
          <cell r="E3403" t="str">
            <v>RESIST. 100 KOHM, 1W, G1</v>
          </cell>
          <cell r="F3403" t="str">
            <v xml:space="preserve">Rezystor warstwowy 100 kW, 1 W, G1     </v>
          </cell>
          <cell r="G3403" t="str">
            <v xml:space="preserve">Резистор, 100 кОм, 1 Вт, G1    </v>
          </cell>
          <cell r="H3403">
            <v>24</v>
          </cell>
        </row>
        <row r="3404">
          <cell r="A3404" t="str">
            <v>39104-52</v>
          </cell>
          <cell r="B3404" t="str">
            <v xml:space="preserve">Schichtwiderstand 1 MOhm, 1 W, G1 </v>
          </cell>
          <cell r="C3404" t="str">
            <v>Resistor 1 MOhm, 1W, G1</v>
          </cell>
          <cell r="D3404" t="str">
            <v>Résistance 1 MOhm, 1 W, boîtier G1</v>
          </cell>
          <cell r="E3404" t="str">
            <v>RESISTENCIA . 1 MOHM, 1W, G1</v>
          </cell>
          <cell r="F3404" t="str">
            <v xml:space="preserve">Rezystor warstwowy 1 MW, 1 W, G1 W    </v>
          </cell>
          <cell r="G3404" t="str">
            <v xml:space="preserve">Резистор, 1 МОм, 1 Вт, G1    </v>
          </cell>
          <cell r="H3404">
            <v>24</v>
          </cell>
        </row>
        <row r="3405">
          <cell r="A3405" t="str">
            <v>39104-62</v>
          </cell>
          <cell r="B3405" t="str">
            <v xml:space="preserve">Schichtwiderstand 47 Ohm, 1 W, G1 </v>
          </cell>
          <cell r="C3405" t="str">
            <v>Resistor 47 Ohm, 1W, G1</v>
          </cell>
          <cell r="D3405" t="str">
            <v>Résistance 47 Ohm, 1 W, boîtier G1</v>
          </cell>
          <cell r="E3405" t="str">
            <v>RESISTENCIA . 47 OHM, 1W, G1</v>
          </cell>
          <cell r="F3405" t="str">
            <v xml:space="preserve">Rezystor warstwowy 47 W, 1 W, G1     </v>
          </cell>
          <cell r="G3405" t="str">
            <v xml:space="preserve">Резистор, 47 Ом, 1 Вт, G1    </v>
          </cell>
          <cell r="H3405">
            <v>24</v>
          </cell>
        </row>
        <row r="3406">
          <cell r="A3406" t="str">
            <v>39104-63</v>
          </cell>
          <cell r="B3406" t="str">
            <v xml:space="preserve">Schichtwiderstand 100 Ohm, 1 W, G1 </v>
          </cell>
          <cell r="C3406" t="str">
            <v>Resistor 100 Ohm, 1W, G1</v>
          </cell>
          <cell r="D3406" t="str">
            <v>Résistance 100 Ohm, 1 W, boîtier G1</v>
          </cell>
          <cell r="E3406" t="str">
            <v>RESISTENCIA. 100 OHM, 1W, G1</v>
          </cell>
          <cell r="F3406" t="str">
            <v xml:space="preserve">Rezystor warstwowy 100 W, 1 W, G1     </v>
          </cell>
          <cell r="G3406" t="str">
            <v xml:space="preserve">Резистор, 100 Ом, 1 Вт, G1    </v>
          </cell>
          <cell r="H3406">
            <v>24</v>
          </cell>
        </row>
        <row r="3407">
          <cell r="A3407" t="str">
            <v>39104-64</v>
          </cell>
          <cell r="B3407" t="str">
            <v xml:space="preserve">Schichtwiderstand 220 Ohm, 1 W, G1 </v>
          </cell>
          <cell r="C3407" t="str">
            <v>Resistor 220 Ohm, 1W, G1</v>
          </cell>
          <cell r="D3407" t="str">
            <v>Résistance 220 Ohm, 1 W, boîter G1</v>
          </cell>
          <cell r="E3407" t="str">
            <v>RESISTENCIA . 220 OHM, 1W, G1</v>
          </cell>
          <cell r="F3407" t="str">
            <v xml:space="preserve">Rezystor warstwowy 220 W, 1 W, G1     </v>
          </cell>
          <cell r="G3407" t="str">
            <v xml:space="preserve">Резистор, 220 Ом, 1 Вт, G1    </v>
          </cell>
          <cell r="H3407">
            <v>24</v>
          </cell>
        </row>
        <row r="3408">
          <cell r="A3408" t="str">
            <v>39105-04</v>
          </cell>
          <cell r="B3408" t="str">
            <v xml:space="preserve">Kondensator 100 pF/100 V, Gehäuse G1 </v>
          </cell>
          <cell r="C3408" t="str">
            <v>Capacitor  100pF/100V, G1</v>
          </cell>
          <cell r="D3408" t="str">
            <v>Condensateur 100 pf / 100v, G1</v>
          </cell>
          <cell r="E3408" t="str">
            <v>CONDENSADOR, 100PF/100V, G1</v>
          </cell>
          <cell r="F3408" t="str">
            <v xml:space="preserve">Kondensator 100 pF/100 V, obudowa G1     </v>
          </cell>
          <cell r="G3408" t="str">
            <v xml:space="preserve">Конденсатор, 100 пФ/ 100 В, G1     </v>
          </cell>
          <cell r="H3408">
            <v>27</v>
          </cell>
        </row>
        <row r="3409">
          <cell r="A3409" t="str">
            <v>39105-07</v>
          </cell>
          <cell r="B3409" t="str">
            <v xml:space="preserve">Kondensator 470 pF/100 V, Gehäuse G1 </v>
          </cell>
          <cell r="C3409" t="str">
            <v>Capacitor 470pF/100V, G1</v>
          </cell>
          <cell r="D3409" t="str">
            <v>Condensateur 470 pF / 100 V, G1</v>
          </cell>
          <cell r="E3409" t="str">
            <v>CONDENSADOR, 470PF/100V, G1</v>
          </cell>
          <cell r="F3409" t="str">
            <v xml:space="preserve">Kondensator 470 pF/100 V, obudowa G1     </v>
          </cell>
          <cell r="G3409" t="str">
            <v xml:space="preserve">Конденсатор, 470 пФ/ 100 В, G1     </v>
          </cell>
          <cell r="H3409">
            <v>27</v>
          </cell>
        </row>
        <row r="3410">
          <cell r="A3410" t="str">
            <v>39105-10</v>
          </cell>
          <cell r="B3410" t="str">
            <v xml:space="preserve">Kondensator 1 nF/100 V, Gehäuse G1 </v>
          </cell>
          <cell r="C3410" t="str">
            <v>Capacitor  1nF/ 100V, G1</v>
          </cell>
          <cell r="D3410" t="str">
            <v>Condensateur 1 nf / 100v, G1</v>
          </cell>
          <cell r="E3410" t="str">
            <v>CONDENSADOR,   1NF/100V, G1</v>
          </cell>
          <cell r="F3410" t="str">
            <v xml:space="preserve">Kondensator 1 nF/100 V, obudowa G1     </v>
          </cell>
          <cell r="G3410" t="str">
            <v xml:space="preserve">Конденсатор, 1 нФ/ 100 В, G1    </v>
          </cell>
          <cell r="H3410">
            <v>27</v>
          </cell>
        </row>
        <row r="3411">
          <cell r="A3411" t="str">
            <v>39105-14</v>
          </cell>
          <cell r="B3411" t="str">
            <v xml:space="preserve">Kondensator 10 nF/250 V, Gehäuse G1 </v>
          </cell>
          <cell r="C3411" t="str">
            <v>Capacitor 10nF/ 250V, G1</v>
          </cell>
          <cell r="D3411" t="str">
            <v>Condensateur 10 nF / 250 V, G1</v>
          </cell>
          <cell r="E3411" t="str">
            <v>CONDENSADOR, 10 NF/250V, G1</v>
          </cell>
          <cell r="F3411" t="str">
            <v xml:space="preserve">Kondensator 10 nF,250 V, obudowa G1     </v>
          </cell>
          <cell r="G3411" t="str">
            <v xml:space="preserve">Конденсатор, 10 нФ/ 250 В, G1     </v>
          </cell>
          <cell r="H3411">
            <v>27</v>
          </cell>
        </row>
        <row r="3412">
          <cell r="A3412" t="str">
            <v>39105-17</v>
          </cell>
          <cell r="B3412" t="str">
            <v>Kondensator 47 nF/100 V, Gehäuse G1</v>
          </cell>
          <cell r="C3412" t="str">
            <v>Capacitor 47nF/ 250V, G1</v>
          </cell>
          <cell r="D3412" t="str">
            <v>Condensateur 47 nF, 250 V, boîtier G1</v>
          </cell>
          <cell r="E3412" t="str">
            <v>CONDENSADOR,  47NF/250V, G1</v>
          </cell>
          <cell r="F3412" t="str">
            <v xml:space="preserve">Kondensator 47 nF,250 V, obudowa G1     </v>
          </cell>
          <cell r="G3412" t="str">
            <v xml:space="preserve">Конденсатор, 47 нФ/ 250 В, G1     </v>
          </cell>
          <cell r="H3412">
            <v>27</v>
          </cell>
        </row>
        <row r="3413">
          <cell r="A3413" t="str">
            <v>39105-18</v>
          </cell>
          <cell r="B3413" t="str">
            <v xml:space="preserve">Kondensator 100 nF/250 V, Gehäuse G1 </v>
          </cell>
          <cell r="C3413" t="str">
            <v>Capacitor 100 nF/250V, G1</v>
          </cell>
          <cell r="D3413" t="str">
            <v>Condensateur 100 nF / 250 V, boîter G1</v>
          </cell>
          <cell r="E3413" t="str">
            <v>CONDENSADOR, 100NF/250V, G1</v>
          </cell>
          <cell r="F3413" t="str">
            <v xml:space="preserve">Kondensator 100 nF,250 V, obudowa G1     </v>
          </cell>
          <cell r="G3413" t="str">
            <v xml:space="preserve">Конденсатор, 100 нФ/ 250 В, G1    </v>
          </cell>
          <cell r="H3413">
            <v>27</v>
          </cell>
        </row>
        <row r="3414">
          <cell r="A3414" t="str">
            <v>39105-19</v>
          </cell>
          <cell r="B3414" t="str">
            <v xml:space="preserve">Kondensator 220 nF/250 V, Gehäuse G1 </v>
          </cell>
          <cell r="C3414" t="str">
            <v>Capacitor 220nF/250V, G1</v>
          </cell>
          <cell r="D3414" t="str">
            <v>Condensateur 220 nF / 250 V, boîtier G1</v>
          </cell>
          <cell r="E3414" t="str">
            <v>CONDENSADOR, 220NF/250V, G1</v>
          </cell>
          <cell r="F3414" t="str">
            <v xml:space="preserve">Kondensator 220 nF/250 V, obudowa G1     </v>
          </cell>
          <cell r="G3414" t="str">
            <v xml:space="preserve">Конденсатор, 220 нФ/ 250 В, G1     </v>
          </cell>
          <cell r="H3414">
            <v>27</v>
          </cell>
        </row>
        <row r="3415">
          <cell r="A3415" t="str">
            <v>39105-20</v>
          </cell>
          <cell r="B3415" t="str">
            <v>Kondensator 470 nF/100 V, Gehäuse G1</v>
          </cell>
          <cell r="C3415" t="str">
            <v>Capacitor 470nF/250V, G1</v>
          </cell>
          <cell r="D3415" t="str">
            <v>Condensateur 470 nF / 250 V, boîtier G1</v>
          </cell>
          <cell r="E3415" t="str">
            <v>CONDENSADOR, 470NF/250V, G1</v>
          </cell>
          <cell r="F3415" t="str">
            <v xml:space="preserve">Kondensator 470 nF/250 V, obudowa G1     </v>
          </cell>
          <cell r="G3415" t="str">
            <v xml:space="preserve">Конденсатор, 470 нФ/ 250 В, G1     </v>
          </cell>
          <cell r="H3415">
            <v>27</v>
          </cell>
        </row>
        <row r="3416">
          <cell r="A3416" t="str">
            <v>39105-24</v>
          </cell>
          <cell r="B3416" t="str">
            <v xml:space="preserve">Elko 47 µF/ 35 V, Gehäuse G1 </v>
          </cell>
          <cell r="C3416" t="str">
            <v>Electr.capacitor 47microF/35V,G1</v>
          </cell>
          <cell r="D3416" t="str">
            <v>Condensateur  électrolytique 47 µF / 35V, boîtier G1</v>
          </cell>
          <cell r="E3416" t="str">
            <v>CON.ELECTROL. 47MICROF/35V, G1</v>
          </cell>
          <cell r="F3416" t="str">
            <v xml:space="preserve">Kondensator elektrolityczny 47 µF/ 35 V, obudowa G1     </v>
          </cell>
          <cell r="G3416" t="str">
            <v xml:space="preserve">Электрический конденсатор, 47 мкФ/ 35 В,G1    </v>
          </cell>
          <cell r="H3416">
            <v>32</v>
          </cell>
        </row>
        <row r="3417">
          <cell r="A3417" t="str">
            <v>39105-26</v>
          </cell>
          <cell r="B3417" t="str">
            <v xml:space="preserve">Elko 470 µF/35 V, Gehäuse G1 </v>
          </cell>
          <cell r="C3417" t="str">
            <v>Electr.capaci. 470 microF/35V,G1</v>
          </cell>
          <cell r="D3417" t="str">
            <v>Condensateur  électrolytique 470 µF / 35V, boîtier G1</v>
          </cell>
          <cell r="E3417" t="str">
            <v>CON.ELECTROL.470MICROF/35V, G1</v>
          </cell>
          <cell r="F3417" t="str">
            <v xml:space="preserve">Kondensator elektrolityczny. 470 µF/35 V, obudowa G1     </v>
          </cell>
          <cell r="G3417" t="str">
            <v xml:space="preserve">Электрический конденсатор, 470 мкФ/ 35 В,G1    </v>
          </cell>
          <cell r="H3417">
            <v>29</v>
          </cell>
        </row>
        <row r="3418">
          <cell r="A3418" t="str">
            <v>39105-28</v>
          </cell>
          <cell r="B3418" t="str">
            <v xml:space="preserve">Elko 10 µF/ 35 V, Gehäuse G1 </v>
          </cell>
          <cell r="C3418" t="str">
            <v>Electrol.capacitor10microF/35V,G1</v>
          </cell>
          <cell r="D3418" t="str">
            <v>Condensateur  électrolytique 10 µF / 35V, boîtier G1</v>
          </cell>
          <cell r="E3418" t="str">
            <v>CON.ELECTROL. 10MICROF/35V, G1</v>
          </cell>
          <cell r="F3418" t="str">
            <v xml:space="preserve">Kondensator elektrolityczny 10 µF/ 35 V, obudowa G1     </v>
          </cell>
          <cell r="G3418" t="str">
            <v xml:space="preserve">Электрический конденсатор, 10 мкФ/ 35 В,G1    </v>
          </cell>
          <cell r="H3418">
            <v>27</v>
          </cell>
        </row>
        <row r="3419">
          <cell r="A3419" t="str">
            <v>39105-45</v>
          </cell>
          <cell r="B3419" t="str">
            <v>Elko 47 µF, bipolar, G1</v>
          </cell>
          <cell r="C3419" t="str">
            <v>Electrolytic capacitor 47 µF/63V, bipolar, G1</v>
          </cell>
          <cell r="D3419" t="str">
            <v>Condensateur électrolytique, 47 µF / 63 V, bipolaire, boîtier G1</v>
          </cell>
          <cell r="E3419" t="str">
            <v>CONDENS.EL.47MICROF/63V BIP G1</v>
          </cell>
          <cell r="F3419" t="str">
            <v xml:space="preserve">Kondensator elektrolityczny 47 µF/63V, bipolarny, G1     </v>
          </cell>
          <cell r="G3419" t="str">
            <v xml:space="preserve">Электрический конденсатор, 47 мкФ/ 63 В, биполярный, G1     </v>
          </cell>
          <cell r="H3419">
            <v>27</v>
          </cell>
        </row>
        <row r="3420">
          <cell r="A3420" t="str">
            <v>39105-47</v>
          </cell>
          <cell r="B3420" t="str">
            <v>Elko 470 µF, bipolar, G1</v>
          </cell>
          <cell r="C3420" t="str">
            <v>Electrolytic capacitor 470 µF/16V bipolar, G1</v>
          </cell>
          <cell r="D3420" t="str">
            <v>Condensateur électrolytique, 470 µF / 16 V bipolaire, boîtier G1</v>
          </cell>
          <cell r="E3420" t="str">
            <v>CONDENS.EL.470MICRO-F/16V BIP G1</v>
          </cell>
          <cell r="F3420" t="str">
            <v xml:space="preserve">Kondensator elektrolityczny 470 µF/16 V, bipolarny, G1     </v>
          </cell>
          <cell r="G3420" t="str">
            <v xml:space="preserve">Электрический конденсатор, 470 мкФ/ 16 В, биполярный, G1    </v>
          </cell>
          <cell r="H3420">
            <v>27</v>
          </cell>
        </row>
        <row r="3421">
          <cell r="A3421" t="str">
            <v>39106-01</v>
          </cell>
          <cell r="B3421" t="str">
            <v xml:space="preserve">Diode -Ge- AA 118, Gehäuse G1 </v>
          </cell>
          <cell r="C3421" t="str">
            <v>Semiconductor diode Ge, AA118, case G1</v>
          </cell>
          <cell r="D3421" t="str">
            <v>Diode Ge, AA 118, G1</v>
          </cell>
          <cell r="E3421" t="str">
            <v>DIODO GE, AA 118, G1</v>
          </cell>
          <cell r="F3421" t="str">
            <v xml:space="preserve">Dioda germanowa AA 118, obudowa G1     </v>
          </cell>
          <cell r="G3421" t="str">
            <v xml:space="preserve">Полупроводниковый диод/ Ge/ AA 118, G1     </v>
          </cell>
          <cell r="H3421">
            <v>27</v>
          </cell>
        </row>
        <row r="3422">
          <cell r="A3422" t="str">
            <v>39106-02</v>
          </cell>
          <cell r="B3422" t="str">
            <v xml:space="preserve">Diode -Si- 1 N 4007, Gehäuse G1 </v>
          </cell>
          <cell r="C3422" t="str">
            <v>Semiconductor diode Si, 1 N 4007, case G1</v>
          </cell>
          <cell r="D3422" t="str">
            <v>Diode Si, 1N 4007, boîtier G1</v>
          </cell>
          <cell r="E3422" t="str">
            <v>DIODO SI 1N 4007, G1</v>
          </cell>
          <cell r="F3422" t="str">
            <v xml:space="preserve">Dioda krzemowa 1 N 4007, obudowa G1     </v>
          </cell>
          <cell r="G3422" t="str">
            <v xml:space="preserve">Полупроводниковый диод/ Si/ N4007, G1    </v>
          </cell>
          <cell r="H3422">
            <v>27</v>
          </cell>
        </row>
        <row r="3423">
          <cell r="A3423" t="str">
            <v>39106-03</v>
          </cell>
          <cell r="B3423" t="str">
            <v xml:space="preserve">Diode -Si- 1 N 4148, Gehäuse G1 </v>
          </cell>
          <cell r="C3423" t="str">
            <v>Semiconductor diode Si, 1 N 4148, case G1</v>
          </cell>
          <cell r="D3423" t="str">
            <v>Diode au Si, 1N 4148, boîtier G1</v>
          </cell>
          <cell r="E3423" t="str">
            <v>DIODO SI 1N 4148, G1</v>
          </cell>
          <cell r="F3423" t="str">
            <v xml:space="preserve">Dioda krzemowa 1 N 4148, obudowa G1     </v>
          </cell>
          <cell r="G3423" t="str">
            <v xml:space="preserve">Полупроводниковый диод/ Si/ N 4148, G1    </v>
          </cell>
          <cell r="H3423">
            <v>27</v>
          </cell>
        </row>
        <row r="3424">
          <cell r="A3424" t="str">
            <v>39110-03</v>
          </cell>
          <cell r="B3424" t="str">
            <v xml:space="preserve">NTC-Widerstand, Gehäuse G1 </v>
          </cell>
          <cell r="C3424" t="str">
            <v>NTC-resistor 1 kOhm/ 1W, G1</v>
          </cell>
          <cell r="D3424" t="str">
            <v>Résistance CTN, 1 W, boîtier G1</v>
          </cell>
          <cell r="E3424" t="str">
            <v>RESISTENCIA CTN, G1</v>
          </cell>
          <cell r="F3424" t="str">
            <v xml:space="preserve">Termistor NTC, obudowa G1     </v>
          </cell>
          <cell r="G3424" t="str">
            <v>Резистор с отрицательным температурным коэффиц., G1 (NTC)</v>
          </cell>
          <cell r="H3424">
            <v>35</v>
          </cell>
        </row>
        <row r="3425">
          <cell r="A3425" t="str">
            <v>39110-04</v>
          </cell>
          <cell r="B3425" t="str">
            <v xml:space="preserve">PTC-Widerstand, Gehäuse G1 </v>
          </cell>
          <cell r="C3425" t="str">
            <v>PTC-resistor 50 Ohm/ 0,5W, G1</v>
          </cell>
          <cell r="D3425" t="str">
            <v>Résistance CTP, 1 W, boîtier G1</v>
          </cell>
          <cell r="E3425" t="str">
            <v>RESISTENCIA CTP, G1</v>
          </cell>
          <cell r="F3425" t="str">
            <v xml:space="preserve">Termistor PTC, obudowa G1     </v>
          </cell>
          <cell r="G3425" t="str">
            <v>Резистор с положительным температурным коэффиц., G1 (PTC)</v>
          </cell>
          <cell r="H3425">
            <v>35</v>
          </cell>
        </row>
        <row r="3426">
          <cell r="A3426" t="str">
            <v>39113-01</v>
          </cell>
          <cell r="B3426" t="str">
            <v>Kondensator 1µF/100 V, Gehäuse G2</v>
          </cell>
          <cell r="C3426" t="str">
            <v>Capacitor 1 microF/ 100V, G2</v>
          </cell>
          <cell r="D3426" t="str">
            <v>Condensateur 1 µF / 100V, boîtier G2</v>
          </cell>
          <cell r="E3426" t="str">
            <v>CONDENSADOR 1 MICROF/100V, G2</v>
          </cell>
          <cell r="F3426" t="str">
            <v xml:space="preserve">Kondensator 1 µF/100 V, obudowa G2     </v>
          </cell>
          <cell r="G3426" t="str">
            <v xml:space="preserve">Конденсатор, 1 мкФ/ 100 В, G2     </v>
          </cell>
          <cell r="H3426">
            <v>35</v>
          </cell>
        </row>
        <row r="3427">
          <cell r="A3427" t="str">
            <v>39113-02</v>
          </cell>
          <cell r="B3427" t="str">
            <v>Kondensator 2,2 µF/100 V, Gehäuse G2</v>
          </cell>
          <cell r="C3427" t="str">
            <v>Capacitor 2,2microF/ 100V, G2</v>
          </cell>
          <cell r="D3427" t="str">
            <v>Condensateur 2.2 µF / 100V, boîtier G2</v>
          </cell>
          <cell r="E3427" t="str">
            <v>CONDENSADOR 2,2 MICROF/100V, G2</v>
          </cell>
          <cell r="F3427" t="str">
            <v xml:space="preserve">Kondensator 2,2 µF/100 V, obudowa G2     </v>
          </cell>
          <cell r="G3427" t="str">
            <v xml:space="preserve">Конденсатор, 2,2 мкФ/ 250 В, G2     </v>
          </cell>
          <cell r="H3427">
            <v>38</v>
          </cell>
        </row>
        <row r="3428">
          <cell r="A3428" t="str">
            <v>39113-03</v>
          </cell>
          <cell r="B3428" t="str">
            <v>Kondensator 4,7 µF/100 V, Gehäuse G2</v>
          </cell>
          <cell r="C3428" t="str">
            <v>Capacitor 4,7microF/ 100V, G2</v>
          </cell>
          <cell r="D3428" t="str">
            <v>Condensateur 4,7 µF / 100V, boîtier G2</v>
          </cell>
          <cell r="E3428" t="str">
            <v>CONDENSADOR 4,7MICROF/100V, G2</v>
          </cell>
          <cell r="F3428" t="str">
            <v xml:space="preserve">Kondensator 4,7 µF/100 V, obudowa G2     </v>
          </cell>
          <cell r="G3428" t="str">
            <v xml:space="preserve">Конденсатор, 4,7 мкФ/ 100 В, G2     </v>
          </cell>
          <cell r="H3428">
            <v>35</v>
          </cell>
        </row>
        <row r="3429">
          <cell r="A3429" t="str">
            <v>39113-08</v>
          </cell>
          <cell r="B3429" t="str">
            <v xml:space="preserve">Elko 2000 µF/35 V, Gehäuse G2 </v>
          </cell>
          <cell r="C3429" t="str">
            <v>Electrolyte capacitor 2000 µF/35V, G2</v>
          </cell>
          <cell r="D3429" t="str">
            <v>Condensateur électrolytique 2000 µF / 35V, boîtier G2</v>
          </cell>
          <cell r="E3429" t="str">
            <v>CON.ELECTROL. 2000MICROF/35V, G2</v>
          </cell>
          <cell r="F3429" t="str">
            <v xml:space="preserve">Kondensator elektrolityczny 2000µF/35 V, obudowa G2     </v>
          </cell>
          <cell r="G3429" t="str">
            <v xml:space="preserve">Электрический конденсатор, 2,200 мФ/ 35 В, G2    </v>
          </cell>
          <cell r="H3429">
            <v>35</v>
          </cell>
        </row>
        <row r="3430">
          <cell r="A3430" t="str">
            <v>39115-01</v>
          </cell>
          <cell r="B3430" t="str">
            <v xml:space="preserve">Batteriehalter </v>
          </cell>
          <cell r="C3430" t="str">
            <v>Battery holder</v>
          </cell>
          <cell r="D3430" t="str">
            <v>Support de pile 1,5 V (type C)</v>
          </cell>
          <cell r="E3430" t="str">
            <v>SOPORTE DE PILAS</v>
          </cell>
          <cell r="F3430" t="str">
            <v xml:space="preserve">Uchwyt do baterii     </v>
          </cell>
          <cell r="G3430" t="str">
            <v xml:space="preserve"> Держатель для батарейки    </v>
          </cell>
          <cell r="H3430">
            <v>24</v>
          </cell>
        </row>
        <row r="3431">
          <cell r="A3431" t="str">
            <v>39115-02</v>
          </cell>
          <cell r="B3431" t="str">
            <v xml:space="preserve">Universalhalter, Gehäuse  G1 </v>
          </cell>
          <cell r="C3431" t="str">
            <v>Universal holder, G1 housing</v>
          </cell>
          <cell r="D3431" t="str">
            <v>Support universel, boitier G1</v>
          </cell>
          <cell r="E3431" t="str">
            <v>SOPORTE UNIVERSAL, CAJA G1</v>
          </cell>
          <cell r="F3431" t="str">
            <v xml:space="preserve">Uchwyt uniwersalny, obudowa G1     </v>
          </cell>
          <cell r="G3431" t="str">
            <v xml:space="preserve">Универсальный держатель, G1    </v>
          </cell>
          <cell r="H3431">
            <v>35</v>
          </cell>
        </row>
        <row r="3432">
          <cell r="A3432" t="str">
            <v>39116-00</v>
          </cell>
          <cell r="B3432" t="str">
            <v xml:space="preserve">Klingelschale mit Halter </v>
          </cell>
          <cell r="C3432" t="str">
            <v>Bell gong with holder</v>
          </cell>
          <cell r="D3432" t="str">
            <v>Sonnerie sur support</v>
          </cell>
          <cell r="E3432" t="str">
            <v>CAMPANA DE TIMBRE CON SOPORTE</v>
          </cell>
          <cell r="F3432" t="str">
            <v xml:space="preserve">Pokrywa dzwonka z uchwytem     </v>
          </cell>
          <cell r="G3432" t="str">
            <v xml:space="preserve">Чашка звонка с держателем, G1    </v>
          </cell>
          <cell r="H3432">
            <v>26</v>
          </cell>
        </row>
        <row r="3433">
          <cell r="A3433" t="str">
            <v>39119-01</v>
          </cell>
          <cell r="B3433" t="str">
            <v xml:space="preserve">Fotodiode, Gehäuse G1 </v>
          </cell>
          <cell r="C3433" t="str">
            <v>Photo diode, G1</v>
          </cell>
          <cell r="D3433" t="str">
            <v>Diode photo, boîtier G1</v>
          </cell>
          <cell r="E3433" t="str">
            <v>FOTODIODO, G1</v>
          </cell>
          <cell r="F3433" t="str">
            <v xml:space="preserve">Fotodioda, obudowa G1     </v>
          </cell>
          <cell r="G3433" t="str">
            <v xml:space="preserve">Фотодиод, G1    </v>
          </cell>
          <cell r="H3433">
            <v>47</v>
          </cell>
        </row>
        <row r="3434">
          <cell r="A3434" t="str">
            <v>39120-00</v>
          </cell>
          <cell r="B3434" t="str">
            <v xml:space="preserve">Leitungsbaustein, Gehäuse G1 </v>
          </cell>
          <cell r="C3434" t="str">
            <v>Wire building block, housing G1</v>
          </cell>
          <cell r="D3434" t="str">
            <v>Element de liaison, boitier G1</v>
          </cell>
          <cell r="E3434" t="str">
            <v>MODULO DE LINEA,CAJA G1</v>
          </cell>
          <cell r="F3434" t="str">
            <v xml:space="preserve">Przewód, obudowa G1     </v>
          </cell>
          <cell r="G3434" t="str">
            <v xml:space="preserve">Блок электропроводки, G1    </v>
          </cell>
          <cell r="H3434">
            <v>11</v>
          </cell>
        </row>
        <row r="3435">
          <cell r="A3435" t="str">
            <v>39124-18</v>
          </cell>
          <cell r="B3435" t="str">
            <v>Stativplatte, 18 x 10 cm, für 1 Stange mit Gew. M 10</v>
          </cell>
          <cell r="C3435" t="str">
            <v>Support base,M10 thread,180x100mm</v>
          </cell>
          <cell r="D3435" t="str">
            <v>Plaque de base filetage m10 gris</v>
          </cell>
          <cell r="E3435" t="str">
            <v>SOP.BANDEJA ,ROSCA M10,180x100mm</v>
          </cell>
          <cell r="F3435" t="str">
            <v xml:space="preserve">Płyta statywu, 18x10 cm, m10, odlew     </v>
          </cell>
          <cell r="G3435" t="str">
            <v xml:space="preserve">Опорная плита для штатива, резьба M10, 180x100 мм    </v>
          </cell>
          <cell r="H3435">
            <v>19.899999999999999</v>
          </cell>
        </row>
        <row r="3436">
          <cell r="A3436" t="str">
            <v>39124-21</v>
          </cell>
          <cell r="B3436" t="str">
            <v>Stativplatte, 21 x 13 cm, für 1 Stange mit Gew. M 10</v>
          </cell>
          <cell r="C3436" t="str">
            <v>Support base,M10 thread,210x130mm</v>
          </cell>
          <cell r="D3436" t="str">
            <v>Plaque de base filetage m10 gris</v>
          </cell>
          <cell r="E3436" t="str">
            <v>SOP.BANDEJA ,ROSCA M10,210x130mm</v>
          </cell>
          <cell r="F3436" t="str">
            <v xml:space="preserve">Płyta statywu, 21x13cm, m10, odlew     </v>
          </cell>
          <cell r="G3436" t="str">
            <v xml:space="preserve">Опорная плита для штатива, резьба M10, 210x130 мм    </v>
          </cell>
          <cell r="H3436">
            <v>19.899999999999999</v>
          </cell>
        </row>
        <row r="3437">
          <cell r="A3437" t="str">
            <v>39125-02</v>
          </cell>
          <cell r="B3437" t="str">
            <v>Stativfuß, sternförmig, 150 mm</v>
          </cell>
          <cell r="C3437" t="str">
            <v>Support base,star-form, 150mm</v>
          </cell>
          <cell r="D3437" t="str">
            <v>Support en étoile 150mm</v>
          </cell>
          <cell r="E3437" t="str">
            <v>TRIPODE, FORMA DE ESTRELLA, 150 mm</v>
          </cell>
          <cell r="F3437" t="str">
            <v xml:space="preserve">Stopka statywu, gwiaździsta, 150 mm     </v>
          </cell>
          <cell r="G3437" t="str">
            <v xml:space="preserve"> Штативная подставка, звездообразная, 150мм     </v>
          </cell>
          <cell r="H3437">
            <v>49.75</v>
          </cell>
        </row>
        <row r="3438">
          <cell r="A3438" t="str">
            <v>39126-00</v>
          </cell>
          <cell r="B3438" t="str">
            <v>Stativfuß, für Stäbe bis 13 mm</v>
          </cell>
          <cell r="C3438" t="str">
            <v>Support base,star-form, 150mm</v>
          </cell>
          <cell r="D3438" t="str">
            <v>Support en étoile 150mm</v>
          </cell>
          <cell r="E3438" t="str">
            <v>TRIPODE, FORMA DE ESTRELLA, 150 mm</v>
          </cell>
          <cell r="F3438" t="str">
            <v xml:space="preserve">Stopka statywu, gwiaździsta, 150 mm   </v>
          </cell>
          <cell r="G3438" t="str">
            <v xml:space="preserve"> Штативная подставка, звездообразная, 150мм     </v>
          </cell>
          <cell r="H3438">
            <v>30.15</v>
          </cell>
        </row>
        <row r="3439">
          <cell r="A3439" t="str">
            <v>39126-10</v>
          </cell>
          <cell r="B3439" t="str">
            <v>Holzspäne, 100 Stück</v>
          </cell>
          <cell r="C3439" t="str">
            <v>Wood splints, package of 100</v>
          </cell>
          <cell r="D3439" t="str">
            <v>Baguettes de bois, 100 pcs.</v>
          </cell>
          <cell r="E3439" t="str">
            <v>VARILLAS DE MADERA, 100 PZS.</v>
          </cell>
          <cell r="F3439" t="str">
            <v xml:space="preserve">Zrębki drewniane, 100 sztuk    </v>
          </cell>
          <cell r="G3439" t="str">
            <v xml:space="preserve">Шплинты, деревянные, упак. из 100 шт.    </v>
          </cell>
          <cell r="H3439">
            <v>5</v>
          </cell>
        </row>
        <row r="3440">
          <cell r="A3440" t="str">
            <v>39127-20</v>
          </cell>
          <cell r="B3440" t="str">
            <v xml:space="preserve">Transistor BC 337, Basis links, G3 </v>
          </cell>
          <cell r="C3440" t="str">
            <v>Transistor BC337, base left, G3</v>
          </cell>
          <cell r="D3440" t="str">
            <v>Transistor BC 337, base gauche, boîtier G3</v>
          </cell>
          <cell r="E3440" t="str">
            <v>TRANSIST.BC337,IZQU.D.LA BASE,G3</v>
          </cell>
          <cell r="F3440" t="str">
            <v xml:space="preserve">Tranzystor BC 337, baza z lewej, G3     </v>
          </cell>
          <cell r="G3440" t="str">
            <v xml:space="preserve">Транзистор, кремниевый, ВС 337, G3     </v>
          </cell>
          <cell r="H3440">
            <v>35</v>
          </cell>
        </row>
        <row r="3441">
          <cell r="A3441" t="str">
            <v>39127-21</v>
          </cell>
          <cell r="B3441" t="str">
            <v xml:space="preserve">Transistor BC 327, Basis links, G3 </v>
          </cell>
          <cell r="C3441" t="str">
            <v>Transistor BC327, base left, G3</v>
          </cell>
          <cell r="D3441" t="str">
            <v>Transistor BC 327, base gauche, boîtier G3</v>
          </cell>
          <cell r="E3441" t="str">
            <v>TRANSIST.BC327,IZQU.D.LA BASE,G3</v>
          </cell>
          <cell r="F3441" t="str">
            <v xml:space="preserve">Tranzystor BC 327, baza z lewej, G3     </v>
          </cell>
          <cell r="G3441" t="str">
            <v xml:space="preserve">Транзистор, кремниевый, ВС 327, G3     </v>
          </cell>
          <cell r="H3441">
            <v>35</v>
          </cell>
        </row>
        <row r="3442">
          <cell r="A3442" t="str">
            <v>39132-01</v>
          </cell>
          <cell r="B3442" t="str">
            <v xml:space="preserve">Z-Diode ZF 4,7, Gehäuse G1 </v>
          </cell>
          <cell r="C3442" t="str">
            <v>Low power zener diode  ZF 4,7, G1</v>
          </cell>
          <cell r="D3442" t="str">
            <v>Diode Zener, ZF 4,7, 400 mW, boîtier G1</v>
          </cell>
          <cell r="E3442" t="str">
            <v>Diodo Zener, ZF 4,7, 400 mW, G1</v>
          </cell>
          <cell r="F3442" t="str">
            <v xml:space="preserve">Panel dioda Zenera ZF 4,7, obudowa G1     </v>
          </cell>
          <cell r="G3442" t="str">
            <v xml:space="preserve">Диод Зенера, ZF4,7, G1    </v>
          </cell>
          <cell r="H3442">
            <v>24</v>
          </cell>
        </row>
        <row r="3443">
          <cell r="A3443" t="str">
            <v>39135-00</v>
          </cell>
          <cell r="B3443" t="str">
            <v xml:space="preserve">Brückengleichrichter, Gehäuse G3 </v>
          </cell>
          <cell r="C3443" t="str">
            <v>Bridge rectifier, case G3</v>
          </cell>
          <cell r="D3443" t="str">
            <v>Rectifieur de pont, boîtier G3, 250 V / 250 mA</v>
          </cell>
          <cell r="E3443" t="str">
            <v>RECTIFICADOR DE PUENTE, CAJA G3</v>
          </cell>
          <cell r="F3443" t="str">
            <v xml:space="preserve">Prostownik mostkowy, obudowa G3     </v>
          </cell>
          <cell r="G3443" t="str">
            <v xml:space="preserve">Выпрямитель по мостиковой схеме, G3    </v>
          </cell>
          <cell r="H3443">
            <v>35</v>
          </cell>
        </row>
        <row r="3444">
          <cell r="A3444" t="str">
            <v>39138-11</v>
          </cell>
          <cell r="B3444" t="str">
            <v xml:space="preserve">Stellwiderstand 10kOhm, G1 </v>
          </cell>
          <cell r="C3444" t="str">
            <v>Potentiometer 10kOhm, case G1</v>
          </cell>
          <cell r="D3444" t="str">
            <v>Potentiomètre 10 kOhm, boîtier G1</v>
          </cell>
          <cell r="E3444" t="str">
            <v>REOSTATO 10 kOHM, G1</v>
          </cell>
          <cell r="F3444" t="str">
            <v xml:space="preserve">Potencjometr 10 kW, G1     </v>
          </cell>
          <cell r="G3444" t="str">
            <v xml:space="preserve">Потенциометр, 10 кОм, G1    </v>
          </cell>
          <cell r="H3444">
            <v>35</v>
          </cell>
        </row>
        <row r="3445">
          <cell r="A3445" t="str">
            <v>39139-00</v>
          </cell>
          <cell r="B3445" t="str">
            <v xml:space="preserve">Ausschalter, Gehäuse G1 </v>
          </cell>
          <cell r="C3445" t="str">
            <v>on-off switch, G1</v>
          </cell>
          <cell r="D3445" t="str">
            <v>Interrupteur, boîtier G1</v>
          </cell>
          <cell r="E3445" t="str">
            <v>INTERRUPTOR, G1</v>
          </cell>
          <cell r="F3445" t="str">
            <v xml:space="preserve">Wyłącznik, obudowa G1     </v>
          </cell>
          <cell r="G3445" t="str">
            <v xml:space="preserve">Двухпозиционный выключатель, G1    </v>
          </cell>
          <cell r="H3445">
            <v>35</v>
          </cell>
        </row>
        <row r="3446">
          <cell r="A3446" t="str">
            <v>39148-00</v>
          </cell>
          <cell r="B3446" t="str">
            <v xml:space="preserve">Relais, Gehäuse G3 </v>
          </cell>
          <cell r="C3446" t="str">
            <v>Relay pluggable, G3</v>
          </cell>
          <cell r="D3446" t="str">
            <v>Relais, boîtier G3</v>
          </cell>
          <cell r="E3446" t="str">
            <v>RELE G3</v>
          </cell>
          <cell r="F3446" t="str">
            <v xml:space="preserve">Przekaźnik, obudowa G3     </v>
          </cell>
          <cell r="G3446" t="str">
            <v xml:space="preserve">Реле, штекерное, G3    </v>
          </cell>
          <cell r="H3446">
            <v>60</v>
          </cell>
        </row>
        <row r="3447">
          <cell r="A3447" t="str">
            <v>39154-50</v>
          </cell>
          <cell r="B3447" t="str">
            <v xml:space="preserve">Leuchtdiode, rot, Gehäuse G1 </v>
          </cell>
          <cell r="C3447" t="str">
            <v>Light emitting diode, red, case G1</v>
          </cell>
          <cell r="D3447" t="str">
            <v>LED, rouge, boîtier G1</v>
          </cell>
          <cell r="E3447" t="str">
            <v>DIODO LUMINOSO, ROJO, CAJA G1</v>
          </cell>
          <cell r="F3447" t="str">
            <v xml:space="preserve">Dioda świecąca, czerwona, G1     </v>
          </cell>
          <cell r="G3447" t="str">
            <v xml:space="preserve">Световой диод, красный, G1    </v>
          </cell>
          <cell r="H3447">
            <v>35</v>
          </cell>
        </row>
        <row r="3448">
          <cell r="A3448" t="str">
            <v>39159-01</v>
          </cell>
          <cell r="B3448" t="str">
            <v xml:space="preserve">Schutzscheibe </v>
          </cell>
          <cell r="C3448" t="str">
            <v>Protective screen</v>
          </cell>
          <cell r="D3448" t="str">
            <v>Ecran de protection</v>
          </cell>
          <cell r="E3448" t="str">
            <v>VIDRIO PROTECTOR</v>
          </cell>
          <cell r="F3448" t="str">
            <v xml:space="preserve">Szyba ochronna     </v>
          </cell>
          <cell r="G3448" t="str">
            <v xml:space="preserve">Защитный экран    </v>
          </cell>
          <cell r="H3448">
            <v>399</v>
          </cell>
        </row>
        <row r="3449">
          <cell r="A3449" t="str">
            <v>39159-02</v>
          </cell>
          <cell r="B3449" t="str">
            <v xml:space="preserve">Schutzscheibe, fahrbar </v>
          </cell>
          <cell r="C3449" t="str">
            <v>Protective screen</v>
          </cell>
          <cell r="D3449" t="str">
            <v/>
          </cell>
          <cell r="E3449" t="str">
            <v/>
          </cell>
          <cell r="F3449" t="str">
            <v/>
          </cell>
          <cell r="G3449" t="str">
            <v/>
          </cell>
          <cell r="H3449">
            <v>419</v>
          </cell>
        </row>
        <row r="3450">
          <cell r="A3450" t="str">
            <v>39160-01</v>
          </cell>
          <cell r="B3450" t="str">
            <v>Feuerlöschdecke - Löschdecke zum Abdecken von Bränden Brandschutzdecke gemäß DIN EN 1869:2001</v>
          </cell>
          <cell r="C3450" t="str">
            <v>Fire blanket</v>
          </cell>
          <cell r="D3450" t="str">
            <v>Couverture à incendie 190 x 155 cm</v>
          </cell>
          <cell r="E3450" t="str">
            <v>CUBIERTA MATAFUEGO 190X155CM</v>
          </cell>
          <cell r="F3450" t="str">
            <v xml:space="preserve">Koc gaśniczy     </v>
          </cell>
          <cell r="G3450" t="str">
            <v xml:space="preserve">Огнестойкое покрывало    </v>
          </cell>
          <cell r="H3450">
            <v>51.9</v>
          </cell>
        </row>
        <row r="3451">
          <cell r="A3451" t="str">
            <v>39161-02</v>
          </cell>
          <cell r="B3451" t="str">
            <v xml:space="preserve">Übergangsstecker 4 mm  Stecker / 2 mm Buchse </v>
          </cell>
          <cell r="C3451" t="str">
            <v>Adaptor 4 mm plug / 2 mm socket</v>
          </cell>
          <cell r="D3451" t="str">
            <v>Fiche adaptatrice 4 mm / 2 mm</v>
          </cell>
          <cell r="E3451" t="str">
            <v>ENCHUFE ADAPTADOR 4 MM / 2 MM</v>
          </cell>
          <cell r="F3451" t="str">
            <v xml:space="preserve">Złącze przejściowe wtyk 4 mm/gniazdo 2 mm     </v>
          </cell>
          <cell r="G3451" t="str">
            <v xml:space="preserve">Переходник, 4 мм штекер / 2 мм розетка    </v>
          </cell>
          <cell r="H3451">
            <v>4.49</v>
          </cell>
        </row>
        <row r="3452">
          <cell r="A3452" t="str">
            <v>39165-00</v>
          </cell>
          <cell r="B3452" t="str">
            <v xml:space="preserve">Augenwaschflasche </v>
          </cell>
          <cell r="C3452" t="str">
            <v>Eye washing bottle</v>
          </cell>
          <cell r="D3452" t="str">
            <v>Flacon lave-œil, 700 ml</v>
          </cell>
          <cell r="E3452" t="str">
            <v>FRASCO P. LAVAR LOS OJOS</v>
          </cell>
          <cell r="F3452" t="str">
            <v xml:space="preserve">Butelka do przemywania oczu     </v>
          </cell>
          <cell r="G3452" t="str">
            <v xml:space="preserve">Склянка для промывания глаз    </v>
          </cell>
          <cell r="H3452">
            <v>25.9</v>
          </cell>
        </row>
        <row r="3453">
          <cell r="A3453" t="str">
            <v>39169-00</v>
          </cell>
          <cell r="B3453" t="str">
            <v xml:space="preserve">Wechselschalter, Gehäuse G3 </v>
          </cell>
          <cell r="C3453" t="str">
            <v>Change over switch, G3</v>
          </cell>
          <cell r="D3453" t="str">
            <v>Commutateur unipolaire, boîtier G3</v>
          </cell>
          <cell r="E3453" t="str">
            <v>ENCHUFE UNIPOLAR, G3</v>
          </cell>
          <cell r="F3453" t="str">
            <v xml:space="preserve">Przełącznik przemienny, obudowa G3     </v>
          </cell>
          <cell r="G3453" t="str">
            <v xml:space="preserve">Переключатель на два направления, G3    </v>
          </cell>
          <cell r="H3453">
            <v>35</v>
          </cell>
        </row>
        <row r="3454">
          <cell r="A3454" t="str">
            <v>39174-01</v>
          </cell>
          <cell r="B3454" t="str">
            <v>Handschuhe, Einweg, Nitril, Größe S, 100 Stück</v>
          </cell>
          <cell r="C3454" t="str">
            <v>Prot. gloves, small, pack of 100</v>
          </cell>
          <cell r="D3454" t="str">
            <v>GANTS DE PROTECTION, PETITS,100</v>
          </cell>
          <cell r="E3454" t="str">
            <v>GUANTES DE GOMA, PEQUENOS, 100</v>
          </cell>
          <cell r="F3454" t="str">
            <v/>
          </cell>
          <cell r="G3454" t="str">
            <v>Защитные перчатки, маленькие, 10 шт.</v>
          </cell>
          <cell r="H3454">
            <v>23.4</v>
          </cell>
        </row>
        <row r="3455">
          <cell r="A3455" t="str">
            <v>39174-02</v>
          </cell>
          <cell r="B3455" t="str">
            <v>Handschuhe, Einweg, Nitril, Größe M, 100 Stück</v>
          </cell>
          <cell r="C3455" t="str">
            <v>Prot. gloves, small, pack of 100</v>
          </cell>
          <cell r="D3455" t="str">
            <v>GANTS DE PROTECTION, PETITS,100</v>
          </cell>
          <cell r="E3455" t="str">
            <v>GUANTES DE GOMA, PEQUENOS, 100</v>
          </cell>
          <cell r="F3455" t="str">
            <v/>
          </cell>
          <cell r="G3455" t="str">
            <v>Защитные перчатки, маленькие, 10 шт.</v>
          </cell>
          <cell r="H3455">
            <v>24.7</v>
          </cell>
        </row>
        <row r="3456">
          <cell r="A3456" t="str">
            <v>39174-03</v>
          </cell>
          <cell r="B3456" t="str">
            <v>Handschuhe, Einweg, Nitril, Größe L, 100 Stück</v>
          </cell>
          <cell r="C3456" t="str">
            <v>Prot. gloves, small, pack of 100</v>
          </cell>
          <cell r="D3456" t="str">
            <v>GANTS DE PROTECTION, PETITS,100</v>
          </cell>
          <cell r="E3456" t="str">
            <v>GUANTES DE GOMA, PEQUENOS, 100</v>
          </cell>
          <cell r="F3456" t="str">
            <v/>
          </cell>
          <cell r="G3456" t="str">
            <v>Защитные перчатки, маленькие, 10 шт.</v>
          </cell>
          <cell r="H3456">
            <v>25</v>
          </cell>
        </row>
        <row r="3457">
          <cell r="A3457" t="str">
            <v>39175-01</v>
          </cell>
          <cell r="B3457" t="str">
            <v>Handschuhe, Einweg, Vinyl, Größe S, 100 Stück</v>
          </cell>
          <cell r="C3457" t="str">
            <v>Prot. gloves, small, pack of 100</v>
          </cell>
          <cell r="D3457" t="str">
            <v>GANTS DE PROTECTION, PETITS,100</v>
          </cell>
          <cell r="E3457" t="str">
            <v>GUANTES DE GOMA, PEQUENOS, 100</v>
          </cell>
          <cell r="F3457" t="str">
            <v/>
          </cell>
          <cell r="G3457" t="str">
            <v>Защитные перчатки, маленькие, 10 шт.</v>
          </cell>
          <cell r="H3457">
            <v>17.899999999999999</v>
          </cell>
        </row>
        <row r="3458">
          <cell r="A3458" t="str">
            <v>39175-02</v>
          </cell>
          <cell r="B3458" t="str">
            <v xml:space="preserve">Handschuhe, Einweg, Vinyl, Größe M, 100 Stück </v>
          </cell>
          <cell r="C3458" t="str">
            <v>Prot. gloves, medium, pack of 100</v>
          </cell>
          <cell r="D3458" t="str">
            <v>Gants de protection, moyens, 100</v>
          </cell>
          <cell r="E3458" t="str">
            <v>Guantes de goma desechables, medianos, 100 uds.</v>
          </cell>
          <cell r="F3458" t="str">
            <v xml:space="preserve">Rękawice 1-razowe, średnie, winyl, 100 sztuk     </v>
          </cell>
          <cell r="G3458" t="str">
            <v xml:space="preserve">Защитные перчатки, средние, винил., 100 шт.    </v>
          </cell>
          <cell r="H3458">
            <v>18.399999999999999</v>
          </cell>
        </row>
        <row r="3459">
          <cell r="A3459" t="str">
            <v>39175-03</v>
          </cell>
          <cell r="B3459" t="str">
            <v xml:space="preserve">Handschuhe, Einweg, Vinyl, Größe L, 100 Stück </v>
          </cell>
          <cell r="C3459" t="str">
            <v>Prot. gloves, large, pack of 100</v>
          </cell>
          <cell r="D3459" t="str">
            <v>Gants de protection en vinyle, taille 8/9, 100 pièces</v>
          </cell>
          <cell r="E3459" t="str">
            <v>GUANTES DE GOMA, GRANDES, 100</v>
          </cell>
          <cell r="F3459" t="str">
            <v xml:space="preserve">Rękawice 1-razowe, duże, winyl, 100 sztuk     </v>
          </cell>
          <cell r="G3459" t="str">
            <v xml:space="preserve">Защитные перчатки, большие, винил., 100 шт.    </v>
          </cell>
          <cell r="H3459">
            <v>18.899999999999999</v>
          </cell>
        </row>
        <row r="3460">
          <cell r="A3460" t="str">
            <v>39177-00</v>
          </cell>
          <cell r="B3460" t="str">
            <v xml:space="preserve">Hitzeschutz Hot Hand </v>
          </cell>
          <cell r="C3460" t="str">
            <v>Heat protection, Hot hand</v>
          </cell>
          <cell r="D3460" t="str">
            <v xml:space="preserve">Moufle de préhension "Hot Hand" </v>
          </cell>
          <cell r="E3460" t="str">
            <v>ANTI-CALOR PROTECCION HOT HAND</v>
          </cell>
          <cell r="F3460" t="str">
            <v xml:space="preserve">Rękawica termoizolacyjna     </v>
          </cell>
          <cell r="G3460" t="str">
            <v xml:space="preserve">Термозащита, прихватка    </v>
          </cell>
          <cell r="H3460">
            <v>15.9</v>
          </cell>
        </row>
        <row r="3461">
          <cell r="A3461" t="str">
            <v>39178-00</v>
          </cell>
          <cell r="B3461" t="str">
            <v xml:space="preserve">Schürze, Kunststoff </v>
          </cell>
          <cell r="C3461" t="str">
            <v>Apron, plastic</v>
          </cell>
          <cell r="D3461" t="str">
            <v>Tablier plastique</v>
          </cell>
          <cell r="E3461" t="str">
            <v>DELANTAL, MATERIA SINTETICA</v>
          </cell>
          <cell r="F3461" t="str">
            <v xml:space="preserve">Fartuch, z tworzywa sztucznego     </v>
          </cell>
          <cell r="G3461" t="str">
            <v xml:space="preserve">Фартук, пластик     </v>
          </cell>
          <cell r="H3461">
            <v>13.5</v>
          </cell>
        </row>
        <row r="3462">
          <cell r="A3462" t="str">
            <v>39180-01</v>
          </cell>
          <cell r="B3462" t="str">
            <v>Sicherheits-Unterlegplatte, 26,5 cm x 36,5 cm, Aluminium</v>
          </cell>
          <cell r="C3462" t="str">
            <v>Security bolster, 26,5 cm x 36,5 cm, aluminium</v>
          </cell>
          <cell r="D3462" t="str">
            <v>SUPPORT DE SECURITE</v>
          </cell>
          <cell r="E3462" t="str">
            <v>PLACA DE SEGURIDAD</v>
          </cell>
          <cell r="F3462" t="str">
            <v/>
          </cell>
          <cell r="G3462" t="str">
            <v>Защитная подложка</v>
          </cell>
          <cell r="H3462">
            <v>34.700000000000003</v>
          </cell>
        </row>
        <row r="3463">
          <cell r="A3463" t="str">
            <v>39181-00</v>
          </cell>
          <cell r="B3463" t="str">
            <v xml:space="preserve">Sicherheitsexperimentierwanne </v>
          </cell>
          <cell r="C3463" t="str">
            <v>Safety experimentation trough</v>
          </cell>
          <cell r="D3463" t="str">
            <v>Récipient de récupération</v>
          </cell>
          <cell r="E3463" t="str">
            <v>CUBETA DE EXPERIMENTACION</v>
          </cell>
          <cell r="F3463" t="str">
            <v xml:space="preserve">Wanna bezpieczna do eksperymentowania     </v>
          </cell>
          <cell r="G3463" t="str">
            <v xml:space="preserve">Поддон    </v>
          </cell>
          <cell r="H3463">
            <v>92</v>
          </cell>
        </row>
        <row r="3464">
          <cell r="A3464" t="str">
            <v>39182-01</v>
          </cell>
          <cell r="B3464" t="str">
            <v xml:space="preserve">Brandschutzwanne </v>
          </cell>
          <cell r="C3464" t="str">
            <v>Trough for fire protection</v>
          </cell>
          <cell r="D3464" t="str">
            <v>Cuve pour protection contre le feu</v>
          </cell>
          <cell r="E3464" t="str">
            <v>CUBETA DE PROT. DE INCENDIO</v>
          </cell>
          <cell r="F3464" t="str">
            <v xml:space="preserve">Wanna przeciwpożarowa     </v>
          </cell>
          <cell r="G3464" t="str">
            <v xml:space="preserve">Огнезащитный лоток    </v>
          </cell>
          <cell r="H3464">
            <v>317</v>
          </cell>
        </row>
        <row r="3465">
          <cell r="A3465" t="str">
            <v>39230-00</v>
          </cell>
          <cell r="B3465" t="str">
            <v xml:space="preserve">Silikonstopfen SB 19 </v>
          </cell>
          <cell r="C3465" t="str">
            <v>Silicone stopper SB 19</v>
          </cell>
          <cell r="D3465" t="str">
            <v>Bouchon en silicone bloc de construction 19</v>
          </cell>
          <cell r="E3465" t="str">
            <v>TAPON DE SILICONA SB 19</v>
          </cell>
          <cell r="F3465" t="str">
            <v xml:space="preserve">Korek silikonowy SB 19     </v>
          </cell>
          <cell r="G3465" t="str">
            <v xml:space="preserve">Силиконовая пробка, SB 19     </v>
          </cell>
          <cell r="H3465">
            <v>0.9</v>
          </cell>
        </row>
        <row r="3466">
          <cell r="A3466" t="str">
            <v>39230-01</v>
          </cell>
          <cell r="B3466" t="str">
            <v xml:space="preserve">Silikonstopfen SB 19, Bohrung 7 mm </v>
          </cell>
          <cell r="C3466" t="str">
            <v>Silicone stopper SB19, 1 hole 7mm</v>
          </cell>
          <cell r="D3466" t="str">
            <v>Bouchon silicone bloc de construction19, trou 7mm</v>
          </cell>
          <cell r="E3466" t="str">
            <v>TAPON DE SILICONA SB19, ORIF.7 MM</v>
          </cell>
          <cell r="F3466" t="str">
            <v xml:space="preserve">Korek silikonowy SB 19, otwór 7 mm     </v>
          </cell>
          <cell r="G3466" t="str">
            <v xml:space="preserve">Силиконовая пробка, с 1 отверстием, 7мм, SB 19     </v>
          </cell>
          <cell r="H3466">
            <v>1.6</v>
          </cell>
        </row>
        <row r="3467">
          <cell r="A3467" t="str">
            <v>39231-00</v>
          </cell>
          <cell r="B3467" t="str">
            <v xml:space="preserve">Silikonstopfen SB 29 </v>
          </cell>
          <cell r="C3467" t="str">
            <v>Silicone stopper SB 29</v>
          </cell>
          <cell r="D3467" t="str">
            <v>Bouchon en silicone bloc de construction 29</v>
          </cell>
          <cell r="E3467" t="str">
            <v>TAPON DE SILICONA SB 29</v>
          </cell>
          <cell r="F3467" t="str">
            <v xml:space="preserve">Korek silikonowy SB 29 di = 26 mm     </v>
          </cell>
          <cell r="G3467" t="str">
            <v xml:space="preserve">Силиконовая пробка, SB 29    </v>
          </cell>
          <cell r="H3467">
            <v>3</v>
          </cell>
        </row>
        <row r="3468">
          <cell r="A3468" t="str">
            <v>39231-01</v>
          </cell>
          <cell r="B3468" t="str">
            <v xml:space="preserve">Silikonstopfen SB 29, Bohrung 7 mm </v>
          </cell>
          <cell r="C3468" t="str">
            <v>Silicone stopper SB 29,1 hole 7mm</v>
          </cell>
          <cell r="D3468" t="str">
            <v>Bouchon silicone bloc de construction29, trou 7mm</v>
          </cell>
          <cell r="E3468" t="str">
            <v>TAPON DE SILICONA SB29, ORIF. 7MM</v>
          </cell>
          <cell r="F3468" t="str">
            <v xml:space="preserve">Korek silikonowy SB 29, otwór 7 mm     </v>
          </cell>
          <cell r="G3468" t="str">
            <v xml:space="preserve">Силиконовая пробка, с 1 отверстием, 7мм, SB 29      </v>
          </cell>
          <cell r="H3468">
            <v>2.1</v>
          </cell>
        </row>
        <row r="3469">
          <cell r="A3469" t="str">
            <v>39240-88</v>
          </cell>
          <cell r="B3469" t="str">
            <v xml:space="preserve">Gummistopfen, Satz von 40 Stück </v>
          </cell>
          <cell r="C3469" t="str">
            <v>Rubber stoppers, assortment of 40</v>
          </cell>
          <cell r="D3469" t="str">
            <v>Bouchons en caoutchouc, jeu de 40</v>
          </cell>
          <cell r="E3469" t="str">
            <v>TAPONES DE GOMA, 40 PIEZAS</v>
          </cell>
          <cell r="F3469" t="str">
            <v xml:space="preserve">Korek gumowy, zestaw 40 sztuk     </v>
          </cell>
          <cell r="G3469" t="str">
            <v xml:space="preserve">Резиновые пробки, набор 40 шт.     </v>
          </cell>
          <cell r="H3469">
            <v>55</v>
          </cell>
        </row>
        <row r="3470">
          <cell r="A3470" t="str">
            <v>39242-88</v>
          </cell>
          <cell r="B3470" t="str">
            <v xml:space="preserve">Gummistopfen, Satz von 40 Stück </v>
          </cell>
          <cell r="C3470" t="str">
            <v>Rubber stoppers, assortment of 40</v>
          </cell>
          <cell r="D3470" t="str">
            <v>Bouchons en caoutchouc, jeu de 40</v>
          </cell>
          <cell r="E3470" t="str">
            <v>TAPONES DE GOMA, 40 PIEZAS</v>
          </cell>
          <cell r="F3470" t="str">
            <v xml:space="preserve">Korek gumowy, zestaw 40 sztuk     </v>
          </cell>
          <cell r="G3470" t="str">
            <v xml:space="preserve">Резиновые пробки, набор 40 шт.     </v>
          </cell>
          <cell r="H3470">
            <v>55</v>
          </cell>
        </row>
        <row r="3471">
          <cell r="A3471" t="str">
            <v>39243-88</v>
          </cell>
          <cell r="B3471" t="str">
            <v xml:space="preserve">Gummistopfen, Satz von 65 Stück </v>
          </cell>
          <cell r="C3471" t="str">
            <v>Rubber stoppers, assortment of 65</v>
          </cell>
          <cell r="D3471" t="str">
            <v>Bouchons en caoutchouc, jeu de 65</v>
          </cell>
          <cell r="E3471" t="str">
            <v>TAPONES DE GOMA, 65 PIEZAS</v>
          </cell>
          <cell r="F3471" t="str">
            <v xml:space="preserve">Korek gumowy, zestaw 65 sztuk     </v>
          </cell>
          <cell r="G3471" t="str">
            <v xml:space="preserve">Резиновые пробки, набор 65 шт.     </v>
          </cell>
          <cell r="H3471">
            <v>62.3</v>
          </cell>
        </row>
        <row r="3472">
          <cell r="A3472" t="str">
            <v>39249-00</v>
          </cell>
          <cell r="B3472" t="str">
            <v xml:space="preserve">Gummistopfen 12,5/16,5 mm, ohne Bohrung </v>
          </cell>
          <cell r="C3472" t="str">
            <v>Rub.stop.d=12.5/16.5mm,w/o hole</v>
          </cell>
          <cell r="D3472" t="str">
            <v>Bouchon caoutchouc, 12,5 / 16,5mm, sans trou</v>
          </cell>
          <cell r="E3472" t="str">
            <v>TAPON DE GOMA, 12,5/16,5 mm, SIN PERF.</v>
          </cell>
          <cell r="F3472" t="str">
            <v xml:space="preserve">Korek gumowy, 12,5/16,5 mm, bez otworu     </v>
          </cell>
          <cell r="G3472" t="str">
            <v xml:space="preserve">Резиновая пробка, d=12.5/16.5 мм, без отверстия    </v>
          </cell>
          <cell r="H3472">
            <v>0.45</v>
          </cell>
        </row>
        <row r="3473">
          <cell r="A3473" t="str">
            <v>39249-01</v>
          </cell>
          <cell r="B3473" t="str">
            <v xml:space="preserve">Gummistopfen 12,5/16,5 mm, Bohrung 7 mm </v>
          </cell>
          <cell r="C3473" t="str">
            <v>Rub.stop.d=12.5/16.5mm,1 hole</v>
          </cell>
          <cell r="D3473" t="str">
            <v>Bouchon caoutchouc, 12,5 / 16,5mm,1 trou 7mm</v>
          </cell>
          <cell r="E3473" t="str">
            <v>TAPON DE GOMA, 12,5/16,5 mm, 1 PERF. DE 7 mm</v>
          </cell>
          <cell r="F3473" t="str">
            <v xml:space="preserve">Korek gumowy, 12,5/16,5 mm, 1 otwór 7 mm     </v>
          </cell>
          <cell r="G3473" t="str">
            <v xml:space="preserve">Резиновая пробка, d=12.5/16.5 мм, с 1 отверстием, 7 мм     </v>
          </cell>
          <cell r="H3473">
            <v>0</v>
          </cell>
        </row>
        <row r="3474">
          <cell r="A3474" t="str">
            <v>39250-00</v>
          </cell>
          <cell r="B3474" t="str">
            <v>Gummistopfen 5/9, ohne Bohrung</v>
          </cell>
          <cell r="C3474" t="str">
            <v>Rubber stopper, d=9/5mm, w/o hole</v>
          </cell>
          <cell r="D3474" t="str">
            <v>Bouchon caoutchouc , d 9 / 5mm, sans trou</v>
          </cell>
          <cell r="E3474" t="str">
            <v>TAPON DE GOMA, DIAM. 8/20 MM</v>
          </cell>
          <cell r="F3474" t="str">
            <v xml:space="preserve">Korek gumowy 5/9 bez otworu     </v>
          </cell>
          <cell r="G3474" t="str">
            <v xml:space="preserve">Резиновая пробка, d=9/5 мм, без отверстия    </v>
          </cell>
          <cell r="H3474">
            <v>0.45</v>
          </cell>
        </row>
        <row r="3475">
          <cell r="A3475" t="str">
            <v>39252-00</v>
          </cell>
          <cell r="B3475" t="str">
            <v xml:space="preserve">Gummistopfen 8/12, ohne Bohrung </v>
          </cell>
          <cell r="C3475" t="str">
            <v>Rubber stopper,d=12/8mm,w/o hole</v>
          </cell>
          <cell r="D3475" t="str">
            <v>Bouchon caoutchouc , d 12 / 8mm, sans trou</v>
          </cell>
          <cell r="E3475" t="str">
            <v>TAPON DE GOMA, DIAM. 13/20 MM</v>
          </cell>
          <cell r="F3475" t="str">
            <v xml:space="preserve">Korek gumowy 8/12 bez otworu     </v>
          </cell>
          <cell r="G3475" t="str">
            <v xml:space="preserve">Резиновая пробка, d=12/8 мм, без отверстия    </v>
          </cell>
          <cell r="H3475">
            <v>0.4</v>
          </cell>
        </row>
        <row r="3476">
          <cell r="A3476" t="str">
            <v>39253-00</v>
          </cell>
          <cell r="B3476" t="str">
            <v xml:space="preserve">Gummistopfen 10,5/14,5, ohne Bohrung </v>
          </cell>
          <cell r="C3476" t="str">
            <v>Rubber stopper,d=14.5/10.5mm, w/o</v>
          </cell>
          <cell r="D3476" t="str">
            <v>Bouchon caoutchouc , d14,5 / 10,5mm, sans trou</v>
          </cell>
          <cell r="E3476" t="str">
            <v>TAPON DE GOMA, 10,5/14,5 mm, SIN PERF.</v>
          </cell>
          <cell r="F3476" t="str">
            <v xml:space="preserve">Korek gumowy 10,5/14,5 bez otworu     </v>
          </cell>
          <cell r="G3476" t="str">
            <v xml:space="preserve">Резиновая пробка, d=14.5/10.5 мм, без отверстия    </v>
          </cell>
          <cell r="H3476">
            <v>0.4</v>
          </cell>
        </row>
        <row r="3477">
          <cell r="A3477" t="str">
            <v>39253-01</v>
          </cell>
          <cell r="B3477" t="str">
            <v xml:space="preserve">Gummistopfen 10,5/14,5, Bohrung 7 mm </v>
          </cell>
          <cell r="C3477" t="str">
            <v>Rubber stopper,d=14.5/10.5mm,1 h.</v>
          </cell>
          <cell r="D3477" t="str">
            <v>Bouchon caoutchouc , d14,5 / 10,5mm,1 trou</v>
          </cell>
          <cell r="E3477" t="str">
            <v>TAPON GOMA,D 15/20MM, 1 PERF. 7MM</v>
          </cell>
          <cell r="F3477" t="str">
            <v xml:space="preserve">Korek gumowy 10,5/14,5/otwór 7 mm     </v>
          </cell>
          <cell r="G3477" t="str">
            <v xml:space="preserve">Резиновая пробка, d=14.5/10.5 мм, с 1 отверстием, 7 мм    </v>
          </cell>
          <cell r="H3477">
            <v>0.55000000000000004</v>
          </cell>
        </row>
        <row r="3478">
          <cell r="A3478" t="str">
            <v>39254-00</v>
          </cell>
          <cell r="B3478" t="str">
            <v xml:space="preserve">Gummistopfen 14/18, ohne Bohrung </v>
          </cell>
          <cell r="C3478" t="str">
            <v>Rubber stopper,d=18/14mm,w/o hole</v>
          </cell>
          <cell r="D3478" t="str">
            <v>Bouchon caoutchouc , d 18 / 14mm, sans trou</v>
          </cell>
          <cell r="E3478" t="str">
            <v>Tapón de goma, d = 18/14 mm, sin perforación</v>
          </cell>
          <cell r="F3478" t="str">
            <v xml:space="preserve">Korek gumowy 14/18 bez otworu     </v>
          </cell>
          <cell r="G3478" t="str">
            <v xml:space="preserve">Резиновая пробка, d=18/14 мм, без отверстия    </v>
          </cell>
          <cell r="H3478">
            <v>0.4</v>
          </cell>
        </row>
        <row r="3479">
          <cell r="A3479" t="str">
            <v>39254-01</v>
          </cell>
          <cell r="B3479" t="str">
            <v xml:space="preserve">Gummistopfen 14/18, Bohrung 7 mm </v>
          </cell>
          <cell r="C3479" t="str">
            <v>Rubber stopper,d=18/14mm, 1 hole</v>
          </cell>
          <cell r="D3479" t="str">
            <v>Bouchon caoutchouc , d 18 / 14mm, 1 trou</v>
          </cell>
          <cell r="E3479" t="str">
            <v>TAPON GOMA,D 18/20MM, 1 PERF. 7MM</v>
          </cell>
          <cell r="F3479" t="str">
            <v xml:space="preserve">Korek gumowy 14/18, otwór 7 mm     </v>
          </cell>
          <cell r="G3479" t="str">
            <v xml:space="preserve">Резиновая пробка, d=18/14мм, с 1 отверстием, 7 мм    </v>
          </cell>
          <cell r="H3479">
            <v>0.55000000000000004</v>
          </cell>
        </row>
        <row r="3480">
          <cell r="A3480" t="str">
            <v>39255-00</v>
          </cell>
          <cell r="B3480" t="str">
            <v xml:space="preserve">Gummistopfen 17/22, ohne Bohrung </v>
          </cell>
          <cell r="C3480" t="str">
            <v>Rubber stopper, d=22/17 mm, without hole</v>
          </cell>
          <cell r="D3480" t="str">
            <v>Bouchon caoutchouc , d 22 / 17mm, sans trou</v>
          </cell>
          <cell r="E3480" t="str">
            <v>Tapón de goma, 17/22 mm, sin perforación</v>
          </cell>
          <cell r="F3480" t="str">
            <v xml:space="preserve">Korek gumowy 17/22 bez otworu     </v>
          </cell>
          <cell r="G3480" t="str">
            <v xml:space="preserve">Резиновая пробка, d=22/17 мм, без отверстия    </v>
          </cell>
          <cell r="H3480">
            <v>0.5</v>
          </cell>
        </row>
        <row r="3481">
          <cell r="A3481" t="str">
            <v>39255-01</v>
          </cell>
          <cell r="B3481" t="str">
            <v>Gummistopfen 17/22, Bohrung 7 mm</v>
          </cell>
          <cell r="C3481" t="str">
            <v>Rubber stopper, d = 22/17 mm, 1 hole</v>
          </cell>
          <cell r="D3481" t="str">
            <v>Bouchon caoutchouc , d 22 / 17mm, 1 trou</v>
          </cell>
          <cell r="E3481" t="str">
            <v>Tapón de goma, 17/22 mm, 1 perforación de 7 mm</v>
          </cell>
          <cell r="F3481" t="str">
            <v xml:space="preserve">Korek gumowy 17/22, otwór 7 mm     </v>
          </cell>
          <cell r="G3481" t="str">
            <v xml:space="preserve">Резиновая пробка, d=22/17мм, с 1 отверстием, 7 мм    </v>
          </cell>
          <cell r="H3481">
            <v>0.55000000000000004</v>
          </cell>
        </row>
        <row r="3482">
          <cell r="A3482" t="str">
            <v>39255-02</v>
          </cell>
          <cell r="B3482" t="str">
            <v>Gummistopfen 17/22, 2 x Bohrung  6 mm</v>
          </cell>
          <cell r="C3482" t="str">
            <v>Rubber stopper,d=22/17mm, 2 holes</v>
          </cell>
          <cell r="D3482" t="str">
            <v>Bouchon caoutchouc , d 22 / 17mm, 2 trous</v>
          </cell>
          <cell r="E3482" t="str">
            <v>Tapón de goma,  17/22 mm, 2 perforación de 6 mm</v>
          </cell>
          <cell r="F3482" t="str">
            <v xml:space="preserve">Korek gumowy 17/22/2 x otwór 6 mm     </v>
          </cell>
          <cell r="G3482" t="str">
            <v xml:space="preserve">Резиновая пробка, d=22/17 мм, с 2 отверстиями по 6 мм    </v>
          </cell>
          <cell r="H3482">
            <v>1.35</v>
          </cell>
        </row>
        <row r="3483">
          <cell r="A3483" t="str">
            <v>39255-12</v>
          </cell>
          <cell r="B3483" t="str">
            <v>Gummistopfen 17/22, Bohrung 5 mm</v>
          </cell>
          <cell r="C3483" t="str">
            <v>Rubber stopper,d 17/22 mm, 1 hole 5 mm</v>
          </cell>
          <cell r="D3483" t="str">
            <v>Bouchon caoutchouc , d 17 / 22 mm, 1 trou 5 mm</v>
          </cell>
          <cell r="E3483" t="str">
            <v xml:space="preserve">Tapón de caucho, d=17/22 mm, 1 agujero 5 mm </v>
          </cell>
          <cell r="F3483" t="str">
            <v xml:space="preserve">Korek gumowy 17/22, 1 otwór 5 mm     </v>
          </cell>
          <cell r="G3483" t="str">
            <v xml:space="preserve">Резиновая пробка, d 17/22 mm, с 1 отверстием, 5 мм    </v>
          </cell>
          <cell r="H3483">
            <v>1.05</v>
          </cell>
        </row>
        <row r="3484">
          <cell r="A3484" t="str">
            <v>39255-14</v>
          </cell>
          <cell r="B3484" t="str">
            <v>Gummistopfen 17/22, 1 Bohrung  7 mm, 2 x Bohrung 1,5 mm</v>
          </cell>
          <cell r="C3484" t="str">
            <v>Rubber stopper,d=22/17mm, 3 holes</v>
          </cell>
          <cell r="D3484" t="str">
            <v>Bouchon caoutchouc , d 22 / 17mm, 3 trous</v>
          </cell>
          <cell r="E3484" t="str">
            <v>Tapón de goma 17/22mm, 1 perforación 7mm y 2 perforaciones 1,5mm</v>
          </cell>
          <cell r="F3484" t="str">
            <v xml:space="preserve">Korek gumowy 17/22, 1 otwór 7 mm, 2 otwory 1,5 mm     </v>
          </cell>
          <cell r="G3484" t="str">
            <v xml:space="preserve">Резиновая пробка, d=22/17мм, с 3 отверстиями, 1х7мм + 2х1,5 мм   </v>
          </cell>
          <cell r="H3484">
            <v>3.1</v>
          </cell>
        </row>
        <row r="3485">
          <cell r="A3485" t="str">
            <v>39256-00</v>
          </cell>
          <cell r="B3485" t="str">
            <v xml:space="preserve">Gummistopfen 18/24, ohne Bohrung </v>
          </cell>
          <cell r="C3485" t="str">
            <v>Rubber stopper,d=24/18mm,w/o hole</v>
          </cell>
          <cell r="D3485" t="str">
            <v>Bouchon caoutchouc , d 24 / 18mm, sans trou</v>
          </cell>
          <cell r="E3485" t="str">
            <v>TAPON DE GOMA, DIAM. 24/19 MM</v>
          </cell>
          <cell r="F3485" t="str">
            <v xml:space="preserve">Korek gumowy 18/24 bez otworu     </v>
          </cell>
          <cell r="G3485" t="str">
            <v xml:space="preserve">Резиновая пробка, d=24/18 мм, без отверстия    </v>
          </cell>
          <cell r="H3485">
            <v>0.55000000000000004</v>
          </cell>
        </row>
        <row r="3486">
          <cell r="A3486" t="str">
            <v>39256-01</v>
          </cell>
          <cell r="B3486" t="str">
            <v xml:space="preserve">Gummistopfen 18/24, Bohrung 7 mm </v>
          </cell>
          <cell r="C3486" t="str">
            <v>Rubber stopper,d=24/18mm, 1 hole</v>
          </cell>
          <cell r="D3486" t="str">
            <v>Bouchon caoutchouc , d 24 / 18mm, 1 trou</v>
          </cell>
          <cell r="E3486" t="str">
            <v>TAPON DE GOMA 24/18,1 PERF.7MM</v>
          </cell>
          <cell r="F3486" t="str">
            <v xml:space="preserve">Korek gumowy 18/24, otwór 7 mm     </v>
          </cell>
          <cell r="G3486" t="str">
            <v xml:space="preserve">Резиновая пробка, d=24/18 мм, с 1 отверстием, 7 мм    </v>
          </cell>
          <cell r="H3486">
            <v>0.85</v>
          </cell>
        </row>
        <row r="3487">
          <cell r="A3487" t="str">
            <v>39257-00</v>
          </cell>
          <cell r="B3487" t="str">
            <v xml:space="preserve">Gummistopfen 21/27, ohne Bohrung </v>
          </cell>
          <cell r="C3487" t="str">
            <v>Rubber stopper,d=27/21mm,w/o hole</v>
          </cell>
          <cell r="D3487" t="str">
            <v>Bouchon caoutchouc , d 27 / 21mm, sans trous</v>
          </cell>
          <cell r="E3487" t="str">
            <v>TAPON DE GOMA, 21/27 mm, SIN PERF.</v>
          </cell>
          <cell r="F3487" t="str">
            <v xml:space="preserve">Korek gumowy 21/27 bez otworu     </v>
          </cell>
          <cell r="G3487" t="str">
            <v xml:space="preserve">Резиновая пробка, d=27/21 мм, без отверстия    </v>
          </cell>
          <cell r="H3487">
            <v>0.65</v>
          </cell>
        </row>
        <row r="3488">
          <cell r="A3488" t="str">
            <v>39257-01</v>
          </cell>
          <cell r="B3488" t="str">
            <v xml:space="preserve">Gummistopfen 21/27, Bohrung 7 mm </v>
          </cell>
          <cell r="C3488" t="str">
            <v>Rubber stopper,d=27/21mm, 1 hole</v>
          </cell>
          <cell r="D3488" t="str">
            <v>Bouchon caoutchouc , d 27 / 21mm, 1 trou</v>
          </cell>
          <cell r="E3488" t="str">
            <v>TAPON DE GOMA, 21/27 mm, 1 PERF. DE 7 mm</v>
          </cell>
          <cell r="F3488" t="str">
            <v xml:space="preserve">Korek gumowy 21/27, otwór 7 mm     </v>
          </cell>
          <cell r="G3488" t="str">
            <v xml:space="preserve">Резиновая пробка, d=27/21 мм, с 1 отверстием, 7 мм    </v>
          </cell>
          <cell r="H3488">
            <v>1.05</v>
          </cell>
        </row>
        <row r="3489">
          <cell r="A3489" t="str">
            <v>39257-02</v>
          </cell>
          <cell r="B3489" t="str">
            <v xml:space="preserve">Gummistopfen 21/27, 2 x Bohrung  7 mm </v>
          </cell>
          <cell r="C3489" t="str">
            <v>Rubber stopper,d=27/21mm, 2 holes</v>
          </cell>
          <cell r="D3489" t="str">
            <v>Bouchon caoutchouc , d 27 / 21mm, 2 trous</v>
          </cell>
          <cell r="E3489" t="str">
            <v>TAPON DE GOMA, 21/27 mm, 2 PERF. DE 6 mm</v>
          </cell>
          <cell r="F3489" t="str">
            <v xml:space="preserve">Korek gumowy 21/27/ 2 x otwór 7 mm     </v>
          </cell>
          <cell r="G3489" t="str">
            <v xml:space="preserve">Резиновая пробка, d=27/21 мм, с 2 отверстиями по 7 мм    </v>
          </cell>
          <cell r="H3489">
            <v>1.3</v>
          </cell>
        </row>
        <row r="3490">
          <cell r="A3490" t="str">
            <v>39257-03</v>
          </cell>
          <cell r="B3490" t="str">
            <v>Gummistopfen 21/27, 1 Bohrung 7 mm, 2 x Bohrung 1,5 mm</v>
          </cell>
          <cell r="C3490" t="str">
            <v>Rubber stopper,d=27/21mm, with hole</v>
          </cell>
          <cell r="D3490" t="str">
            <v/>
          </cell>
          <cell r="E3490" t="str">
            <v/>
          </cell>
          <cell r="F3490" t="str">
            <v/>
          </cell>
          <cell r="G3490" t="str">
            <v/>
          </cell>
          <cell r="H3490">
            <v>3.5</v>
          </cell>
        </row>
        <row r="3491">
          <cell r="A3491" t="str">
            <v>39258-00</v>
          </cell>
          <cell r="B3491" t="str">
            <v xml:space="preserve">Gummistopfen 26/32, ohne Bohrung </v>
          </cell>
          <cell r="C3491" t="str">
            <v>Rubber stopper 26/32 , without hole</v>
          </cell>
          <cell r="D3491" t="str">
            <v>Bouchon caoutchouc , d 32 / 26mm, sans trou</v>
          </cell>
          <cell r="E3491" t="str">
            <v>Tapon de goma, 26/32 mm, sin perforación</v>
          </cell>
          <cell r="F3491" t="str">
            <v xml:space="preserve">Korek gumowy 26/32 bez otworu     </v>
          </cell>
          <cell r="G3491" t="str">
            <v xml:space="preserve">Резиновая пробка, d=32/26 мм, без отверстия    </v>
          </cell>
          <cell r="H3491">
            <v>1.05</v>
          </cell>
        </row>
        <row r="3492">
          <cell r="A3492" t="str">
            <v>39258-01</v>
          </cell>
          <cell r="B3492" t="str">
            <v xml:space="preserve">Gummistopfen 26/32, Bohrung 7 mm </v>
          </cell>
          <cell r="C3492" t="str">
            <v>Rubber stopper 26/32, 1 hole 7 mm</v>
          </cell>
          <cell r="D3492" t="str">
            <v>Bouchon caoutchouc , d 32 / 26mm, 1 trou</v>
          </cell>
          <cell r="E3492" t="str">
            <v>Tapón de goma, 26/32 mm, 1 perforación de 7 mm</v>
          </cell>
          <cell r="F3492" t="str">
            <v xml:space="preserve">Korek gumowy 26/32, otwór 7 mm     </v>
          </cell>
          <cell r="G3492" t="str">
            <v xml:space="preserve">Резиновая пробка, d=32/26 мм, с 1 отверстием, 7 мм    </v>
          </cell>
          <cell r="H3492">
            <v>1.2</v>
          </cell>
        </row>
        <row r="3493">
          <cell r="A3493" t="str">
            <v>39258-02</v>
          </cell>
          <cell r="B3493" t="str">
            <v xml:space="preserve">Gummistopfen 26/32, 2 x Bohrung  7 mm </v>
          </cell>
          <cell r="C3493" t="str">
            <v>Rubber stopper 26/32, 2 holes 7 mm</v>
          </cell>
          <cell r="D3493" t="str">
            <v>Bouchon caoutchouc , d 32 / 26mm, 2 trous</v>
          </cell>
          <cell r="E3493" t="str">
            <v>Tapón de goma, 26/32 mm, 2 perforaciones de 7 mm</v>
          </cell>
          <cell r="F3493" t="str">
            <v xml:space="preserve">Korek gumowy 26/32/2 x otwór 7 mm     </v>
          </cell>
          <cell r="G3493" t="str">
            <v xml:space="preserve">Резиновая пробка, d=32/26 мм, с 2 отверстиями по 7 мм    </v>
          </cell>
          <cell r="H3493">
            <v>1.35</v>
          </cell>
        </row>
        <row r="3494">
          <cell r="A3494" t="str">
            <v>39258-03</v>
          </cell>
          <cell r="B3494" t="str">
            <v xml:space="preserve">Gummistopfen 26/32, 3 x Bohrung  7 mm </v>
          </cell>
          <cell r="C3494" t="str">
            <v>Rubber stopper 26/32, 3 holes 7 mm</v>
          </cell>
          <cell r="D3494" t="str">
            <v>Bouchon caoutchouc , d 32 / 26mm, 3 trous</v>
          </cell>
          <cell r="E3494" t="str">
            <v>Tapón de goma, 26/32 mm, 3 perforaciones de 7 mm</v>
          </cell>
          <cell r="F3494" t="str">
            <v xml:space="preserve">Korek gumowy 26/32/3 x otwór 7 mm     </v>
          </cell>
          <cell r="G3494" t="str">
            <v xml:space="preserve">Резиновая пробка, d=32/26 мм, с 3 отверстиями по 7 мм    </v>
          </cell>
          <cell r="H3494">
            <v>2.2999999999999998</v>
          </cell>
        </row>
        <row r="3495">
          <cell r="A3495" t="str">
            <v>39258-06</v>
          </cell>
          <cell r="B3495" t="str">
            <v>Gummistopfen 26/32, Bohrung 6 mm</v>
          </cell>
          <cell r="C3495" t="str">
            <v>Rubber stopper 26/32, 1 hole 6 mm</v>
          </cell>
          <cell r="D3495" t="str">
            <v>Bouchon caoutchouc , d 32 / 26mm, 1 trou</v>
          </cell>
          <cell r="E3495" t="str">
            <v>TAPON DE GOMA, 26/32 mm, 1 PERF. DE 7 mm</v>
          </cell>
          <cell r="F3495" t="str">
            <v xml:space="preserve">Korek gumowy 26/32, 1 otwór 6 mm     </v>
          </cell>
          <cell r="G3495" t="str">
            <v xml:space="preserve">Резиновая пробка, d=32/26 мм, с 1 отверстием, 7 мм    </v>
          </cell>
          <cell r="H3495">
            <v>1.2</v>
          </cell>
        </row>
        <row r="3496">
          <cell r="A3496" t="str">
            <v>39258-09</v>
          </cell>
          <cell r="B3496" t="str">
            <v>Gummistopfen 26/32, Bohrung 1,5 mm</v>
          </cell>
          <cell r="C3496" t="str">
            <v>Rubber stopper 26/32, 1 hole 1,5 mm</v>
          </cell>
          <cell r="D3496" t="str">
            <v>Bouchon caoutchouc , d 32 / 26mm, 1 trou</v>
          </cell>
          <cell r="E3496" t="str">
            <v>TAPON GOMA 31/30 MM, PERF. ESP.</v>
          </cell>
          <cell r="F3496" t="str">
            <v xml:space="preserve">Korek gumowy 26/32, 1 otwór 1,5 mm     </v>
          </cell>
          <cell r="G3496" t="str">
            <v xml:space="preserve">Резиновая пробка, d=32/26 мм, с 1 отверстием, 1,5 мм    </v>
          </cell>
          <cell r="H3496">
            <v>2.0499999999999998</v>
          </cell>
        </row>
        <row r="3497">
          <cell r="A3497" t="str">
            <v>39258-13</v>
          </cell>
          <cell r="B3497" t="str">
            <v xml:space="preserve">Gummistopfen 26/32, 2 x Bohrung  7+2,5 mm </v>
          </cell>
          <cell r="C3497" t="str">
            <v>Rubber stopper 26/32, 2 holes 7 mm + 2,5 mm</v>
          </cell>
          <cell r="D3497" t="str">
            <v>Bouchon caoutchouc , d 32 / 26mm, 1 trou</v>
          </cell>
          <cell r="E3497" t="str">
            <v>TAPON DE GOMA 32/30 1/7 Y 1/2,5</v>
          </cell>
          <cell r="F3497" t="str">
            <v xml:space="preserve">Korek gumowy 26/32/2 x otwór 7+2,5 mm     </v>
          </cell>
          <cell r="G3497" t="str">
            <v xml:space="preserve">Резиновая пробка, d=32/26 мм, с 2 отверстиями, 7 мм+2,5 мм     </v>
          </cell>
          <cell r="H3497">
            <v>2.0499999999999998</v>
          </cell>
        </row>
        <row r="3498">
          <cell r="A3498" t="str">
            <v>39258-14</v>
          </cell>
          <cell r="B3498" t="str">
            <v>Gummistopfen 26/32, 2 x Bohrung 1,5 mm, 1 Bohrung  7 mm</v>
          </cell>
          <cell r="C3498" t="str">
            <v>Rubber stopper 26/32, 3 holes, 1 x 7 mm + 2 x 1,5 mm</v>
          </cell>
          <cell r="D3498" t="str">
            <v>Bouchon caoutchouc , d 32 / 26mm, 3 trous</v>
          </cell>
          <cell r="E3498" t="str">
            <v>TAPON GOMA 31/30MM,ESPEC.PERFOR.</v>
          </cell>
          <cell r="F3498" t="str">
            <v xml:space="preserve">Korek gumowy 26/32/3 x otwór 7+2x1,5 mm     </v>
          </cell>
          <cell r="G3498" t="str">
            <v xml:space="preserve">Резиновая пробка, d=32/26 мм, с 3 отверстиями, 7 мм+2х1,5 мм    </v>
          </cell>
          <cell r="H3498">
            <v>3.15</v>
          </cell>
        </row>
        <row r="3499">
          <cell r="A3499" t="str">
            <v>39258-16</v>
          </cell>
          <cell r="B3499" t="str">
            <v>Gummistopfen 26/32, 1 Bohrung  7 mm, 1 Bohrung 6 mm</v>
          </cell>
          <cell r="C3499" t="str">
            <v>Rubber stopper 26/32, 2 holes 7 mm + 6 mm</v>
          </cell>
          <cell r="D3499" t="str">
            <v>Bouchon caoutchouc , d 32 / 26mm, 1 trou</v>
          </cell>
          <cell r="E3499" t="str">
            <v>TAPON DE GOMA 32/30 1/7 Y 1/2,5</v>
          </cell>
          <cell r="F3499" t="str">
            <v xml:space="preserve">Korek gumowy 26/32, 2 otwory 7 mm + 6 mm     </v>
          </cell>
          <cell r="G3499" t="str">
            <v xml:space="preserve">Резиновая пробка, d=32/26 мм, с 2 отверстиями, 7 мм+2,5 мм     </v>
          </cell>
          <cell r="H3499">
            <v>1.85</v>
          </cell>
        </row>
        <row r="3500">
          <cell r="A3500" t="str">
            <v>39258-18</v>
          </cell>
          <cell r="B3500" t="str">
            <v xml:space="preserve">Gummistopfen 26/32, Bohrung 12 mm </v>
          </cell>
          <cell r="C3500" t="str">
            <v>Rubber stopper,d=32/26mm, 1 hole</v>
          </cell>
          <cell r="D3500" t="str">
            <v>Bouchon caoutchouc , d 32 / 26mm, 1 trou</v>
          </cell>
          <cell r="E3500" t="str">
            <v>Tapón goma 32/26mm, 1 perforación 12 mm</v>
          </cell>
          <cell r="F3500" t="str">
            <v xml:space="preserve">Korek gumowy 26/32, otwór 12 mm     </v>
          </cell>
          <cell r="G3500" t="str">
            <v xml:space="preserve">Резиновая пробка, d=32/26 мм, с  1 отверстием, 12 мм    </v>
          </cell>
          <cell r="H3500">
            <v>1.4</v>
          </cell>
        </row>
        <row r="3501">
          <cell r="A3501" t="str">
            <v>39258-19</v>
          </cell>
          <cell r="B3501" t="str">
            <v>Gummistopfen 26/32, 1 Bohrung 7 mm, 1 Bohrung 12 mm</v>
          </cell>
          <cell r="C3501" t="str">
            <v>Rubber stopper, d = 32/26 mm, 1 hole 7 mm, 1 hole 12 mm</v>
          </cell>
          <cell r="D3501" t="str">
            <v>Bouchon caoutchouc , d 32/26 mm, 1 trou 7 mm, 1 trou 12 mm</v>
          </cell>
          <cell r="E3501" t="str">
            <v xml:space="preserve">Tapón de caucho, d = 32/26 mm, 1 agujero 7 mm, 1 agujero 12 mm  </v>
          </cell>
          <cell r="F3501" t="str">
            <v xml:space="preserve">Korek gumowy 26/32, otwór 12 mm     </v>
          </cell>
          <cell r="G3501" t="str">
            <v xml:space="preserve">Резиновая пробка, d=32/26 мм, с  1 отверстием, 12 мм    </v>
          </cell>
          <cell r="H3501">
            <v>1.7</v>
          </cell>
        </row>
        <row r="3502">
          <cell r="A3502" t="str">
            <v>39258-20</v>
          </cell>
          <cell r="B3502" t="str">
            <v xml:space="preserve">Gummistopfen 26/32, Bohrung 14 mm </v>
          </cell>
          <cell r="C3502" t="str">
            <v>Rubber stopper,d=32/26mm, 1 hole</v>
          </cell>
          <cell r="D3502" t="str">
            <v>Bouchon caoutchouc , d 32 / 26mm, 1 trou</v>
          </cell>
          <cell r="E3502" t="str">
            <v>TAPON GOMA 31/30MM,ESPEC.PERFOR.</v>
          </cell>
          <cell r="F3502" t="str">
            <v xml:space="preserve">Korek gumowy 26/32, otwór 14 mm     </v>
          </cell>
          <cell r="G3502" t="str">
            <v xml:space="preserve">Резиновая пробка, d=32/26 мм, с  1 отверстием, 14 мм    </v>
          </cell>
          <cell r="H3502">
            <v>1.7</v>
          </cell>
        </row>
        <row r="3503">
          <cell r="A3503" t="str">
            <v>39259-00</v>
          </cell>
          <cell r="B3503" t="str">
            <v xml:space="preserve">Gummistopfen 29/35, ohne Bohrung </v>
          </cell>
          <cell r="C3503" t="str">
            <v>Rubber stopper, d = 35 / 29  mm, without hole</v>
          </cell>
          <cell r="D3503" t="str">
            <v>Bouchon caoutchouc , d 35 / 29mm, sans trou</v>
          </cell>
          <cell r="E3503" t="str">
            <v>TAPON DE GOMA, DIAM. 35/29 MM</v>
          </cell>
          <cell r="F3503" t="str">
            <v xml:space="preserve">Korek gumowy 29/35 bez otworu     </v>
          </cell>
          <cell r="G3503" t="str">
            <v xml:space="preserve">Резиновая пробка, d=35/29 мм, без отверстия    </v>
          </cell>
          <cell r="H3503">
            <v>1.35</v>
          </cell>
        </row>
        <row r="3504">
          <cell r="A3504" t="str">
            <v>39259-01</v>
          </cell>
          <cell r="B3504" t="str">
            <v xml:space="preserve">Gummistopfen 29/35, Bohrung 7 mm </v>
          </cell>
          <cell r="C3504" t="str">
            <v>Rubber stopper,d=35/29mm, 1 hole</v>
          </cell>
          <cell r="D3504" t="str">
            <v>Bouchon caoutchouc , d 35 / 29mm, 1 trou</v>
          </cell>
          <cell r="E3504" t="str">
            <v>TAPON DE GOMA 35/30,1 PERF.7MM</v>
          </cell>
          <cell r="F3504" t="str">
            <v xml:space="preserve">Korek gumowy 29/35, otwór 7 mm     </v>
          </cell>
          <cell r="G3504" t="str">
            <v xml:space="preserve">Резиновая пробка, d=35/29 мм, с 1 отверстием, 7 мм    </v>
          </cell>
          <cell r="H3504">
            <v>1.35</v>
          </cell>
        </row>
        <row r="3505">
          <cell r="A3505" t="str">
            <v>39259-02</v>
          </cell>
          <cell r="B3505" t="str">
            <v xml:space="preserve">Gummistopfen 29/35, 2 x Bohrung  7 mm </v>
          </cell>
          <cell r="C3505" t="str">
            <v>Rubber stopper,d=35/29mm, 2 holes</v>
          </cell>
          <cell r="D3505" t="str">
            <v>Bouchon caoutchouc , d 35 / 29mm, 2 trous</v>
          </cell>
          <cell r="E3505" t="str">
            <v>TAPON GOMA 34/30 MM, 2 PERF. 7 MM</v>
          </cell>
          <cell r="F3505" t="str">
            <v xml:space="preserve">Korek gumowy 29/35/2 x otwór 7 mm     </v>
          </cell>
          <cell r="G3505" t="str">
            <v xml:space="preserve">Резиновая пробка, d=35/29 мм, с 2 отверстиями, 7 мм    </v>
          </cell>
          <cell r="H3505">
            <v>1.55</v>
          </cell>
        </row>
        <row r="3506">
          <cell r="A3506" t="str">
            <v>39259-15</v>
          </cell>
          <cell r="B3506" t="str">
            <v xml:space="preserve">Gummistopfen 29/35, Bohrung 15 mm </v>
          </cell>
          <cell r="C3506" t="str">
            <v>Rubber stopper, d=29/35 mm, 1 hole 15 mm</v>
          </cell>
          <cell r="D3506" t="str">
            <v>Bouchon caoutchouc , d 29 / 35, 1 trou 15 mm</v>
          </cell>
          <cell r="E3506" t="str">
            <v>TAPON DE GOMA, 29/35, 1/15 mm PERFOR.</v>
          </cell>
          <cell r="F3506" t="str">
            <v xml:space="preserve">Korek gumowy 29/35, otwór 15 mm     </v>
          </cell>
          <cell r="G3506" t="str">
            <v xml:space="preserve">Резиновая пробка, d=29/35 мм, с 1 отверстием, 15 мм    </v>
          </cell>
          <cell r="H3506">
            <v>1.9</v>
          </cell>
        </row>
        <row r="3507">
          <cell r="A3507" t="str">
            <v>39260-00</v>
          </cell>
          <cell r="B3507" t="str">
            <v xml:space="preserve">Gummistopfen 31/38, ohne Bohrung </v>
          </cell>
          <cell r="C3507" t="str">
            <v>Rubber stopper,d=38/31mm,w/o hole</v>
          </cell>
          <cell r="D3507" t="str">
            <v>Bouchon caoutchouc , d 38 / 31mm, sans trou</v>
          </cell>
          <cell r="E3507" t="str">
            <v>TAPON DE GOMA, DIAM. 38/35 MM</v>
          </cell>
          <cell r="F3507" t="str">
            <v xml:space="preserve">Korek gumowy 31/38 bez otworu     </v>
          </cell>
          <cell r="G3507" t="str">
            <v xml:space="preserve">Резиновая пробка, d=38/31мм, без отверстия    </v>
          </cell>
          <cell r="H3507">
            <v>1.35</v>
          </cell>
        </row>
        <row r="3508">
          <cell r="A3508" t="str">
            <v>39260-01</v>
          </cell>
          <cell r="B3508" t="str">
            <v xml:space="preserve">Gummistopfen 31/38, Bohrung 7 mm </v>
          </cell>
          <cell r="C3508" t="str">
            <v>Rub.stop.d=38/31mm,1 hole 7mm</v>
          </cell>
          <cell r="D3508" t="str">
            <v>Bouchon caoutchouc , d 38 / 31mm, 1 trou</v>
          </cell>
          <cell r="E3508" t="str">
            <v>TAPON GOMA 38/31 MM, 1 PERF. 7 MM</v>
          </cell>
          <cell r="F3508" t="str">
            <v xml:space="preserve">Korek gumowy 31/38, otwór 7 mm     </v>
          </cell>
          <cell r="G3508" t="str">
            <v xml:space="preserve">Резиновая пробка, d=38/31 мм, с 1 отверстием, 7мм     </v>
          </cell>
          <cell r="H3508">
            <v>1.4</v>
          </cell>
        </row>
        <row r="3509">
          <cell r="A3509" t="str">
            <v>39260-02</v>
          </cell>
          <cell r="B3509" t="str">
            <v xml:space="preserve">Gummistopfen 31/38, 2 x Bohrung  7 mm </v>
          </cell>
          <cell r="C3509" t="str">
            <v>Rubber stopper,d=38/31mm, 2 holes</v>
          </cell>
          <cell r="D3509" t="str">
            <v>Bouchon caoutchouc , d 38 / 31mm, 2 trous</v>
          </cell>
          <cell r="E3509" t="str">
            <v>TAPON GOMA 38/35 MM, 2 PERF. 7MM</v>
          </cell>
          <cell r="F3509" t="str">
            <v xml:space="preserve">Korek gumowy 31/38/2 x otwór 7 mm     </v>
          </cell>
          <cell r="G3509" t="str">
            <v xml:space="preserve">Резиновая пробка, d=38/31 мм, с 2 отверстиями по 7 мм    </v>
          </cell>
          <cell r="H3509">
            <v>1.6</v>
          </cell>
        </row>
        <row r="3510">
          <cell r="A3510" t="str">
            <v>39260-19</v>
          </cell>
          <cell r="B3510" t="str">
            <v xml:space="preserve">Gummistopfen 31/38, Bohrung 15 mm </v>
          </cell>
          <cell r="C3510" t="str">
            <v>Rub.stop.d=38/31mm,1 hole 15mm</v>
          </cell>
          <cell r="D3510" t="str">
            <v>Bouchon caoutchouc , d 38 / 35mm, 1 trou</v>
          </cell>
          <cell r="E3510" t="str">
            <v>TAPON DE GOMA, 38/35,1/15 PERFOR.</v>
          </cell>
          <cell r="F3510" t="str">
            <v xml:space="preserve">Korek gumowy 31/38, otwór 15 mm     </v>
          </cell>
          <cell r="G3510" t="str">
            <v xml:space="preserve">Резиновая пробка, d=38/31 мм, с 1 отверстием, 15мм    </v>
          </cell>
          <cell r="H3510">
            <v>1.85</v>
          </cell>
        </row>
        <row r="3511">
          <cell r="A3511" t="str">
            <v>39260-21</v>
          </cell>
          <cell r="B3511" t="str">
            <v xml:space="preserve">Gummistopfen 31/38, Bohrung 19 mm </v>
          </cell>
          <cell r="C3511" t="str">
            <v>Rub.stop.d=38/31mm,1 hole 19mm</v>
          </cell>
          <cell r="D3511" t="str">
            <v>Bouchon caoutchouc , d 38 / 31mm, 1 trou</v>
          </cell>
          <cell r="E3511" t="str">
            <v>TAPON GOMA 38/35MM,ESPEC.PERFOR.</v>
          </cell>
          <cell r="F3511" t="str">
            <v xml:space="preserve">Korek gumowy 31/38, otwór 19 mm     </v>
          </cell>
          <cell r="G3511" t="str">
            <v xml:space="preserve">Резиновая пробка, d=38/31 мм, с 1 отверстием, 19мм    </v>
          </cell>
          <cell r="H3511">
            <v>1.9</v>
          </cell>
        </row>
        <row r="3512">
          <cell r="A3512" t="str">
            <v>39261-00</v>
          </cell>
          <cell r="B3512" t="str">
            <v xml:space="preserve">Gummistopfen 34/41, ohne Bohrung </v>
          </cell>
          <cell r="C3512" t="str">
            <v>Rubber stopper,d=41/34mm,w/o hole</v>
          </cell>
          <cell r="D3512" t="str">
            <v>Bouchon caoutchouc , d 41 / 34mm, sans trou</v>
          </cell>
          <cell r="E3512" t="str">
            <v>TAPON DE GOMA, DIAM. 41/35 MM</v>
          </cell>
          <cell r="F3512" t="str">
            <v xml:space="preserve">Korek gumowy 34/41 bez otworu     </v>
          </cell>
          <cell r="G3512" t="str">
            <v xml:space="preserve">Резиновая пробка, d=41/34 мм, без отверстия    </v>
          </cell>
          <cell r="H3512">
            <v>2.5</v>
          </cell>
        </row>
        <row r="3513">
          <cell r="A3513" t="str">
            <v>39261-01</v>
          </cell>
          <cell r="B3513" t="str">
            <v xml:space="preserve">Gummistopfen 34/41, Bohrung 7 mm </v>
          </cell>
          <cell r="C3513" t="str">
            <v>Rubber stopper,d=41/34mm, 1 hole</v>
          </cell>
          <cell r="D3513" t="str">
            <v>Bouchon caoutchouc , d 41 / 34mm, 1 trou</v>
          </cell>
          <cell r="E3513" t="str">
            <v>TAPON GOMA 41/34 MM, 1 PERF. 7 MM</v>
          </cell>
          <cell r="F3513" t="str">
            <v xml:space="preserve">Korek gumowy 34/41, otwór 7 mm     </v>
          </cell>
          <cell r="G3513" t="str">
            <v xml:space="preserve">Резиновая пробка, d=41/34 мм, с 1 отверстием, 7 мм    </v>
          </cell>
          <cell r="H3513">
            <v>2.99</v>
          </cell>
        </row>
        <row r="3514">
          <cell r="A3514" t="str">
            <v>39261-02</v>
          </cell>
          <cell r="B3514" t="str">
            <v xml:space="preserve">Gummistopfen 34/41, 2 x Bohrung  7 mm </v>
          </cell>
          <cell r="C3514" t="str">
            <v>Rubber stopper,d=41/34mm, 2 holes</v>
          </cell>
          <cell r="D3514" t="str">
            <v>Bouchon caoutchouc , d 41 / 34mm, 2 trous</v>
          </cell>
          <cell r="E3514" t="str">
            <v>TAPON GOMA 41/35 MM, 2 PERF. 7 MM</v>
          </cell>
          <cell r="F3514" t="str">
            <v xml:space="preserve">Korek gumowy 34/41/2 x otwór 7 mm     </v>
          </cell>
          <cell r="G3514" t="str">
            <v xml:space="preserve">Резиновая пробка, d=41/34 мм, с 2 отверстиями, 7 мм    </v>
          </cell>
          <cell r="H3514">
            <v>3.05</v>
          </cell>
        </row>
        <row r="3515">
          <cell r="A3515" t="str">
            <v>39262-00</v>
          </cell>
          <cell r="B3515" t="str">
            <v xml:space="preserve">Gummistopfen 36/44, ohne Bohrung </v>
          </cell>
          <cell r="C3515" t="str">
            <v>Rubber stopper,d=44/36mm,w/o hole</v>
          </cell>
          <cell r="D3515" t="str">
            <v>Bouchon caoutchouc d 44mm / 36mm sans trou</v>
          </cell>
          <cell r="E3515" t="str">
            <v>TAPON GOMA 44/36mm,SIN PERF.</v>
          </cell>
          <cell r="F3515" t="str">
            <v xml:space="preserve">Korek gumowy 36/44 bez otworu     </v>
          </cell>
          <cell r="G3515" t="str">
            <v xml:space="preserve">Резиновая пробка, d=44/36 мм, без отверстия    </v>
          </cell>
          <cell r="H3515">
            <v>1.7</v>
          </cell>
        </row>
        <row r="3516">
          <cell r="A3516" t="str">
            <v>39262-01</v>
          </cell>
          <cell r="B3516" t="str">
            <v>Gummistopfen 36/44, Bohrung 7 mm</v>
          </cell>
          <cell r="C3516" t="str">
            <v>Rubberstopper 36/44 with hole 7 mm</v>
          </cell>
          <cell r="D3516" t="str">
            <v/>
          </cell>
          <cell r="E3516" t="str">
            <v/>
          </cell>
          <cell r="F3516" t="str">
            <v/>
          </cell>
          <cell r="G3516" t="str">
            <v/>
          </cell>
          <cell r="H3516">
            <v>2.15</v>
          </cell>
        </row>
        <row r="3517">
          <cell r="A3517" t="str">
            <v>39263-00</v>
          </cell>
          <cell r="B3517" t="str">
            <v xml:space="preserve">Gummistopfen 41/49, ohne Bohrung </v>
          </cell>
          <cell r="C3517" t="str">
            <v>Rubber stopper,d=49/41mm,w/o hole</v>
          </cell>
          <cell r="D3517" t="str">
            <v>Bouchon caoutchouc , d 49 / 41mm, sans trou</v>
          </cell>
          <cell r="E3517" t="str">
            <v>TAPON DE GOMA, DIAM. 49/35 MM</v>
          </cell>
          <cell r="F3517" t="str">
            <v xml:space="preserve">Korek gumowy 41/49 bez otworu     </v>
          </cell>
          <cell r="G3517" t="str">
            <v xml:space="preserve">Резиновая пробка, d=49/41 мм, без отверстия    </v>
          </cell>
          <cell r="H3517">
            <v>2.0499999999999998</v>
          </cell>
        </row>
        <row r="3518">
          <cell r="A3518" t="str">
            <v>39263-01</v>
          </cell>
          <cell r="B3518" t="str">
            <v xml:space="preserve">Gummistopfen 41/49, Bohrung 7 mm </v>
          </cell>
          <cell r="C3518" t="str">
            <v>Rubber stopper,d=49/41mm, 1 hole</v>
          </cell>
          <cell r="D3518" t="str">
            <v>Bouchon caoutchouc , d 49 / 41mm, 1 trou</v>
          </cell>
          <cell r="E3518" t="str">
            <v>TAPON GOMA 49/42 MM, 1 PERF. 7 MM</v>
          </cell>
          <cell r="F3518" t="str">
            <v xml:space="preserve">Korek gumowy 41/49, otwór 7 mm     </v>
          </cell>
          <cell r="G3518" t="str">
            <v xml:space="preserve">Резиновая пробка, d=49/41 мм, с 1 отверстием, 7 мм    </v>
          </cell>
          <cell r="H3518">
            <v>2.25</v>
          </cell>
        </row>
        <row r="3519">
          <cell r="A3519" t="str">
            <v>39263-02</v>
          </cell>
          <cell r="B3519" t="str">
            <v xml:space="preserve">Gummistopfen 41/49, 2 x Bohrung  7 mm </v>
          </cell>
          <cell r="C3519" t="str">
            <v>Rubber stopper,d=49/41mm, 2 holes</v>
          </cell>
          <cell r="D3519" t="str">
            <v>Bouchon caoutchouc , d 49 / 41mm, 2 trous</v>
          </cell>
          <cell r="E3519" t="str">
            <v>TAPON GOMA 49/35 MM, 2 PERF. 7 MM</v>
          </cell>
          <cell r="F3519" t="str">
            <v xml:space="preserve">Korek gumowy 41/49/2 x otwór 7 mm     </v>
          </cell>
          <cell r="G3519" t="str">
            <v xml:space="preserve">Резиновая пробка, d=49/41мм, с 2 отверстиями по 7 мм    </v>
          </cell>
          <cell r="H3519">
            <v>3.25</v>
          </cell>
        </row>
        <row r="3520">
          <cell r="A3520" t="str">
            <v>39263-03</v>
          </cell>
          <cell r="B3520" t="str">
            <v xml:space="preserve">Gummistopfen 41/49, 3 x Bohrung  7 mm </v>
          </cell>
          <cell r="C3520" t="str">
            <v>Rubber stopper,d=49/41mm, 3 holes</v>
          </cell>
          <cell r="D3520" t="str">
            <v>Bouchon caoutchouc , d 49 / 41mm, 3 trous</v>
          </cell>
          <cell r="E3520" t="str">
            <v>TAPON GOMA 49/35 MM, 3 PERF. 7MM</v>
          </cell>
          <cell r="F3520" t="str">
            <v xml:space="preserve">Korek gumowy 41/49/3 x otwór 7 mm     </v>
          </cell>
          <cell r="G3520" t="str">
            <v xml:space="preserve">Резиновая пробка, d=49/41мм, с 3 отверстиями по 7 мм    </v>
          </cell>
          <cell r="H3520">
            <v>3.3</v>
          </cell>
        </row>
        <row r="3521">
          <cell r="A3521" t="str">
            <v>39263-15</v>
          </cell>
          <cell r="B3521" t="str">
            <v xml:space="preserve">Gummistopfen 41/49, Bohrung 15 mm </v>
          </cell>
          <cell r="C3521" t="str">
            <v>Rub.stop.d=49/41,1 hole 15mm</v>
          </cell>
          <cell r="D3521" t="str">
            <v>Bouchon caoutchouc 49 / 40 Trou 15mm</v>
          </cell>
          <cell r="E3521" t="str">
            <v>TAPON D.GOMA 49/40 15MM C.ORIFIC.</v>
          </cell>
          <cell r="F3521" t="str">
            <v xml:space="preserve">Korek gumowy 41/49, otwór 15 mm     </v>
          </cell>
          <cell r="G3521" t="str">
            <v xml:space="preserve">Резиновая пробка, d=49/41 мм, с 1 отверстием, 15 мм    </v>
          </cell>
          <cell r="H3521">
            <v>3.25</v>
          </cell>
        </row>
        <row r="3522">
          <cell r="A3522" t="str">
            <v>39263-22</v>
          </cell>
          <cell r="B3522" t="str">
            <v xml:space="preserve">Gummistopfen 41/49, Bohrung 23 mm </v>
          </cell>
          <cell r="C3522" t="str">
            <v>Rub.stop.d=49/41mm,1 hole 23mm</v>
          </cell>
          <cell r="D3522" t="str">
            <v>Bouchon caoutchouc , d 49 / 41mm, 1 trou</v>
          </cell>
          <cell r="E3522" t="str">
            <v>TAPON GOMA 49/41 MM, 1 PERF.23 MM</v>
          </cell>
          <cell r="F3522" t="str">
            <v xml:space="preserve">Korek gumowy 41/49, otwór 23 mm     </v>
          </cell>
          <cell r="G3522" t="str">
            <v xml:space="preserve">Резиновая пробка, d=49/41 мм, с 1 отверстием, 23 мм    </v>
          </cell>
          <cell r="H3522">
            <v>2.6</v>
          </cell>
        </row>
        <row r="3523">
          <cell r="A3523" t="str">
            <v>39264-00</v>
          </cell>
          <cell r="B3523" t="str">
            <v xml:space="preserve">Gummistopfen 47/55, ohne Bohrung </v>
          </cell>
          <cell r="C3523" t="str">
            <v>Rubber stopper,d=55/47mm,w/o hole</v>
          </cell>
          <cell r="D3523" t="str">
            <v>Bouchon caoutchouc D=55mm d=47mm</v>
          </cell>
          <cell r="E3523" t="str">
            <v>TAPON GOMA,55/47mm,SIN PERF.</v>
          </cell>
          <cell r="F3523" t="str">
            <v xml:space="preserve">Korek gumowy 47/55 bez otworu     </v>
          </cell>
          <cell r="G3523" t="str">
            <v xml:space="preserve">Резиновая пробка, d=55/47 мм, без отверстия    </v>
          </cell>
          <cell r="H3523">
            <v>3.25</v>
          </cell>
        </row>
        <row r="3524">
          <cell r="A3524" t="str">
            <v>39265-00</v>
          </cell>
          <cell r="B3524" t="str">
            <v xml:space="preserve">Guko-Satz, 8 Stück </v>
          </cell>
          <cell r="C3524" t="str">
            <v>Rubber gaskets,conical,set of 8</v>
          </cell>
          <cell r="D3524" t="str">
            <v>Joint caoutchouc, conique, jeu de 8</v>
          </cell>
          <cell r="E3524" t="str">
            <v>JUNTA DE CAUCHO,CONICA,JYEGO DE 8</v>
          </cell>
          <cell r="F3524" t="str">
            <v xml:space="preserve">Zestaw uszczelek gumowych, 8 sztuk     </v>
          </cell>
          <cell r="G3524" t="str">
            <v xml:space="preserve">Резиновые прокладки, конусообразные, набор 8 шт.    </v>
          </cell>
          <cell r="H3524">
            <v>18.399999999999999</v>
          </cell>
        </row>
        <row r="3525">
          <cell r="A3525" t="str">
            <v>39266-00</v>
          </cell>
          <cell r="B3525" t="str">
            <v>Steristopfen für di = 15 mm, 250  Stück</v>
          </cell>
          <cell r="C3525" t="str">
            <v>Sterile stoppers f. id 15mm, 250</v>
          </cell>
          <cell r="D3525" t="str">
            <v>Bouchons stériles pour di 15mm, 250</v>
          </cell>
          <cell r="E3525" t="str">
            <v>TAPONES ESTERILES P.DI 15MM, 250</v>
          </cell>
          <cell r="F3525" t="str">
            <v xml:space="preserve">Korek sterylny di = 15 mm, 250 sztuk     </v>
          </cell>
          <cell r="G3525" t="str">
            <v xml:space="preserve">Стерильные пробки для d=15 мм,  250 шт.    </v>
          </cell>
          <cell r="H3525">
            <v>14.3</v>
          </cell>
        </row>
        <row r="3526">
          <cell r="A3526" t="str">
            <v>39267-00</v>
          </cell>
          <cell r="B3526" t="str">
            <v xml:space="preserve">Steristopfen für di = 29 mm, 100  Stück </v>
          </cell>
          <cell r="C3526" t="str">
            <v>Sterile stoppers f. id 29mm, 100</v>
          </cell>
          <cell r="D3526" t="str">
            <v>Bouchons stériles pour di 29mm, 100</v>
          </cell>
          <cell r="E3526" t="str">
            <v>TAPONES ESTERILES P.DI 29MM, 100</v>
          </cell>
          <cell r="F3526" t="str">
            <v xml:space="preserve">Korek sterylny di = 29 mm, 100 sztuk     </v>
          </cell>
          <cell r="G3526" t="str">
            <v xml:space="preserve">Стерильные пробки для d=29мм, 100 шт.    </v>
          </cell>
          <cell r="H3526">
            <v>18.399999999999999</v>
          </cell>
        </row>
        <row r="3527">
          <cell r="A3527" t="str">
            <v>39268-01</v>
          </cell>
          <cell r="B3527" t="str">
            <v xml:space="preserve">Gummistopfen 50.5/59.5, Bohrung 7 mm </v>
          </cell>
          <cell r="C3527" t="str">
            <v>Rub.stop.d=59.5/50.5mm, 1 hole</v>
          </cell>
          <cell r="D3527" t="str">
            <v>Bouchon caoutchouc , d=59.5 / 50.5 Mm, 1 trou</v>
          </cell>
          <cell r="E3527" t="str">
            <v>TAPON GOMA 59.5/50.5MM,1PERF. 7MM</v>
          </cell>
          <cell r="F3527" t="str">
            <v xml:space="preserve">Korek gumowy 50,5/59,5, otwór 7 mm     </v>
          </cell>
          <cell r="G3527" t="str">
            <v xml:space="preserve">Резиновая пробка, d=59.5/50.5 мм, с 1 отверстием, 7 мм    </v>
          </cell>
          <cell r="H3527">
            <v>4.25</v>
          </cell>
        </row>
        <row r="3528">
          <cell r="A3528" t="str">
            <v>39275-03</v>
          </cell>
          <cell r="B3528" t="str">
            <v xml:space="preserve">Gummihütchen, 10 Stück </v>
          </cell>
          <cell r="C3528" t="str">
            <v>Rubber caps, 10 pcs</v>
          </cell>
          <cell r="D3528" t="str">
            <v>Capuchons en caoutchouc, jeu de 10</v>
          </cell>
          <cell r="E3528" t="str">
            <v>CAPUCHONES DE GOMA, 10 U.</v>
          </cell>
          <cell r="F3528" t="str">
            <v xml:space="preserve">Kapturki gumowe, 10 sztuk     </v>
          </cell>
          <cell r="G3528" t="str">
            <v xml:space="preserve">Резиновые наконечники для пипеток, 10 шт.     </v>
          </cell>
          <cell r="H3528">
            <v>4.4000000000000004</v>
          </cell>
        </row>
        <row r="3529">
          <cell r="A3529" t="str">
            <v>39277-00</v>
          </cell>
          <cell r="B3529" t="str">
            <v>Gewebeschlauch, Innen-d = 9 mm</v>
          </cell>
          <cell r="C3529" t="str">
            <v>Pressure tubing, i.d. 9 mm, 1 m</v>
          </cell>
          <cell r="D3529" t="str">
            <v>Tuyau armé, d.I. 9mm, 1 m</v>
          </cell>
          <cell r="E3529" t="str">
            <v>TUBO DE PRESION, DIAM.INT.9MM, 1M</v>
          </cell>
          <cell r="F3529" t="str">
            <v xml:space="preserve">Przewód zbrojony, średnica wewnętrzna d = 9 mm     </v>
          </cell>
          <cell r="G3529" t="str">
            <v xml:space="preserve">Армированные трубки, внутренний d=9 мм,  l=1 м    </v>
          </cell>
          <cell r="H3529">
            <v>22.9</v>
          </cell>
        </row>
        <row r="3530">
          <cell r="A3530" t="str">
            <v>39279-00</v>
          </cell>
          <cell r="B3530" t="str">
            <v>Gummischlauch, Innen-d = 3 mm, lfd. m</v>
          </cell>
          <cell r="C3530" t="str">
            <v>Rubber tubing, i.d.  3 mm</v>
          </cell>
          <cell r="D3530" t="str">
            <v>Tube caoutchouc, d.I. 3mm</v>
          </cell>
          <cell r="E3530" t="str">
            <v>TUBO DE GOMA, DIAM. INT.   3 MM</v>
          </cell>
          <cell r="F3530" t="str">
            <v xml:space="preserve">Przewód gumowy, średnica wewnętrzna d = 3 mm     </v>
          </cell>
          <cell r="G3530" t="str">
            <v xml:space="preserve">Резиновые трубки, внутренний d=3 мм    </v>
          </cell>
          <cell r="H3530">
            <v>1.1000000000000001</v>
          </cell>
        </row>
        <row r="3531">
          <cell r="A3531" t="str">
            <v>39280-00</v>
          </cell>
          <cell r="B3531" t="str">
            <v>Gummischlauch, Innen-d = 4 mm, lfd. m</v>
          </cell>
          <cell r="C3531" t="str">
            <v>Rubber tubing, i.d.  4 mm</v>
          </cell>
          <cell r="D3531" t="str">
            <v>Tube caoutchouc, d.I. 4mm</v>
          </cell>
          <cell r="E3531" t="str">
            <v>TUBO DE GOMA, DIAM. INT.   5 MM</v>
          </cell>
          <cell r="F3531" t="str">
            <v xml:space="preserve">Przewód gumowy, średnica wewnętrzna d = 4 mm     </v>
          </cell>
          <cell r="G3531" t="str">
            <v xml:space="preserve">Резиновые трубки, внутренний d=4 мм    </v>
          </cell>
          <cell r="H3531">
            <v>0.99</v>
          </cell>
        </row>
        <row r="3532">
          <cell r="A3532" t="str">
            <v>39281-00</v>
          </cell>
          <cell r="B3532" t="str">
            <v xml:space="preserve">Sicherheitsgasschlauch mit Muffen, l = 1 m </v>
          </cell>
          <cell r="C3532" t="str">
            <v>Safety gas tubing with couplings, l = 1 m</v>
          </cell>
          <cell r="D3532" t="str">
            <v>Tuyau de gaz de sécurité DIN, avec manchons, l = 1 m</v>
          </cell>
          <cell r="E3532" t="str">
            <v>TUBO D.SEGURID.P.GAS C.MANGUIT.1M</v>
          </cell>
          <cell r="F3532" t="str">
            <v xml:space="preserve">Przewód gazowy, bezpieczny, z mufami, 1 m     </v>
          </cell>
          <cell r="G3532" t="str">
            <v xml:space="preserve">Газовые шланги безопасности, с муфтами, 1 м     </v>
          </cell>
          <cell r="H3532">
            <v>38.6</v>
          </cell>
        </row>
        <row r="3533">
          <cell r="A3533" t="str">
            <v>39281-10</v>
          </cell>
          <cell r="B3533" t="str">
            <v>Sicherheits-Gasschlauch, DVGW , lfd. Meter</v>
          </cell>
          <cell r="C3533" t="str">
            <v>Safety gas tubing, DVGW, sold by metre</v>
          </cell>
          <cell r="D3533" t="str">
            <v>Tuyau de gaz de securité, dvgw, au mètre</v>
          </cell>
          <cell r="E3533" t="str">
            <v>Tubo de seguridad para gas, DVGW (Deutscher Verein des Gas und Wasserfaches) 1m</v>
          </cell>
          <cell r="F3533" t="str">
            <v xml:space="preserve">Przewód gazowy, zbrojony, DVGW     </v>
          </cell>
          <cell r="G3533" t="str">
            <v xml:space="preserve">Газовые шланги безопасности, DVGW, 1м     </v>
          </cell>
          <cell r="H3533">
            <v>7.1</v>
          </cell>
        </row>
        <row r="3534">
          <cell r="A3534" t="str">
            <v>39282-00</v>
          </cell>
          <cell r="B3534" t="str">
            <v>Gummischlauch, Innen-d = 6 mm, lfd. m</v>
          </cell>
          <cell r="C3534" t="str">
            <v>Rubber tubing, i.d. 6 mm</v>
          </cell>
          <cell r="D3534" t="str">
            <v>Tube caoutchouc, d.i. 6mm</v>
          </cell>
          <cell r="E3534" t="str">
            <v>Manguera de conexión, d int = 6 mm, l = 1  m</v>
          </cell>
          <cell r="F3534" t="str">
            <v xml:space="preserve">Przewód gumowy, średnica wewnętrzna d = 6 mm     </v>
          </cell>
          <cell r="G3534" t="str">
            <v xml:space="preserve">Резиновые трубки, внутренний d=6 мм    </v>
          </cell>
          <cell r="H3534">
            <v>1.3</v>
          </cell>
        </row>
        <row r="3535">
          <cell r="A3535" t="str">
            <v>39283-00</v>
          </cell>
          <cell r="B3535" t="str">
            <v>Gummischlauch, Innen-d = 8 mm, lfd. m</v>
          </cell>
          <cell r="C3535" t="str">
            <v>Rubber tubing, i.d.  8 mm</v>
          </cell>
          <cell r="D3535" t="str">
            <v>Tube caoutchouc, d.I. 8mm</v>
          </cell>
          <cell r="E3535" t="str">
            <v>MANGUERA DE GOMA, D.I. 8MM</v>
          </cell>
          <cell r="F3535" t="str">
            <v xml:space="preserve">Przewód gumowy, średnica wewnętrzna d = 8 mm     </v>
          </cell>
          <cell r="G3535" t="str">
            <v xml:space="preserve">Резиновые трубки, внутренний d=8 мм    </v>
          </cell>
          <cell r="H3535">
            <v>1.9</v>
          </cell>
        </row>
        <row r="3536">
          <cell r="A3536" t="str">
            <v>39284-00</v>
          </cell>
          <cell r="B3536" t="str">
            <v xml:space="preserve">Adapter Luer Lock männlich mit Schlauchansatz, passend für  Cobra SMARTsense Absolute Pressure, d= 8 mm  </v>
          </cell>
          <cell r="C3536" t="str">
            <v xml:space="preserve">Adapter Luer Lock male, to tubing, d= 8 mm for Cobra SMARTsense Absolute Pressure  </v>
          </cell>
          <cell r="D3536" t="str">
            <v>Adaptateur Luer Lock mâle, vers tube, d = 8 mm pour Cobra SMARTsense Absolute Pressure</v>
          </cell>
          <cell r="E3536" t="str">
            <v>Adaptador Luer Lock macho, a tubo, d = 8 mm para Cobra SMARTsense Absolute Pressure</v>
          </cell>
          <cell r="F3536" t="str">
            <v/>
          </cell>
          <cell r="G3536" t="str">
            <v>Адаптер Luer Lock  для  Cobra SMARTsense абсолютное давление , d= 8 mm </v>
          </cell>
          <cell r="H3536">
            <v>35.9</v>
          </cell>
        </row>
        <row r="3537">
          <cell r="A3537" t="str">
            <v>39285-00</v>
          </cell>
          <cell r="B3537" t="str">
            <v>Gummischlauch, Innen-d = 12 mm, lfd. m</v>
          </cell>
          <cell r="C3537" t="str">
            <v>Rubber tubing, i.d. 12 mm</v>
          </cell>
          <cell r="D3537" t="str">
            <v>Tube caoutchouc, d.I. 12mm</v>
          </cell>
          <cell r="E3537" t="str">
            <v>TUBO DE GOMA, DIAM. INT.  12 MM</v>
          </cell>
          <cell r="F3537" t="str">
            <v xml:space="preserve">Przewód gumowy, średnica wewnętrzna d = 12 mm     </v>
          </cell>
          <cell r="G3537" t="str">
            <v xml:space="preserve">Резиновые трубки, внутренний d=12 мм    </v>
          </cell>
          <cell r="H3537">
            <v>4.1900000000000004</v>
          </cell>
        </row>
        <row r="3538">
          <cell r="A3538" t="str">
            <v>39286-00</v>
          </cell>
          <cell r="B3538" t="str">
            <v>Gummischlauch-Vakuum-, Innen-d = 6 mm, lfd. m</v>
          </cell>
          <cell r="C3538" t="str">
            <v>Rubber tubing,vacuum,i.d.6mm</v>
          </cell>
          <cell r="D3538" t="str">
            <v>Tuyau caoutchouc pour expériences du vide, d.i. 6mm</v>
          </cell>
          <cell r="E3538" t="str">
            <v>Manguera de vacío, d.i. 6 mm</v>
          </cell>
          <cell r="F3538" t="str">
            <v xml:space="preserve">Przewód gumowy, próżniowy, średnica wewnętrzna d = 6 mm     </v>
          </cell>
          <cell r="G3538" t="str">
            <v xml:space="preserve">Резиновые трубки, вакуум, внутренний d=6 мм    </v>
          </cell>
          <cell r="H3538">
            <v>6.29</v>
          </cell>
        </row>
        <row r="3539">
          <cell r="A3539" t="str">
            <v>39287-00</v>
          </cell>
          <cell r="B3539" t="str">
            <v xml:space="preserve">Gummigebläse -Doppelgebläse- </v>
          </cell>
          <cell r="C3539" t="str">
            <v>Rubber bulb, double</v>
          </cell>
          <cell r="D3539" t="str">
            <v>Poire en caoutchouc</v>
          </cell>
          <cell r="E3539" t="str">
            <v xml:space="preserve">Soplete doble de goma </v>
          </cell>
          <cell r="F3539" t="str">
            <v xml:space="preserve">Dmuchawa gumowa, podwójna     </v>
          </cell>
          <cell r="G3539" t="str">
            <v xml:space="preserve">Резиновая груша, двойная    </v>
          </cell>
          <cell r="H3539">
            <v>26.2</v>
          </cell>
        </row>
        <row r="3540">
          <cell r="A3540" t="str">
            <v>39288-00</v>
          </cell>
          <cell r="B3540" t="str">
            <v>Gummischlauch-Vakuum-, Innen-d = 8 mm, lfd. m</v>
          </cell>
          <cell r="C3540" t="str">
            <v>Rubber tubing,vacuum,i.d.8mm</v>
          </cell>
          <cell r="D3540" t="str">
            <v>Tuyau caoutchouc pour expériences du vide, d = 8mm</v>
          </cell>
          <cell r="E3540" t="str">
            <v>TUBO DE CAUCHO,D.INT. 8 MM</v>
          </cell>
          <cell r="F3540" t="str">
            <v xml:space="preserve">Przewód gumowy, próżniowy, średnica wewnętrzna d = 8 mm     </v>
          </cell>
          <cell r="G3540" t="str">
            <v xml:space="preserve">Резиновые трубки, вакуум, внутренний d=8 мм    </v>
          </cell>
          <cell r="H3540">
            <v>6.7</v>
          </cell>
        </row>
        <row r="3541">
          <cell r="A3541" t="str">
            <v>39289-00</v>
          </cell>
          <cell r="B3541" t="str">
            <v>Vakuumschlauch, 6/14 mm, 1 m</v>
          </cell>
          <cell r="C3541" t="str">
            <v>Vacuum tube, NBR, 6/14mm, 1 m</v>
          </cell>
          <cell r="D3541" t="str">
            <v>Tuyau pour expériences de vide nbr, 6 / 14 mm, 1 m</v>
          </cell>
          <cell r="E3541" t="str">
            <v>Tubo de vacío, NBR, 6/14mm, 1 m</v>
          </cell>
          <cell r="F3541" t="str">
            <v xml:space="preserve">Przewód próżniowy, 6/14 mm, 1 m     </v>
          </cell>
          <cell r="G3541" t="str">
            <v xml:space="preserve">Вакуумный шланг, NBR, 6/15 мм, 1 м    </v>
          </cell>
          <cell r="H3541">
            <v>10.199999999999999</v>
          </cell>
        </row>
        <row r="3542">
          <cell r="A3542" t="str">
            <v>39290-00</v>
          </cell>
          <cell r="B3542" t="str">
            <v>Gummischlauch, Innen-d = 10 mm, lfd. m</v>
          </cell>
          <cell r="C3542" t="str">
            <v>Rubber tubing, i.d. 10 mm</v>
          </cell>
          <cell r="D3542" t="str">
            <v>Tube caoutchouc, d.I. 10 Mm</v>
          </cell>
          <cell r="E3542" t="str">
            <v>TUBO DE GOMA, DIAM. INT. 10 MM</v>
          </cell>
          <cell r="F3542" t="str">
            <v xml:space="preserve">Przewód gumowy, średnica wewnętrzna d = 10 mm     </v>
          </cell>
          <cell r="G3542" t="str">
            <v xml:space="preserve">Резиновые трубки, внутренний d=10 мм    </v>
          </cell>
          <cell r="H3542">
            <v>2.29</v>
          </cell>
        </row>
        <row r="3543">
          <cell r="A3543" t="str">
            <v>39292-00</v>
          </cell>
          <cell r="B3543" t="str">
            <v>Silikonschlauch, Innen-d = 3 mm, lfd. m</v>
          </cell>
          <cell r="C3543" t="str">
            <v>Silicone tubing, inner diameter 3 mm</v>
          </cell>
          <cell r="D3543" t="str">
            <v>Tuyau en silicone,  diam. int. 3 mm</v>
          </cell>
          <cell r="E3543" t="str">
            <v>TUBO DE SILICONA, DIAM. INTER.3MM</v>
          </cell>
          <cell r="F3543" t="str">
            <v xml:space="preserve">Przewód silikonowy, średnica wewnętrzna d = 3 mm     </v>
          </cell>
          <cell r="G3543" t="str">
            <v xml:space="preserve">Силиконовые трубки, внутренний d=3 мм    </v>
          </cell>
          <cell r="H3543">
            <v>2</v>
          </cell>
        </row>
        <row r="3544">
          <cell r="A3544" t="str">
            <v>39293-00</v>
          </cell>
          <cell r="B3544" t="str">
            <v>PVC-Schlauch, Innen-d = 19 mm, lfd. m</v>
          </cell>
          <cell r="C3544" t="str">
            <v>PVC tubing, inner dia. = 19 mm, l = 1 m</v>
          </cell>
          <cell r="D3544" t="str">
            <v>Tube souple en PVC, d.i. 19 mm</v>
          </cell>
          <cell r="E3544" t="str">
            <v>Tubo de goma, d. inter. =19 mm, espesor de pared=4 mm</v>
          </cell>
          <cell r="F3544" t="str">
            <v xml:space="preserve">Przewód PCV, średnica wewnętrzna d = 19 mm     </v>
          </cell>
          <cell r="G3544" t="str">
            <v xml:space="preserve">ПВХ трубки, внутренний d=19 мм    </v>
          </cell>
          <cell r="H3544">
            <v>5.29</v>
          </cell>
        </row>
        <row r="3545">
          <cell r="A3545" t="str">
            <v>39295-00</v>
          </cell>
          <cell r="B3545" t="str">
            <v>PVC-Schlauch, Innen-d = 12 mm, lfd. m</v>
          </cell>
          <cell r="C3545" t="str">
            <v>PVC tubing, inner dia. = 12mm, l = 1 m</v>
          </cell>
          <cell r="D3545" t="str">
            <v>Tuyau Pvc di =12mm l=1m</v>
          </cell>
          <cell r="E3545" t="str">
            <v>TUBO D.PVC,DIAM.INT.12mm,l 1000mm</v>
          </cell>
          <cell r="F3545" t="str">
            <v xml:space="preserve">Przewód PCV, średnica wewnętrzna d = 12 mm     </v>
          </cell>
          <cell r="G3545" t="str">
            <v xml:space="preserve">ПВХ трубки, внутренний d=12мм, l=1000мм    </v>
          </cell>
          <cell r="H3545">
            <v>1.3</v>
          </cell>
        </row>
        <row r="3546">
          <cell r="A3546" t="str">
            <v>39296-00</v>
          </cell>
          <cell r="B3546" t="str">
            <v>Silikonschlauch, Innen-d = 7 mm, lfd. m</v>
          </cell>
          <cell r="C3546" t="str">
            <v>Silicone tubing i.d. 7mm, 1 m</v>
          </cell>
          <cell r="D3546" t="str">
            <v>Tuyau de silicone, d.i. 7 mm</v>
          </cell>
          <cell r="E3546" t="str">
            <v>TUBO DE SILICONA, DIAM.INT. 7 MM</v>
          </cell>
          <cell r="F3546" t="str">
            <v xml:space="preserve">Przewód silikonowy, średnica wewnętrzna d = 7 mm     </v>
          </cell>
          <cell r="G3546" t="str">
            <v xml:space="preserve">Силиконовые трубки, внутренний d=7 мм    </v>
          </cell>
          <cell r="H3546">
            <v>2.19</v>
          </cell>
        </row>
        <row r="3547">
          <cell r="A3547" t="str">
            <v>39297-00</v>
          </cell>
          <cell r="B3547" t="str">
            <v>Silikonschlauch, Innen-d = 5 mm, lfd. m</v>
          </cell>
          <cell r="C3547" t="str">
            <v>Silicone rubber tubing i.d. 5mm</v>
          </cell>
          <cell r="D3547" t="str">
            <v>Tuyau de silicone, d.I. 5mm</v>
          </cell>
          <cell r="E3547" t="str">
            <v>TUBO DE SILICONA,DIAM.INT. 5 MM</v>
          </cell>
          <cell r="F3547" t="str">
            <v xml:space="preserve">Przewód silikonowy, średnica wewnętrzna d = 5 mm     </v>
          </cell>
          <cell r="G3547" t="str">
            <v xml:space="preserve">Силиконовые трубки, внутренний d=5 мм    </v>
          </cell>
          <cell r="H3547">
            <v>1.69</v>
          </cell>
        </row>
        <row r="3548">
          <cell r="A3548" t="str">
            <v>39298-00</v>
          </cell>
          <cell r="B3548" t="str">
            <v>Silikonschlauch, Innen-d = 2 mm, lfd. m</v>
          </cell>
          <cell r="C3548" t="str">
            <v>Silicone tubing i.d. 2mm</v>
          </cell>
          <cell r="D3548" t="str">
            <v>Tuyau de silicone, d.I. 2mm</v>
          </cell>
          <cell r="E3548" t="str">
            <v>TUBO DE SILICONA,DIAM.INT. 2 MM</v>
          </cell>
          <cell r="F3548" t="str">
            <v xml:space="preserve">Przewód silikonowy, średnica wewnętrzna d = 2 mm     </v>
          </cell>
          <cell r="G3548" t="str">
            <v xml:space="preserve">Силиконовые трубки, внутренний d=2 мм    </v>
          </cell>
          <cell r="H3548">
            <v>0.99</v>
          </cell>
        </row>
        <row r="3549">
          <cell r="A3549" t="str">
            <v>39299-00</v>
          </cell>
          <cell r="B3549" t="str">
            <v xml:space="preserve">Druckschlauch mit Kupplungsstecker </v>
          </cell>
          <cell r="C3549" t="str">
            <v>Pressure tube with fittings</v>
          </cell>
          <cell r="D3549" t="str">
            <v>Tuyau à pression avec fiche raccord</v>
          </cell>
          <cell r="E3549" t="str">
            <v>TUBO D.PRESION C. ACOPLE</v>
          </cell>
          <cell r="F3549" t="str">
            <v xml:space="preserve">Przewód ciśnieniowy, szybkozłącze     </v>
          </cell>
          <cell r="G3549" t="str">
            <v xml:space="preserve">Напорная трубка с соединительным штекером    </v>
          </cell>
          <cell r="H3549">
            <v>45</v>
          </cell>
        </row>
        <row r="3550">
          <cell r="A3550" t="str">
            <v>39300-00</v>
          </cell>
          <cell r="B3550" t="str">
            <v xml:space="preserve">Gehäuse G1, Bausatz </v>
          </cell>
          <cell r="C3550" t="str">
            <v>Case G1, kit</v>
          </cell>
          <cell r="D3550" t="str">
            <v>Boitier G1, à monter</v>
          </cell>
          <cell r="E3550" t="str">
            <v>CAJA G1 P.MONTAR</v>
          </cell>
          <cell r="F3550" t="str">
            <v xml:space="preserve">Panel G1, zestaw do montażu     </v>
          </cell>
          <cell r="G3550" t="str">
            <v xml:space="preserve">Набор комплектующих элементов, G1    </v>
          </cell>
          <cell r="H3550">
            <v>12</v>
          </cell>
        </row>
        <row r="3551">
          <cell r="A3551" t="str">
            <v>39304-01</v>
          </cell>
          <cell r="B3551" t="str">
            <v xml:space="preserve">Gehäuse G2, Bausatz </v>
          </cell>
          <cell r="C3551" t="str">
            <v>Case G2, kit</v>
          </cell>
          <cell r="D3551" t="str">
            <v>Boitier G2, à monter</v>
          </cell>
          <cell r="E3551" t="str">
            <v>CAJA G2 P. MONTAR</v>
          </cell>
          <cell r="F3551" t="str">
            <v xml:space="preserve">Panel G2, zestaw do montażu     </v>
          </cell>
          <cell r="G3551" t="str">
            <v xml:space="preserve">Набор комплектующих элементов G2    </v>
          </cell>
          <cell r="H3551">
            <v>24</v>
          </cell>
        </row>
        <row r="3552">
          <cell r="A3552" t="str">
            <v>39311-01</v>
          </cell>
          <cell r="B3552" t="str">
            <v>Schutzbrille für Brillenträger</v>
          </cell>
          <cell r="C3552" t="str">
            <v>Protecting glasses for spectacle wearers</v>
          </cell>
          <cell r="D3552" t="str">
            <v>Lunettes de protection</v>
          </cell>
          <cell r="E3552" t="str">
            <v>LENTES D.PORT.P.PORTAD.D. LENTES</v>
          </cell>
          <cell r="F3552" t="str">
            <v xml:space="preserve">Okulary ochronne (dla użytkowników okularów korekcyjnych)     </v>
          </cell>
          <cell r="G3552" t="str">
            <v xml:space="preserve">Защитные очки ( для  носителей очков )  </v>
          </cell>
          <cell r="H3552">
            <v>6.1</v>
          </cell>
        </row>
        <row r="3553">
          <cell r="A3553" t="str">
            <v>39313-00</v>
          </cell>
          <cell r="B3553" t="str">
            <v>Schutzbrille mit Vollsichtschutz, speziell für Tätigkeiten mit Splitter &amp; Stäuben</v>
          </cell>
          <cell r="C3553" t="str">
            <v>Safety goggles with panoramic view</v>
          </cell>
          <cell r="D3553" t="str">
            <v/>
          </cell>
          <cell r="E3553" t="str">
            <v/>
          </cell>
          <cell r="F3553" t="str">
            <v/>
          </cell>
          <cell r="G3553" t="str">
            <v/>
          </cell>
          <cell r="H3553">
            <v>5.0999999999999996</v>
          </cell>
        </row>
        <row r="3554">
          <cell r="A3554" t="str">
            <v>39314-00</v>
          </cell>
          <cell r="B3554" t="str">
            <v xml:space="preserve">Schutzbrille "Modern Style" - OneSize, Unisex </v>
          </cell>
          <cell r="C3554" t="str">
            <v>Protecting glasses, clear glass</v>
          </cell>
          <cell r="D3554" t="str">
            <v>Lunettes protectrices, verres clairs</v>
          </cell>
          <cell r="E3554" t="str">
            <v>Gafas de protección, vidrio trasparente</v>
          </cell>
          <cell r="F3554" t="str">
            <v xml:space="preserve">Okulary ochronne, bezbarwne     </v>
          </cell>
          <cell r="G3554" t="str">
            <v xml:space="preserve">Защитные очки, прозрачные     </v>
          </cell>
          <cell r="H3554">
            <v>5.0999999999999996</v>
          </cell>
        </row>
        <row r="3555">
          <cell r="A3555" t="str">
            <v>39315-00</v>
          </cell>
          <cell r="B3555" t="str">
            <v xml:space="preserve">Schutzbrille mit UV-Filter </v>
          </cell>
          <cell r="C3555" t="str">
            <v>Lab protecting glasses with UV filter</v>
          </cell>
          <cell r="D3555" t="str">
            <v>Lunettes protectrices avec filtre UV</v>
          </cell>
          <cell r="E3555" t="str">
            <v>ANTEOJOS PROTECTORES C.FILTRO UV</v>
          </cell>
          <cell r="F3555" t="str">
            <v xml:space="preserve">Okulary ochronne z filtrem UV     </v>
          </cell>
          <cell r="G3555" t="str">
            <v xml:space="preserve">Защитные очки с защитой от ультрафиолетовых лучей  </v>
          </cell>
          <cell r="H3555">
            <v>8.1</v>
          </cell>
        </row>
        <row r="3556">
          <cell r="A3556" t="str">
            <v>39316-00</v>
          </cell>
          <cell r="B3556" t="str">
            <v>Schutzbrille "classic" - OneSize, Unisex</v>
          </cell>
          <cell r="C3556" t="str">
            <v>Protecting glasses, clear glass</v>
          </cell>
          <cell r="D3556" t="str">
            <v>Lunettes protectrices, verres clairs</v>
          </cell>
          <cell r="E3556" t="str">
            <v>Gafas de protección, vidrio trasparente</v>
          </cell>
          <cell r="F3556" t="str">
            <v xml:space="preserve">Okulary ochronne, bezbarwne     </v>
          </cell>
          <cell r="G3556" t="str">
            <v xml:space="preserve">Защитные очки, прозрачные     </v>
          </cell>
          <cell r="H3556">
            <v>10.199999999999999</v>
          </cell>
        </row>
        <row r="3557">
          <cell r="A3557" t="str">
            <v>39317-00</v>
          </cell>
          <cell r="B3557" t="str">
            <v>Schutzbrille mit grünen Scheiben</v>
          </cell>
          <cell r="C3557" t="str">
            <v>Protective glasses, green</v>
          </cell>
          <cell r="D3557" t="str">
            <v>Lunettes protectrices,</v>
          </cell>
          <cell r="E3557" t="str">
            <v>GAFAS DE PROTECCION</v>
          </cell>
          <cell r="F3557" t="str">
            <v>Okulary ochronne,</v>
          </cell>
          <cell r="G3557" t="str">
            <v xml:space="preserve">Защитные очки, зеленые стекла    </v>
          </cell>
          <cell r="H3557">
            <v>8.1</v>
          </cell>
        </row>
        <row r="3558">
          <cell r="A3558" t="str">
            <v>39318-00</v>
          </cell>
          <cell r="B3558" t="str">
            <v>Schutzbrille für Kinder &amp; Jugendliche, exzellente Beständigkeit gegen Chemikalien</v>
          </cell>
          <cell r="C3558" t="str">
            <v>Protecting glasses for narrower faces</v>
          </cell>
          <cell r="D3558" t="str">
            <v>Lunettes protectrices pour visages fins</v>
          </cell>
          <cell r="E3558" t="str">
            <v>Protecting glasses for narrower faces</v>
          </cell>
          <cell r="F3558" t="str">
            <v xml:space="preserve">Okulary ochronne dla wąskiej twarzy     </v>
          </cell>
          <cell r="G3558" t="str">
            <v xml:space="preserve">Защитные очки, для худого лица    </v>
          </cell>
          <cell r="H3558">
            <v>20.5</v>
          </cell>
        </row>
        <row r="3559">
          <cell r="A3559" t="str">
            <v>39319-01</v>
          </cell>
          <cell r="B3559" t="str">
            <v>Schutzbrille für Grundschüler</v>
          </cell>
          <cell r="C3559" t="str">
            <v>Protecting glasses for narrower faces</v>
          </cell>
          <cell r="D3559" t="str">
            <v>Lunettes protectrices pour visages fins</v>
          </cell>
          <cell r="E3559" t="str">
            <v>Protecting glasses for narrower faces</v>
          </cell>
          <cell r="F3559" t="str">
            <v xml:space="preserve">Okulary ochronne dla wąskiej twarzy     </v>
          </cell>
          <cell r="G3559" t="str">
            <v xml:space="preserve">Защитные очки, для худого лица    </v>
          </cell>
          <cell r="H3559">
            <v>4</v>
          </cell>
        </row>
        <row r="3560">
          <cell r="A3560" t="str">
            <v>39323-00</v>
          </cell>
          <cell r="B3560" t="str">
            <v>Handschuhe, Gummi, Größe M, Paar</v>
          </cell>
          <cell r="C3560" t="str">
            <v>Rubber gloves, size M (8), one pair</v>
          </cell>
          <cell r="D3560" t="str">
            <v>Gants en caoutchouc, taille M (8)</v>
          </cell>
          <cell r="E3560" t="str">
            <v>Guantes de goma, talla M (8)</v>
          </cell>
          <cell r="F3560" t="str">
            <v xml:space="preserve">Rękawice gumowe, rozmiar M (8)     </v>
          </cell>
          <cell r="G3560" t="str">
            <v>Резиновые перчатки, размер 8</v>
          </cell>
          <cell r="H3560">
            <v>3.9</v>
          </cell>
        </row>
        <row r="3561">
          <cell r="A3561" t="str">
            <v>39324-00</v>
          </cell>
          <cell r="B3561" t="str">
            <v>Handschuhe, Gummi, Größe L, Paar</v>
          </cell>
          <cell r="C3561" t="str">
            <v>Rubber gloves, size L (9), one pair</v>
          </cell>
          <cell r="D3561" t="str">
            <v>Gants en caoutchouc, taille L (9)</v>
          </cell>
          <cell r="E3561" t="str">
            <v>GUANTES DE GOMA, TAMANO  9</v>
          </cell>
          <cell r="F3561" t="str">
            <v xml:space="preserve">Rękawice ochronne, rozmiar L (9)     </v>
          </cell>
          <cell r="G3561" t="str">
            <v xml:space="preserve">Резиновые перчатки, размер 9  </v>
          </cell>
          <cell r="H3561">
            <v>3.9</v>
          </cell>
        </row>
        <row r="3562">
          <cell r="A3562" t="str">
            <v>39325-00</v>
          </cell>
          <cell r="B3562" t="str">
            <v>Handschuhe, Gummi, Größe S, Paar</v>
          </cell>
          <cell r="C3562" t="str">
            <v>Rubber gloves, size S (7), one pair</v>
          </cell>
          <cell r="D3562" t="str">
            <v>Gants en caoutchouc, taille S (7)</v>
          </cell>
          <cell r="E3562" t="str">
            <v>Guantes de goma, tamaño S (7)</v>
          </cell>
          <cell r="F3562" t="str">
            <v xml:space="preserve">Rękawice gumowe, rozmiar S (7)     </v>
          </cell>
          <cell r="G3562" t="str">
            <v xml:space="preserve">Резиновые перчатки, размер S (7)    </v>
          </cell>
          <cell r="H3562">
            <v>3.9</v>
          </cell>
        </row>
        <row r="3563">
          <cell r="A3563" t="str">
            <v>39351-00</v>
          </cell>
          <cell r="B3563" t="str">
            <v xml:space="preserve">pH-Meter nach Hellige </v>
          </cell>
          <cell r="C3563" t="str">
            <v>pH comparator</v>
          </cell>
          <cell r="D3563" t="str">
            <v>Ph mètre pour le sol, colorimetre</v>
          </cell>
          <cell r="E3563" t="str">
            <v>PH-METRO P/DETERM.DE PH EN  SUELO</v>
          </cell>
          <cell r="F3563" t="str">
            <v xml:space="preserve">Pehametr wg Heilige     </v>
          </cell>
          <cell r="G3563" t="str">
            <v xml:space="preserve">pH- метр    </v>
          </cell>
          <cell r="H3563">
            <v>98</v>
          </cell>
        </row>
        <row r="3564">
          <cell r="A3564" t="str">
            <v>39352-00</v>
          </cell>
          <cell r="B3564" t="str">
            <v>Indikator für Hellige pH-Meter</v>
          </cell>
          <cell r="C3564" t="str">
            <v>Test solution,50 ml,spare f.39351</v>
          </cell>
          <cell r="D3564" t="str">
            <v>réactif de rechange pour 39351 50 ml</v>
          </cell>
          <cell r="E3564" t="str">
            <v>SOLUCION,RECAMBIO P.39351 50 ML</v>
          </cell>
          <cell r="F3564" t="str">
            <v xml:space="preserve">Indykator do pehametru Heilige     </v>
          </cell>
          <cell r="G3564" t="str">
            <v xml:space="preserve">Индикатор для pH-метра    </v>
          </cell>
          <cell r="H3564">
            <v>52</v>
          </cell>
        </row>
        <row r="3565">
          <cell r="A3565" t="str">
            <v>39582-01</v>
          </cell>
          <cell r="B3565" t="str">
            <v xml:space="preserve">Aufbewahrung für Glasgerätesätze </v>
          </cell>
          <cell r="C3565" t="str">
            <v>Storage f.glassware IGJ19/26</v>
          </cell>
          <cell r="D3565" t="str">
            <v>Bloc de rangement pour verre RN19 / 26</v>
          </cell>
          <cell r="E3565" t="str">
            <v>UNIDAD P.CONSERVAR APTOS.D.VIDRIO</v>
          </cell>
          <cell r="F3565" t="str">
            <v xml:space="preserve">Pojemnik na zestawy szkła laboratoryjnego     </v>
          </cell>
          <cell r="G3565" t="str">
            <v xml:space="preserve">Упаковка для лабораторного стекла, NS19/26    </v>
          </cell>
          <cell r="H3565">
            <v>63.3</v>
          </cell>
        </row>
        <row r="3566">
          <cell r="A3566" t="str">
            <v>39582-77</v>
          </cell>
          <cell r="B3566" t="str">
            <v xml:space="preserve">Glasgerätesatz Schraubverbindung </v>
          </cell>
          <cell r="C3566" t="str">
            <v>Glass app.set, screw conn.</v>
          </cell>
          <cell r="D3566" t="str">
            <v>Assortissement appareils verre, raccords à visses</v>
          </cell>
          <cell r="E3566" t="str">
            <v>APARATOS DE GAS C.UNIONES A ROSCA</v>
          </cell>
          <cell r="F3566" t="str">
            <v xml:space="preserve">Zestaw szkła laboratoryjnego z gwintem     </v>
          </cell>
          <cell r="G3566" t="str">
            <v xml:space="preserve">Набор стеклянного оборудования с резьбовыми соединениями    </v>
          </cell>
          <cell r="H3566">
            <v>1906.2</v>
          </cell>
        </row>
        <row r="3567">
          <cell r="A3567" t="str">
            <v>39782-00</v>
          </cell>
          <cell r="B3567" t="str">
            <v xml:space="preserve">Erzsammlung, 40 Stück </v>
          </cell>
          <cell r="C3567" t="str">
            <v>Ores collection, 40 ores</v>
          </cell>
          <cell r="D3567" t="str">
            <v>Minerais, collection de 40 pièces</v>
          </cell>
          <cell r="E3567" t="str">
            <v>MINERALES, JUEGO DE 40 UNIDADES</v>
          </cell>
          <cell r="F3567" t="str">
            <v xml:space="preserve">Zbiór kruszców, 40 sztuk     </v>
          </cell>
          <cell r="G3567" t="str">
            <v xml:space="preserve">Коллекция руд, 40 образцов    </v>
          </cell>
          <cell r="H3567">
            <v>269</v>
          </cell>
        </row>
        <row r="3568">
          <cell r="A3568" t="str">
            <v>39782-01</v>
          </cell>
          <cell r="B3568" t="str">
            <v xml:space="preserve">Erzsammlung für Röntgenfloureszenzanalyse, 50 Stück </v>
          </cell>
          <cell r="C3568" t="str">
            <v>Ores collection for x-ray fluorescence analysis, 50 ores</v>
          </cell>
          <cell r="D3568" t="str">
            <v>Minerais, collection de 50 pièces</v>
          </cell>
          <cell r="E3568" t="str">
            <v>MINERALES, JUEGO DE 50 UNIDADES</v>
          </cell>
          <cell r="F3568" t="str">
            <v xml:space="preserve">Zbiór kruszców, 50 sztuk     </v>
          </cell>
          <cell r="G3568" t="str">
            <v xml:space="preserve">Коллекция руд, 50 образцов    </v>
          </cell>
          <cell r="H3568">
            <v>245</v>
          </cell>
        </row>
        <row r="3569">
          <cell r="A3569" t="str">
            <v>39784-00</v>
          </cell>
          <cell r="B3569" t="str">
            <v xml:space="preserve">Härteskale nach Mohs </v>
          </cell>
          <cell r="C3569" t="str">
            <v>Mohs hardness scale</v>
          </cell>
          <cell r="D3569" t="str">
            <v>Échelle de dureté selon mohr</v>
          </cell>
          <cell r="E3569" t="str">
            <v>ESCALA DE DUREZA SEGUN MOHS</v>
          </cell>
          <cell r="F3569" t="str">
            <v xml:space="preserve">Skala twardości Mohsa     </v>
          </cell>
          <cell r="G3569" t="str">
            <v xml:space="preserve">Шкала твердости по Моосу    </v>
          </cell>
          <cell r="H3569">
            <v>62</v>
          </cell>
        </row>
        <row r="3570">
          <cell r="A3570" t="str">
            <v>39829-01</v>
          </cell>
          <cell r="B3570" t="str">
            <v>Molekülbaukasten, Basis-Set, Demo, Kugelgröße 30/40/50 mm</v>
          </cell>
          <cell r="C3570" t="str">
            <v>Molecular model construction set, basic, demo, ball sizes 30/40/50 mm</v>
          </cell>
          <cell r="D3570" t="str">
            <v/>
          </cell>
          <cell r="E3570" t="str">
            <v/>
          </cell>
          <cell r="F3570" t="str">
            <v/>
          </cell>
          <cell r="G3570" t="str">
            <v/>
          </cell>
          <cell r="H3570">
            <v>139</v>
          </cell>
        </row>
        <row r="3571">
          <cell r="A3571" t="str">
            <v>39829-02</v>
          </cell>
          <cell r="B3571" t="str">
            <v>Molekülbaukasten, Erweiterungsset Anorganik/Organik, Demo, Kugelgröße 30/40/50 mm</v>
          </cell>
          <cell r="C3571" t="str">
            <v>Molecular model construction set, extension set inorganic/organic chemistry, demo, ball sizes 30/40/50 mm</v>
          </cell>
          <cell r="D3571" t="str">
            <v/>
          </cell>
          <cell r="E3571" t="str">
            <v/>
          </cell>
          <cell r="F3571" t="str">
            <v/>
          </cell>
          <cell r="G3571" t="str">
            <v/>
          </cell>
          <cell r="H3571">
            <v>209</v>
          </cell>
        </row>
        <row r="3572">
          <cell r="A3572" t="str">
            <v>39830-00</v>
          </cell>
          <cell r="B3572" t="str">
            <v xml:space="preserve">Molekülbaukasten, Organik, Demo </v>
          </cell>
          <cell r="C3572" t="str">
            <v>Molecular model construction kit, organic, demo</v>
          </cell>
          <cell r="D3572" t="str">
            <v>Kit de construction modèle moléculaire chimie organique</v>
          </cell>
          <cell r="E3572" t="str">
            <v>CAJA D.MOLECULAS MOD.QUIM.ORG.DEMO</v>
          </cell>
          <cell r="F3572" t="str">
            <v xml:space="preserve">Zestaw demonstracyjny modeli cząsteczek, Chemia organiczna     </v>
          </cell>
          <cell r="G3572" t="str">
            <v xml:space="preserve">Набор для моделирования строения молекул, органика, демонстр.   </v>
          </cell>
          <cell r="H3572">
            <v>75</v>
          </cell>
        </row>
        <row r="3573">
          <cell r="A3573" t="str">
            <v>39830-01</v>
          </cell>
          <cell r="B3573" t="str">
            <v>Molekülbaukasten, Schüler/Demo, Kugelgröße 23/30 mm</v>
          </cell>
          <cell r="C3573" t="str">
            <v>Molecular model construction set, student/demo, ball sizes 23/30 mm</v>
          </cell>
          <cell r="D3573" t="str">
            <v/>
          </cell>
          <cell r="E3573" t="str">
            <v/>
          </cell>
          <cell r="F3573" t="str">
            <v/>
          </cell>
          <cell r="G3573" t="str">
            <v/>
          </cell>
          <cell r="H3573">
            <v>199</v>
          </cell>
        </row>
        <row r="3574">
          <cell r="A3574" t="str">
            <v>39831-00</v>
          </cell>
          <cell r="B3574" t="str">
            <v xml:space="preserve">Molekülbaukasten, Anorganik/Organik, Demo </v>
          </cell>
          <cell r="C3574" t="str">
            <v xml:space="preserve">Demo molecular model kit, inorganic &amp; organic chemistry </v>
          </cell>
          <cell r="D3574" t="str">
            <v>Kit de construction modèle moléculaire inorganique</v>
          </cell>
          <cell r="E3574" t="str">
            <v>Caja de molécula MOLEC.MOD.QUIM.(IN)ORGAN.DEMO</v>
          </cell>
          <cell r="F3574" t="str">
            <v xml:space="preserve">Zestaw demonstracyjny modeli cząsteczek, Chemia nieorganiczna     </v>
          </cell>
          <cell r="G3574" t="str">
            <v xml:space="preserve">Набор для моделирования строения молекул, неорганика/органика, демонстр.   </v>
          </cell>
          <cell r="H3574">
            <v>75</v>
          </cell>
        </row>
        <row r="3575">
          <cell r="A3575" t="str">
            <v>39832-00</v>
          </cell>
          <cell r="B3575" t="str">
            <v xml:space="preserve">Molekülbaukasten, Anorganik/Organik, Schüler </v>
          </cell>
          <cell r="C3575" t="str">
            <v>Student molecular model kit, inorganic and organic chemistry</v>
          </cell>
          <cell r="D3575" t="str">
            <v>Kit de construction modèle moléculaire chimie inorganique</v>
          </cell>
          <cell r="E3575" t="str">
            <v>CAJAD.MOLEC.MOD.QUIM.(IN)ORGAN.ALUMN.</v>
          </cell>
          <cell r="F3575" t="str">
            <v xml:space="preserve">Zestaw uczniowski modeli Chemia organiczna/nieorganiczna     </v>
          </cell>
          <cell r="G3575" t="str">
            <v xml:space="preserve">Набор для моделирования строения молекул,органика/ неорганика, учебный   </v>
          </cell>
          <cell r="H3575">
            <v>42</v>
          </cell>
        </row>
        <row r="3576">
          <cell r="A3576" t="str">
            <v>39832-01</v>
          </cell>
          <cell r="B3576" t="str">
            <v>Molekülbaukasten, Anorganik/Organik, Schüler, Kugelgröße 17/23 mm</v>
          </cell>
          <cell r="C3576" t="str">
            <v>Student molecular model construction set, inorganic and organic chemistry, ball sizes 17/23 mm</v>
          </cell>
          <cell r="D3576" t="str">
            <v>Kit de construction modèle moléculaire chimie inorganique</v>
          </cell>
          <cell r="E3576" t="str">
            <v>CAJAD.MOLEC.MOD.QUIM.(IN)ORGAN.ALUMN.</v>
          </cell>
          <cell r="F3576" t="str">
            <v xml:space="preserve">Zestaw uczniowski modeli Chemia organiczna/nieorganiczna     </v>
          </cell>
          <cell r="G3576" t="str">
            <v xml:space="preserve">Набор для моделирования строения молекул,органика/ неорганика, учебный   </v>
          </cell>
          <cell r="H3576">
            <v>39</v>
          </cell>
        </row>
        <row r="3577">
          <cell r="A3577" t="str">
            <v>39833-00</v>
          </cell>
          <cell r="B3577" t="str">
            <v xml:space="preserve">Molekülbaukasten, Organik, Schüler </v>
          </cell>
          <cell r="C3577" t="str">
            <v>Student molecular model construction kit, organic chemistry</v>
          </cell>
          <cell r="D3577" t="str">
            <v>Kit de construction modèle moléculaire chimie organique</v>
          </cell>
          <cell r="E3577" t="str">
            <v>CAJA D.MOLECULAS MOD.QUIM.ORG.ALUMN.</v>
          </cell>
          <cell r="F3577" t="str">
            <v xml:space="preserve">Zestaw uczniowski modeli, Chemia organiczna     </v>
          </cell>
          <cell r="G3577" t="str">
            <v xml:space="preserve">Набор для моделирования строения молекул, органика, учебный    </v>
          </cell>
          <cell r="H3577">
            <v>42</v>
          </cell>
        </row>
        <row r="3578">
          <cell r="A3578" t="str">
            <v>39833-01</v>
          </cell>
          <cell r="B3578" t="str">
            <v>Molekülbaukasten, Organik, Schüler, Kugelgröße 17/23 mm</v>
          </cell>
          <cell r="C3578" t="str">
            <v>Student molecular model construction set, organic chemistry, ball sizes 17/23 mm</v>
          </cell>
          <cell r="D3578" t="str">
            <v>Kit de construction modèle moléculaire chimie organique</v>
          </cell>
          <cell r="E3578" t="str">
            <v>CAJA D.MOLECULAS MOD.QUIM.ORG.ALUMN.</v>
          </cell>
          <cell r="F3578" t="str">
            <v xml:space="preserve">Zestaw uczniowski modeli, Chemia organiczna     </v>
          </cell>
          <cell r="G3578" t="str">
            <v xml:space="preserve">Набор для моделирования строения молекул, органика, учебный    </v>
          </cell>
          <cell r="H3578">
            <v>39</v>
          </cell>
        </row>
        <row r="3579">
          <cell r="A3579" t="str">
            <v>39834-00</v>
          </cell>
          <cell r="B3579" t="str">
            <v xml:space="preserve">Molekülbaukasten, Stereochemie, Set </v>
          </cell>
          <cell r="C3579" t="str">
            <v>Student molecular model construction kit, stereochemistry</v>
          </cell>
          <cell r="D3579" t="str">
            <v>Kit de construction modèle moléculaire stéréochimie</v>
          </cell>
          <cell r="E3579" t="str">
            <v>CAJA D.MOLECULAS MOD.ESTEREOQUIMICA</v>
          </cell>
          <cell r="F3579" t="str">
            <v xml:space="preserve">Zestaw modeli chemicznych, Stereochemia     </v>
          </cell>
          <cell r="G3579" t="str">
            <v xml:space="preserve">Набор для моделирования строения молекул, стереохимия    </v>
          </cell>
          <cell r="H3579">
            <v>119</v>
          </cell>
        </row>
        <row r="3580">
          <cell r="A3580" t="str">
            <v>39834-01</v>
          </cell>
          <cell r="B3580" t="str">
            <v>Molekülbaukasten, Stereochemie, Set, Kugelgröße 17/23 mm</v>
          </cell>
          <cell r="C3580" t="str">
            <v>Student molecular model construction set, stereochemistry</v>
          </cell>
          <cell r="D3580" t="str">
            <v>Kit de construction modèle moléculaire stéréochimie</v>
          </cell>
          <cell r="E3580" t="str">
            <v>CAJA D.MOLECULAS MOD.ESTEREOQUIMICA</v>
          </cell>
          <cell r="F3580" t="str">
            <v xml:space="preserve">Zestaw modeli chemicznych, Stereochemia     </v>
          </cell>
          <cell r="G3580" t="str">
            <v xml:space="preserve">Набор для моделирования строения молекул, стереохимия    </v>
          </cell>
          <cell r="H3580">
            <v>119</v>
          </cell>
        </row>
        <row r="3581">
          <cell r="A3581" t="str">
            <v>39835-00</v>
          </cell>
          <cell r="B3581" t="str">
            <v xml:space="preserve">Molekülbaukasten, Biochemie, Schüler </v>
          </cell>
          <cell r="C3581" t="str">
            <v>Student molecular model construction kit, biochemistry</v>
          </cell>
          <cell r="D3581" t="str">
            <v>Kit de construction modèle moléculaire biochimie</v>
          </cell>
          <cell r="E3581" t="str">
            <v>CAJA D.MOLECULAS MOD.BIOQUIM.ALUMN.</v>
          </cell>
          <cell r="F3581" t="str">
            <v xml:space="preserve">Zestaw uczniowski modeli, Biochemia     </v>
          </cell>
          <cell r="G3581" t="str">
            <v xml:space="preserve">Набор для моделирования строения молекул, биохимия, учебный    </v>
          </cell>
          <cell r="H3581">
            <v>44</v>
          </cell>
        </row>
        <row r="3582">
          <cell r="A3582" t="str">
            <v>39835-01</v>
          </cell>
          <cell r="B3582" t="str">
            <v>Molekülbaukasten, Biochemie, Schüler, Kugelgröße 17/23 mm</v>
          </cell>
          <cell r="C3582" t="str">
            <v>Student molecular model construction set, biochemistry</v>
          </cell>
          <cell r="D3582" t="str">
            <v>Kit de construction modèle moléculaire biochimie</v>
          </cell>
          <cell r="E3582" t="str">
            <v>CAJA D.MOLECULAS MOD.BIOQUIM.ALUMN.</v>
          </cell>
          <cell r="F3582" t="str">
            <v xml:space="preserve">Zestaw uczniowski modeli, Biochemia     </v>
          </cell>
          <cell r="G3582" t="str">
            <v xml:space="preserve">Набор для моделирования строения молекул, биохимия, учебный    </v>
          </cell>
          <cell r="H3582">
            <v>44</v>
          </cell>
        </row>
        <row r="3583">
          <cell r="A3583" t="str">
            <v>39836-00</v>
          </cell>
          <cell r="B3583" t="str">
            <v>Molekülbaukasten, Organik, Mini</v>
          </cell>
          <cell r="C3583" t="str">
            <v>Molecular model construction kit, organic, mini</v>
          </cell>
          <cell r="D3583" t="str">
            <v>Kit de construction modèle moléculaire chimie organique</v>
          </cell>
          <cell r="E3583" t="str">
            <v>CAJA D.MOLECULAS MOD.QUIM.ORGAN.MINI</v>
          </cell>
          <cell r="F3583" t="str">
            <v xml:space="preserve">Minizestaw modeli chemicznych, Chemia organiczna     </v>
          </cell>
          <cell r="G3583" t="str">
            <v xml:space="preserve">Набор для моделирования строения молекул, органика, малый    </v>
          </cell>
          <cell r="H3583">
            <v>21</v>
          </cell>
        </row>
        <row r="3584">
          <cell r="A3584" t="str">
            <v>39837-00</v>
          </cell>
          <cell r="B3584" t="str">
            <v xml:space="preserve">Molekülorbitalmodelle, organisch, 4 Stück </v>
          </cell>
          <cell r="C3584" t="str">
            <v>Molecular orbital models, organics</v>
          </cell>
          <cell r="D3584" t="str">
            <v>Modèle de molécules orbitales organiques</v>
          </cell>
          <cell r="E3584" t="str">
            <v>MODELOS DE ORBITAS MOLECULAS ORGAN.</v>
          </cell>
          <cell r="F3584" t="str">
            <v xml:space="preserve">Zestaw Orbitale, organiczna, 4 sztuki     </v>
          </cell>
          <cell r="G3584" t="str">
            <v xml:space="preserve">Молекулярные орбитальные модели, органика    </v>
          </cell>
          <cell r="H3584">
            <v>71</v>
          </cell>
        </row>
        <row r="3585">
          <cell r="A3585" t="str">
            <v>39837-01</v>
          </cell>
          <cell r="B3585" t="str">
            <v>Molekülorbitalmodelle, organisch, 4 Stück, Schüler</v>
          </cell>
          <cell r="C3585" t="str">
            <v>Student molecular orbital model set, 4 organic models</v>
          </cell>
          <cell r="D3585" t="str">
            <v>Modèle de molécules orbitales organiques</v>
          </cell>
          <cell r="E3585" t="str">
            <v>MODELOS DE ORBITAS MOLECULAS ORGAN.</v>
          </cell>
          <cell r="F3585" t="str">
            <v xml:space="preserve">Zestaw Orbitale, organiczna, 4 sztuki     </v>
          </cell>
          <cell r="G3585" t="str">
            <v xml:space="preserve">Молекулярные орбитальные модели, органика    </v>
          </cell>
          <cell r="H3585">
            <v>69</v>
          </cell>
        </row>
        <row r="3586">
          <cell r="A3586" t="str">
            <v>39838-00</v>
          </cell>
          <cell r="B3586" t="str">
            <v>Atomorbitalmodelle, 14 Stück, Schüler</v>
          </cell>
          <cell r="C3586" t="str">
            <v>Atomic orbital models, 14 pcs.</v>
          </cell>
          <cell r="D3586" t="str">
            <v xml:space="preserve">Modèle d'orbites atomiques, 14 pièces </v>
          </cell>
          <cell r="E3586" t="str">
            <v>MODELOS DE ORBITAS ATOM., 14 PZS.</v>
          </cell>
          <cell r="F3586" t="str">
            <v xml:space="preserve">Zestaw Orbitale, 14 sztuki     </v>
          </cell>
          <cell r="G3586" t="str">
            <v xml:space="preserve">Атомные орбитальные модели, 14 шт.    </v>
          </cell>
          <cell r="H3586">
            <v>55</v>
          </cell>
        </row>
        <row r="3587">
          <cell r="A3587" t="str">
            <v>39838-01</v>
          </cell>
          <cell r="B3587" t="str">
            <v>Atomorbitalmodelle, 14 Stück, Schüler</v>
          </cell>
          <cell r="C3587" t="str">
            <v>Student atomic orbital model set, 14 models</v>
          </cell>
          <cell r="D3587" t="str">
            <v xml:space="preserve">Modèle d'orbites atomiques, 14 pièces </v>
          </cell>
          <cell r="E3587" t="str">
            <v>MODELOS DE ORBITAS ATOM., 14 PZS.</v>
          </cell>
          <cell r="F3587" t="str">
            <v xml:space="preserve">Zestaw Orbitale, 14 sztuki     </v>
          </cell>
          <cell r="G3587" t="str">
            <v xml:space="preserve">Атомные орбитальные модели, 14 шт.    </v>
          </cell>
          <cell r="H3587">
            <v>49</v>
          </cell>
        </row>
        <row r="3588">
          <cell r="A3588" t="str">
            <v>39839-01</v>
          </cell>
          <cell r="B3588" t="str">
            <v xml:space="preserve">Kristallgitterbaukasten Diamant </v>
          </cell>
          <cell r="C3588" t="str">
            <v>Crystal lattice kit: diamond</v>
          </cell>
          <cell r="D3588" t="str">
            <v>Kit maquette structure cristalline : diamant</v>
          </cell>
          <cell r="E3588" t="str">
            <v>JGO.ESTRUCT.CRISTAL.: DIAMANTE</v>
          </cell>
          <cell r="F3588" t="str">
            <v xml:space="preserve">Model kryształu, Diament, mały     </v>
          </cell>
          <cell r="G3588" t="str">
            <v xml:space="preserve">Набор для моделирования кристаллической решетки, алмаз    </v>
          </cell>
          <cell r="H3588">
            <v>29</v>
          </cell>
        </row>
        <row r="3589">
          <cell r="A3589" t="str">
            <v>39840-01</v>
          </cell>
          <cell r="B3589" t="str">
            <v xml:space="preserve">Kristallgitterbaukasten Graphit </v>
          </cell>
          <cell r="C3589" t="str">
            <v>Crystal lattice kit: graphite</v>
          </cell>
          <cell r="D3589" t="str">
            <v>Kit maquette structure cristalline: graphite</v>
          </cell>
          <cell r="E3589" t="str">
            <v>Kit de esctructuras cristalinas: Grafito</v>
          </cell>
          <cell r="F3589" t="str">
            <v xml:space="preserve">Model kryształu, Grafit, mały     </v>
          </cell>
          <cell r="G3589" t="str">
            <v xml:space="preserve">Набор для моделирования кристаллической решетки, графит     </v>
          </cell>
          <cell r="H3589">
            <v>29</v>
          </cell>
        </row>
        <row r="3590">
          <cell r="A3590" t="str">
            <v>39841-01</v>
          </cell>
          <cell r="B3590" t="str">
            <v>Kristallgitterbaukasten Fulleren (C60)</v>
          </cell>
          <cell r="C3590" t="str">
            <v>Crystal lattice kit: fullerene (C60)</v>
          </cell>
          <cell r="D3590" t="str">
            <v>Kit maquette structure cristalline : fullerene</v>
          </cell>
          <cell r="E3590" t="str">
            <v>JGO.ESTRUCT.CRISTAL.: FULLERENE</v>
          </cell>
          <cell r="F3590" t="str">
            <v xml:space="preserve">Model kryształu fulerenu, mały     </v>
          </cell>
          <cell r="G3590" t="str">
            <v xml:space="preserve">Набор для моделирования кристаллической решетки, фуллерен    </v>
          </cell>
          <cell r="H3590">
            <v>42</v>
          </cell>
        </row>
        <row r="3591">
          <cell r="A3591" t="str">
            <v>39843-01</v>
          </cell>
          <cell r="B3591" t="str">
            <v xml:space="preserve">Kristallgitterbaukasten NaCl </v>
          </cell>
          <cell r="C3591" t="str">
            <v>Crystal lattice kit: sodium chloride (NaCl)</v>
          </cell>
          <cell r="D3591" t="str">
            <v>Kit maquette structure cristalline : NaCl</v>
          </cell>
          <cell r="E3591" t="str">
            <v>JGO.ESTRUCT.CRISTAL.:CLORURO SODICO</v>
          </cell>
          <cell r="F3591" t="str">
            <v xml:space="preserve">Model kryształu Sól kuchenna, mały     </v>
          </cell>
          <cell r="G3591" t="str">
            <v xml:space="preserve">Набор для моделир. кристаллической решетки, хлорид натрия    </v>
          </cell>
          <cell r="H3591">
            <v>29</v>
          </cell>
        </row>
        <row r="3592">
          <cell r="A3592" t="str">
            <v>39848-01</v>
          </cell>
          <cell r="B3592" t="str">
            <v>Kristallgitterbaukasten Eis</v>
          </cell>
          <cell r="C3592" t="str">
            <v>Crystal lattice kit: ice</v>
          </cell>
          <cell r="D3592" t="str">
            <v/>
          </cell>
          <cell r="E3592" t="str">
            <v/>
          </cell>
          <cell r="F3592" t="str">
            <v/>
          </cell>
          <cell r="G3592" t="str">
            <v/>
          </cell>
          <cell r="H3592">
            <v>29</v>
          </cell>
        </row>
        <row r="3593">
          <cell r="A3593" t="str">
            <v>39850-00</v>
          </cell>
          <cell r="B3593" t="str">
            <v xml:space="preserve">DNA-Modell, 22 Basenpaare </v>
          </cell>
          <cell r="C3593" t="str">
            <v>DNA model with 22 base pairs</v>
          </cell>
          <cell r="D3593" t="str">
            <v>Modèle d´ADN 22 paires de bases</v>
          </cell>
          <cell r="E3593" t="str">
            <v>DNA-Model with 22 base-pairs</v>
          </cell>
          <cell r="F3593" t="str">
            <v xml:space="preserve">Model DNA, 22 wiązania     </v>
          </cell>
          <cell r="G3593" t="str">
            <v xml:space="preserve">Модель ДНК, 22 пары элементов    </v>
          </cell>
          <cell r="H3593">
            <v>81</v>
          </cell>
        </row>
        <row r="3594">
          <cell r="A3594" t="str">
            <v>39850-E</v>
          </cell>
          <cell r="B3594" t="str">
            <v xml:space="preserve">PHYWE DNA-Modell, 22 Basenpaare </v>
          </cell>
          <cell r="C3594" t="str">
            <v>PHYWE DNA model with 22 base pairs</v>
          </cell>
          <cell r="D3594" t="str">
            <v>PHYWE Modèle d´ADN 22 paires de bases</v>
          </cell>
          <cell r="E3594" t="str">
            <v>PHYWE DNA-Model with 22 base-pairs</v>
          </cell>
          <cell r="F3594" t="str">
            <v xml:space="preserve">PHYWE Model DNA, 22 wiązania     </v>
          </cell>
          <cell r="G3594" t="str">
            <v xml:space="preserve">PHYWE Модель ДНК, 22 пары элементов    </v>
          </cell>
          <cell r="H3594">
            <v>69</v>
          </cell>
        </row>
        <row r="3595">
          <cell r="A3595" t="str">
            <v>39851-00</v>
          </cell>
          <cell r="B3595" t="str">
            <v xml:space="preserve">DNA-Modell, 12 Basenpaare </v>
          </cell>
          <cell r="C3595" t="str">
            <v>DNA-Model with 12 base pairs</v>
          </cell>
          <cell r="D3595" t="str">
            <v>Modèle d´ADN 12 paires de bases</v>
          </cell>
          <cell r="E3595" t="str">
            <v>DNA-Model with 12 base-pairs</v>
          </cell>
          <cell r="F3595" t="str">
            <v xml:space="preserve">Model DNA, 12 wiązań     </v>
          </cell>
          <cell r="G3595" t="str">
            <v xml:space="preserve">Модель ДНК, 12 пар элементов    </v>
          </cell>
          <cell r="H3595">
            <v>47</v>
          </cell>
        </row>
        <row r="3596">
          <cell r="A3596" t="str">
            <v>39851-E</v>
          </cell>
          <cell r="B3596" t="str">
            <v>PHYWE DNA-Modell, 12 Basenpaare</v>
          </cell>
          <cell r="C3596" t="str">
            <v>PHYWE DNA model with 12 base pairs</v>
          </cell>
          <cell r="D3596" t="str">
            <v>PHYWE Modèle d´ADN 12 paires de bases</v>
          </cell>
          <cell r="E3596" t="str">
            <v>PHYWE DNA model with 12 base-pairs</v>
          </cell>
          <cell r="F3596" t="str">
            <v xml:space="preserve">PHYWE Model DNA, 12 wiązań     </v>
          </cell>
          <cell r="G3596" t="str">
            <v xml:space="preserve">PHYWE Модель ДНК, 12 пар элементов    </v>
          </cell>
          <cell r="H3596">
            <v>39</v>
          </cell>
        </row>
        <row r="3597">
          <cell r="A3597" t="str">
            <v>39852-00</v>
          </cell>
          <cell r="B3597" t="str">
            <v xml:space="preserve">RNA-Protein-Synthese-Kit </v>
          </cell>
          <cell r="C3597" t="str">
            <v>RNA Protein synthesis kit</v>
          </cell>
          <cell r="D3597" t="str">
            <v xml:space="preserve">Modèle d'ARN: transcription et traduction </v>
          </cell>
          <cell r="E3597" t="str">
            <v>Kit modelo síntesis de proteína RNA</v>
          </cell>
          <cell r="F3597" t="str">
            <v xml:space="preserve">Zestaw do syntezy RNA i protein     </v>
          </cell>
          <cell r="G3597" t="str">
            <v xml:space="preserve">Набор для моделированя синтеза белка  РНК    </v>
          </cell>
          <cell r="H3597">
            <v>47</v>
          </cell>
        </row>
        <row r="3598">
          <cell r="A3598" t="str">
            <v>39852-E</v>
          </cell>
          <cell r="B3598" t="str">
            <v>PHYWE RNA-Modell, 24 Basen, mit tRNA und Aminosäuren (Eiweiß-Synthese)</v>
          </cell>
          <cell r="C3598" t="str">
            <v>PHYWE RNA model, 24 bases, with tRNA and amino acids (protein synthesis)</v>
          </cell>
          <cell r="D3598" t="str">
            <v/>
          </cell>
          <cell r="E3598" t="str">
            <v/>
          </cell>
          <cell r="F3598" t="str">
            <v/>
          </cell>
          <cell r="G3598" t="str">
            <v/>
          </cell>
          <cell r="H3598">
            <v>39</v>
          </cell>
        </row>
        <row r="3599">
          <cell r="A3599" t="str">
            <v>39853-00</v>
          </cell>
          <cell r="B3599" t="str">
            <v>PHYWE DNA-Modell, 65 cm</v>
          </cell>
          <cell r="C3599" t="str">
            <v>PHYWE DNA model, 65 cm, for demonstration</v>
          </cell>
          <cell r="D3599" t="str">
            <v/>
          </cell>
          <cell r="E3599" t="str">
            <v/>
          </cell>
          <cell r="F3599" t="str">
            <v/>
          </cell>
          <cell r="G3599" t="str">
            <v/>
          </cell>
          <cell r="H3599">
            <v>69</v>
          </cell>
        </row>
        <row r="3600">
          <cell r="A3600" t="str">
            <v>3BS-1000015</v>
          </cell>
          <cell r="B3600" t="str">
            <v>Muskelarm, 6-teilig</v>
          </cell>
          <cell r="C3600" t="str">
            <v>Muscle Arm, 6 part, 3/4 Life Size</v>
          </cell>
          <cell r="D3600" t="str">
            <v>Bras musclé, 6 parties, 3/4 grandeur nature</v>
          </cell>
          <cell r="E3600" t="str">
            <v>Músculo del brazo, 6 partes, 3/4 del tamaño natural</v>
          </cell>
          <cell r="F3600" t="str">
            <v>Model mięśni ramienia, 6-częściowy</v>
          </cell>
          <cell r="G3600" t="str">
            <v>Мускулистая рука, 6 частей, 3/4 натуральной величины</v>
          </cell>
          <cell r="H3600">
            <v>478</v>
          </cell>
        </row>
        <row r="3601">
          <cell r="A3601" t="str">
            <v>3BS-1000016</v>
          </cell>
          <cell r="B3601" t="str">
            <v>Zahnerkrankung, 2fach vergrößert, 21-teilig</v>
          </cell>
          <cell r="C3601" t="str">
            <v>Dental disease, magnified 2 times, 21 parts</v>
          </cell>
          <cell r="D3601" t="str">
            <v>Maladie dentaire, agrandie 2 fois, 21 parties</v>
          </cell>
          <cell r="E3601" t="str">
            <v>Enfermedades dentales, aumentado 2X, 21 partes</v>
          </cell>
          <cell r="F3601" t="str">
            <v>Model szczęki z chorymi zębami, 2-krotne powiększenie, 21-częściowy</v>
          </cell>
          <cell r="G3601" t="str">
            <v>Болезнь зубов, увеличенная в 2 раза, 21 деталь</v>
          </cell>
          <cell r="H3601">
            <v>264</v>
          </cell>
        </row>
        <row r="3602">
          <cell r="A3602" t="str">
            <v>3BS-1000021</v>
          </cell>
          <cell r="B3602" t="str">
            <v>Set mit 7 BONElike™ Halswirbeln</v>
          </cell>
          <cell r="C3602" t="str">
            <v>Set of  7 BONElike™ Cervical Vertebrae</v>
          </cell>
          <cell r="D3602" t="str">
            <v>Jeu de 7 vertèbres cervicales BONElike™</v>
          </cell>
          <cell r="E3602" t="str">
            <v>Set de 7 huesos, vértebras cervicales</v>
          </cell>
          <cell r="F3602" t="str">
            <v>Zestaw 7 kręgów szyjnych BONElike™</v>
          </cell>
          <cell r="G3602" t="str">
            <v>Набор из 7 шейных позвонков BONElike™</v>
          </cell>
          <cell r="H3602">
            <v>181</v>
          </cell>
        </row>
        <row r="3603">
          <cell r="A3603" t="str">
            <v>3BS-1000039</v>
          </cell>
          <cell r="B3603" t="str">
            <v>Mini-Skelett „Shorty“, auf Sockel</v>
          </cell>
          <cell r="C3603" t="str">
            <v>Mini Skeleton - Shorty - mounted on a base</v>
          </cell>
          <cell r="D3603" t="str">
            <v>Mini-squelette - Shorty - monté sur socle</v>
          </cell>
          <cell r="E3603" t="str">
            <v>Mini esqueleto - pequeño - montado en una base</v>
          </cell>
          <cell r="F3603" t="str">
            <v>Miniaturowy model szkieletu "Shorty", montowany na podstawce</v>
          </cell>
          <cell r="G3603" t="str">
            <v>Мини-скелет - Коротышка - установлен на подставке</v>
          </cell>
          <cell r="H3603">
            <v>188</v>
          </cell>
        </row>
        <row r="3604">
          <cell r="A3604" t="str">
            <v>3BS-1000040</v>
          </cell>
          <cell r="B3604" t="str">
            <v>Mini-Skelett „Shorty“, auf Hängestativ</v>
          </cell>
          <cell r="C3604" t="str">
            <v>Mini Human Skeleton - Shorty - on hanging stand</v>
          </cell>
          <cell r="D3604" t="str">
            <v>Mini-squelette humain - Shorty - sur support suspendu</v>
          </cell>
          <cell r="E3604" t="str">
            <v>MIni esqueleto humano - pequeño - apoyado en soporte</v>
          </cell>
          <cell r="F3604" t="str">
            <v>Miniaturowy model szkieletu "Shorty", podwieszony na statywie</v>
          </cell>
          <cell r="G3604" t="str">
            <v>Мини-скелет человека - Коротышка - на подвесной подставке</v>
          </cell>
          <cell r="H3604">
            <v>215</v>
          </cell>
        </row>
        <row r="3605">
          <cell r="A3605" t="str">
            <v>3BS-1000041</v>
          </cell>
          <cell r="B3605" t="str">
            <v>Mini-Schädel, 3-teilig</v>
          </cell>
          <cell r="C3605" t="str">
            <v>Mini Human Skull Model, 3 part - skullcap, base of skull, mandible</v>
          </cell>
          <cell r="D3605" t="str">
            <v/>
          </cell>
          <cell r="E3605" t="str">
            <v>Modelo mini calavera humana , 3 partes - cráneo, base y mandíbula</v>
          </cell>
          <cell r="F3605" t="str">
            <v>Miniaturowy model czaszki, 3-częściowy</v>
          </cell>
          <cell r="G3605" t="str">
            <v/>
          </cell>
          <cell r="H3605">
            <v>26.2</v>
          </cell>
        </row>
        <row r="3606">
          <cell r="A3606" t="str">
            <v>3BS-1000042</v>
          </cell>
          <cell r="B3606" t="str">
            <v>Mini-Wirbelsäule, elastisch</v>
          </cell>
          <cell r="C3606" t="str">
            <v>Mini Human Spinal Column, flexible, Anatomically detailed</v>
          </cell>
          <cell r="D3606" t="str">
            <v/>
          </cell>
          <cell r="E3606" t="str">
            <v>Mini columna vertebral humana, flexible, con detalles anatómicos</v>
          </cell>
          <cell r="F3606" t="str">
            <v>Miniaturowy szczegółowy model kręgosłupa, elastyczny</v>
          </cell>
          <cell r="G3606" t="str">
            <v/>
          </cell>
          <cell r="H3606">
            <v>95</v>
          </cell>
        </row>
        <row r="3607">
          <cell r="A3607" t="str">
            <v>3BS-1000043</v>
          </cell>
          <cell r="B3607" t="str">
            <v>Mini-Wirbelsäule, elastisch, auf Stativ</v>
          </cell>
          <cell r="C3607" t="str">
            <v>Mini Human Spinal Column Model - Flexible, on Base</v>
          </cell>
          <cell r="D3607" t="str">
            <v/>
          </cell>
          <cell r="E3607" t="str">
            <v>Modelo mini columna vertebral humana - flexible - en base</v>
          </cell>
          <cell r="F3607" t="str">
            <v>Miniaturowy szczegółowy model kręgosłupa, elastyczny, na statywie</v>
          </cell>
          <cell r="G3607" t="str">
            <v/>
          </cell>
          <cell r="H3607">
            <v>104</v>
          </cell>
        </row>
        <row r="3608">
          <cell r="A3608" t="str">
            <v>3BS-1000044</v>
          </cell>
          <cell r="B3608" t="str">
            <v>Mini-Skelett „Shorty“ mit Muskelbemalung, auf Sockel</v>
          </cell>
          <cell r="C3608" t="str">
            <v>Mini Human Skeleton - Shorty - with painted muscles, pelvic mounted</v>
          </cell>
          <cell r="D3608" t="str">
            <v/>
          </cell>
          <cell r="E3608" t="str">
            <v>Mini esqueleto humano - pequeño - con músculos pintados, pelvis montada</v>
          </cell>
          <cell r="F3608" t="str">
            <v>Miniaturowy model szkieletu "Shorty", z ręcznie malowanymi mięśniami, montowany na podstawce</v>
          </cell>
          <cell r="G3608" t="str">
            <v/>
          </cell>
          <cell r="H3608">
            <v>266</v>
          </cell>
        </row>
        <row r="3609">
          <cell r="A3609" t="str">
            <v>3BS-1000045</v>
          </cell>
          <cell r="B3609" t="str">
            <v>Mini-Skelett „Shorty“ mit Muskelbemalung, auf Hängestativ</v>
          </cell>
          <cell r="C3609" t="str">
            <v>Mini Human Skeleton - Shorty - with painted muscles, on hanging stand</v>
          </cell>
          <cell r="D3609" t="str">
            <v/>
          </cell>
          <cell r="E3609" t="str">
            <v>Esqueleto mini humano - pequeño - con músculos pintados, montado en soporte</v>
          </cell>
          <cell r="F3609" t="str">
            <v>Miniaturowy model szkieletu "Shorty", z ręcznie malowanymi mięśniami, podwieszony na statywie</v>
          </cell>
          <cell r="G3609" t="str">
            <v/>
          </cell>
          <cell r="H3609">
            <v>292</v>
          </cell>
        </row>
        <row r="3610">
          <cell r="A3610" t="str">
            <v>3BS-1000057</v>
          </cell>
          <cell r="B3610" t="str">
            <v>Fetus-Schädel</v>
          </cell>
          <cell r="C3610" t="str">
            <v>Foetal Skull Model, natural cast, 30th week of pregnancy</v>
          </cell>
          <cell r="D3610" t="str">
            <v/>
          </cell>
          <cell r="E3610" t="str">
            <v>Modelo calavera fetal, tamaño natural, 30 semanas de embarazo</v>
          </cell>
          <cell r="F3610" t="str">
            <v>Model czaszki płodu, naturalny kolor, 30 tydzień ciąży</v>
          </cell>
          <cell r="G3610" t="str">
            <v/>
          </cell>
          <cell r="H3610">
            <v>39.9</v>
          </cell>
        </row>
        <row r="3611">
          <cell r="A3611" t="str">
            <v>3BS-1000058</v>
          </cell>
          <cell r="B3611" t="str">
            <v>Fetus-Schädel, auf Stativ</v>
          </cell>
          <cell r="C3611" t="str">
            <v>Foetal Skull Model, natural cast, 30th week of pregnancy, on stand</v>
          </cell>
          <cell r="D3611" t="str">
            <v/>
          </cell>
          <cell r="E3611" t="str">
            <v>Modelo calavera fetal, tamaño natural, 30 semanas de  embarazo, en soporte</v>
          </cell>
          <cell r="F3611" t="str">
            <v>Model czaszki płodu, naturalny kolor, 30 tydzień ciąży, na statywie</v>
          </cell>
          <cell r="G3611" t="str">
            <v/>
          </cell>
          <cell r="H3611">
            <v>47.3</v>
          </cell>
        </row>
        <row r="3612">
          <cell r="A3612" t="str">
            <v>3BS-1000059</v>
          </cell>
          <cell r="B3612" t="str">
            <v>Luxus-Demonstrationsschädel, 10-teilig</v>
          </cell>
          <cell r="C3612" t="str">
            <v>Deluxe Human Demonstration Dental Skull Model, 10 part</v>
          </cell>
          <cell r="D3612" t="str">
            <v/>
          </cell>
          <cell r="E3612" t="str">
            <v>Modelo demostración calavera con dientes, 10 piezas</v>
          </cell>
          <cell r="F3612" t="str">
            <v>Demonstracyjny model czaszki ludzkiej deluxe, 10-częściowy</v>
          </cell>
          <cell r="G3612" t="str">
            <v/>
          </cell>
          <cell r="H3612">
            <v>1028</v>
          </cell>
        </row>
        <row r="3613">
          <cell r="A3613" t="str">
            <v>3BS-1000062</v>
          </cell>
          <cell r="B3613" t="str">
            <v>BONElike™ Schädel - Knöcherner Schädel, 6-teilig</v>
          </cell>
          <cell r="C3613" t="str">
            <v>BONElike™ Human Bony Skull Model,  6 part</v>
          </cell>
          <cell r="D3613" t="str">
            <v>BONElike™ Modèle de crâne osseux humain, 6 parties</v>
          </cell>
          <cell r="E3613" t="str">
            <v>Modelo de calavera humana BONElike™, 6 piezas</v>
          </cell>
          <cell r="F3613" t="str">
            <v>Model czaszki ludzkiej z materiału BONElike™, 6-częściowy</v>
          </cell>
          <cell r="G3613" t="str">
            <v>BONElike™ Модель костного черепа человека, 6 частей</v>
          </cell>
          <cell r="H3613">
            <v>655</v>
          </cell>
        </row>
        <row r="3614">
          <cell r="A3614" t="str">
            <v>3BS-1000063</v>
          </cell>
          <cell r="B3614" t="str">
            <v>BONElike™ Schädel - Kombischädel Transparent/Knochen, 8-teilig</v>
          </cell>
          <cell r="C3614" t="str">
            <v>BONElike™ Human Skull Model, Half transparent and Half Bony, 8 part</v>
          </cell>
          <cell r="D3614" t="str">
            <v/>
          </cell>
          <cell r="E3614" t="str">
            <v>Modelo de calavera humana, BONElike™, mitad transparente mitad ósea, 8 piezas</v>
          </cell>
          <cell r="F3614" t="str">
            <v>Model czaszki ludzkiej z materiału BONElike™, w połowie przezroczysty, w połowie kostny, 8-częściowy</v>
          </cell>
          <cell r="G3614" t="str">
            <v/>
          </cell>
          <cell r="H3614">
            <v>826</v>
          </cell>
        </row>
        <row r="3615">
          <cell r="A3615" t="str">
            <v>3BS-1000064</v>
          </cell>
          <cell r="B3615" t="str">
            <v>BONElike™ Schädel - Didaktischer Luxusschädel, 7-teilig</v>
          </cell>
          <cell r="C3615" t="str">
            <v xml:space="preserve">BONElike™ Human Skull Model, Half Transparent &amp; Half Bony- Complete with  Brain and Vertebrae </v>
          </cell>
          <cell r="D3615" t="str">
            <v/>
          </cell>
          <cell r="E3615" t="str">
            <v>Modelo de calavera humana BONElike™, mitad transparente, mitad ósea, completo con cerebro y columna vertebral</v>
          </cell>
          <cell r="F3615" t="str">
            <v>Dydaktyczny model czaszki ludzkiej deluxe z materiału BONElike™, w połowie przezroczysty, w połowie kostny, z mózgiem i kręgami, 7-częściowy</v>
          </cell>
          <cell r="G3615" t="str">
            <v/>
          </cell>
          <cell r="H3615">
            <v>1314</v>
          </cell>
        </row>
        <row r="3616">
          <cell r="A3616" t="str">
            <v>3BS-1000068</v>
          </cell>
          <cell r="B3616" t="str">
            <v>3B Scientific® Steckschädel – Anatomische Version, 22-teilig</v>
          </cell>
          <cell r="C3616" t="str">
            <v>Beauchene Adult Human Skull Model - Bone Colored Version, 22 part</v>
          </cell>
          <cell r="D3616" t="str">
            <v/>
          </cell>
          <cell r="E3616" t="str">
            <v>Modelo de calavera humana - versión huesos coloreados, 22 piezas</v>
          </cell>
          <cell r="F3616" t="str">
            <v>Model czaszki beauchene dorosłego człowieka, 3B Scientific® w kolorze kości, 22-częściowa</v>
          </cell>
          <cell r="G3616" t="str">
            <v/>
          </cell>
          <cell r="H3616">
            <v>288</v>
          </cell>
        </row>
        <row r="3617">
          <cell r="A3617" t="str">
            <v>3BS-1000069</v>
          </cell>
          <cell r="B3617" t="str">
            <v>3B Scientific® Steckschädel – Didaktische Version - 22-teilig</v>
          </cell>
          <cell r="C3617" t="str">
            <v>Beauchene Adult Human Skull Model - Didactic Colored Version, 22 part</v>
          </cell>
          <cell r="D3617" t="str">
            <v/>
          </cell>
          <cell r="E3617" t="str">
            <v>Modelo de calavera humana - versión didáctica coloreada, 22 piezas</v>
          </cell>
          <cell r="F3617" t="str">
            <v>Model czaszki beauchene dorosłego człowieka, 3B Scientific®, wersja dydaktyczna, pokolorowana, 22-częściowa</v>
          </cell>
          <cell r="G3617" t="str">
            <v/>
          </cell>
          <cell r="H3617">
            <v>331</v>
          </cell>
        </row>
        <row r="3618">
          <cell r="A3618" t="str">
            <v>3BS-1000118</v>
          </cell>
          <cell r="B3618" t="str">
            <v>Kindliche Wirbelsäule in 3B BONElike-Qualität</v>
          </cell>
          <cell r="C3618" t="str">
            <v xml:space="preserve">BONElike Child's Vertebral Column Model </v>
          </cell>
          <cell r="D3618" t="str">
            <v xml:space="preserve">Modèle de colonne vertébrale d'enfant BONElike </v>
          </cell>
          <cell r="E3618" t="str">
            <v>Modelo de columna vertebral infantil BONElike</v>
          </cell>
          <cell r="F3618" t="str">
            <v>Model dziecięcego kręgosłupa z materiału BONElike™</v>
          </cell>
          <cell r="G3618" t="str">
            <v xml:space="preserve">Модель позвоночного столба ребенка BONElike </v>
          </cell>
          <cell r="H3618">
            <v>233</v>
          </cell>
        </row>
        <row r="3619">
          <cell r="A3619" t="str">
            <v>3BS-1000120</v>
          </cell>
          <cell r="B3619" t="str">
            <v>Klassische flexible Wirbelsäule mit Brustkorb und Oberschenkelstümpfen</v>
          </cell>
          <cell r="C3619" t="str">
            <v>Classic Flexible Spine Model with Ribs and Femur Heads</v>
          </cell>
          <cell r="D3619" t="str">
            <v/>
          </cell>
          <cell r="E3619" t="str">
            <v>Modelo clásico de espina dorsal flexible con costillas y cabeza de femur</v>
          </cell>
          <cell r="F3619" t="str">
            <v>Klasyczny, elastyczny model kręgosłupa z żebrami i głowami kości udowych</v>
          </cell>
          <cell r="G3619" t="str">
            <v/>
          </cell>
          <cell r="H3619">
            <v>365</v>
          </cell>
        </row>
        <row r="3620">
          <cell r="A3620" t="str">
            <v>3BS-1000123</v>
          </cell>
          <cell r="B3620" t="str">
            <v>Bemalte klassische flexible Wirbelsäule, mit Oberschenkelstümpfen und Muskeldarstellung</v>
          </cell>
          <cell r="C3620" t="str">
            <v>Classic Flexible Spine Model with Femur Heads and Painted Muscles</v>
          </cell>
          <cell r="D3620" t="str">
            <v/>
          </cell>
          <cell r="E3620" t="str">
            <v>Modelo clásico flexible de espina dorsal con cabeza de fémur y músculos pintados</v>
          </cell>
          <cell r="F3620" t="str">
            <v>Klasyczny, elastyczny model kręgosłupa głowami kości udowych i pomalowanymi mięśniami</v>
          </cell>
          <cell r="G3620" t="str">
            <v/>
          </cell>
          <cell r="H3620">
            <v>166</v>
          </cell>
        </row>
        <row r="3621">
          <cell r="A3621" t="str">
            <v>3BS-1000124</v>
          </cell>
          <cell r="B3621" t="str">
            <v>Klassische flexible Wirbelsäule, mit weiblichem Becken</v>
          </cell>
          <cell r="C3621" t="str">
            <v>Classic Flexible Spine Model with Female Pelvis</v>
          </cell>
          <cell r="D3621" t="str">
            <v/>
          </cell>
          <cell r="E3621" t="str">
            <v>Modelo flexible de espina dorsal con pelvis femenina</v>
          </cell>
          <cell r="F3621" t="str">
            <v>Klasyczny, elastyczny model kręgosłupa z kobiecą miednicą</v>
          </cell>
          <cell r="G3621" t="str">
            <v>Классическая гибкая модель позвоночника с женским тазом</v>
          </cell>
          <cell r="H3621">
            <v>154</v>
          </cell>
        </row>
        <row r="3622">
          <cell r="A3622" t="str">
            <v>3BS-1000125</v>
          </cell>
          <cell r="B3622" t="str">
            <v>Flexible Luxus-Wirbelsäule</v>
          </cell>
          <cell r="C3622" t="str">
            <v>Deluxe Flexible Spine Model</v>
          </cell>
          <cell r="D3622" t="str">
            <v>Modèle Deluxe Flexible Spine</v>
          </cell>
          <cell r="E3622" t="str">
            <v>Modelo Deluxe espina dorsal flexible</v>
          </cell>
          <cell r="F3622" t="str">
            <v>Elastyczny model kręgosłupa, wersja deluxe</v>
          </cell>
          <cell r="G3622" t="str">
            <v>Модель гибкого позвоночника класса люкс</v>
          </cell>
          <cell r="H3622">
            <v>175</v>
          </cell>
        </row>
        <row r="3623">
          <cell r="A3623" t="str">
            <v>3BS-1000126</v>
          </cell>
          <cell r="B3623" t="str">
            <v>Flexible Luxus-Wirbelsäule mit Oberschenkelstümpfen</v>
          </cell>
          <cell r="C3623" t="str">
            <v>Deluxe Flexible Spine Model with Femur Heads</v>
          </cell>
          <cell r="D3623" t="str">
            <v/>
          </cell>
          <cell r="E3623" t="str">
            <v>Modelo Deluxe espina dorsal flexible con cabeza de fémur</v>
          </cell>
          <cell r="F3623" t="str">
            <v>Elastyczny model kręgosłupa z głowami kości udowych, wersja deluxe</v>
          </cell>
          <cell r="G3623" t="str">
            <v/>
          </cell>
          <cell r="H3623">
            <v>194</v>
          </cell>
        </row>
        <row r="3624">
          <cell r="A3624" t="str">
            <v>3BS-1000127</v>
          </cell>
          <cell r="B3624" t="str">
            <v>Flexible Luxus-Wirbelsäule mit Oberschenkelstümpfen und Muskeldarstellung</v>
          </cell>
          <cell r="C3624" t="str">
            <v>Deluxe Flexible Spine Model with Femur Heads and Painted Muscles</v>
          </cell>
          <cell r="D3624" t="str">
            <v/>
          </cell>
          <cell r="E3624" t="str">
            <v>Modelo flexible de espina dorsal Deluxe con cabeza de fémur y músculos pintados</v>
          </cell>
          <cell r="F3624" t="str">
            <v>Elastyczny model kręgosłupa w wersji deluxe z głowami kości udowych i pomalowanymi mięśniami</v>
          </cell>
          <cell r="G3624" t="str">
            <v/>
          </cell>
          <cell r="H3624">
            <v>221</v>
          </cell>
        </row>
        <row r="3625">
          <cell r="A3625" t="str">
            <v>3BS-1000128</v>
          </cell>
          <cell r="B3625" t="str">
            <v>Didaktische flexible Wirbelsäule</v>
          </cell>
          <cell r="C3625" t="str">
            <v>Didactic Flexible Spine Model</v>
          </cell>
          <cell r="D3625" t="str">
            <v>Modèle didactique de colonne vertébrale flexible</v>
          </cell>
          <cell r="E3625" t="str">
            <v>Modelo flexible didáctico de espina dorsal</v>
          </cell>
          <cell r="F3625" t="str">
            <v>Dydaktyczny, elastyczny model kręgosłupa</v>
          </cell>
          <cell r="G3625" t="str">
            <v>Дидактическая гибкая модель позвоночника</v>
          </cell>
          <cell r="H3625">
            <v>175</v>
          </cell>
        </row>
        <row r="3626">
          <cell r="A3626" t="str">
            <v>3BS-1000129</v>
          </cell>
          <cell r="B3626" t="str">
            <v>Didaktische flexible Wirbelsäule mit Oberschenkelstümpfen</v>
          </cell>
          <cell r="C3626" t="str">
            <v>Didactic Flexible Spine Model with Femur Heads</v>
          </cell>
          <cell r="D3626" t="str">
            <v/>
          </cell>
          <cell r="E3626" t="str">
            <v>Modelo didáctico de espina dorsal flexible con cabeza de fémur</v>
          </cell>
          <cell r="F3626" t="str">
            <v>Dydaktyczny, elastyczny model kręgosłupa z głowami kości udowych</v>
          </cell>
          <cell r="G3626" t="str">
            <v/>
          </cell>
          <cell r="H3626">
            <v>194</v>
          </cell>
        </row>
        <row r="3627">
          <cell r="A3627" t="str">
            <v>3BS-1000130</v>
          </cell>
          <cell r="B3627" t="str">
            <v>Flexible Wirbelsäule für starke Beanspruchung</v>
          </cell>
          <cell r="C3627" t="str">
            <v>Highly Flexible Spine Model</v>
          </cell>
          <cell r="D3627" t="str">
            <v>Modèle de colonne vertébrale hautement flexible</v>
          </cell>
          <cell r="E3627" t="str">
            <v>Modelo de espina dorsal altamente flexible</v>
          </cell>
          <cell r="F3627" t="str">
            <v>Model kręgosłupa o wysokiej elastyczności</v>
          </cell>
          <cell r="G3627" t="str">
            <v>Высокогибкая модель позвоночника</v>
          </cell>
          <cell r="H3627">
            <v>181</v>
          </cell>
        </row>
        <row r="3628">
          <cell r="A3628" t="str">
            <v>3BS-1000131</v>
          </cell>
          <cell r="B3628" t="str">
            <v>Flexible Wirbelsäule für starke Beanspruchung, mit Oberschenkelstümpfen</v>
          </cell>
          <cell r="C3628" t="str">
            <v>Highly Flexible Spine Model with Femur Heads</v>
          </cell>
          <cell r="D3628" t="str">
            <v/>
          </cell>
          <cell r="E3628" t="str">
            <v>Modelo de espina dorsal altamente flexible con cabeza de fémur</v>
          </cell>
          <cell r="F3628" t="str">
            <v>Model kręgosłupa o wysokiej elastyczności z głowami kości udowych</v>
          </cell>
          <cell r="G3628" t="str">
            <v>Высокогибкая модель позвоночника с головками бедренной кости</v>
          </cell>
          <cell r="H3628">
            <v>215</v>
          </cell>
        </row>
        <row r="3629">
          <cell r="A3629" t="str">
            <v>3BS-1000132</v>
          </cell>
          <cell r="B3629" t="str">
            <v>Multifunktionales Wirbelsäulenstativ, 3-teilig</v>
          </cell>
          <cell r="C3629" t="str">
            <v>Stand for Spinal Columns and Skeletons, 3 part</v>
          </cell>
          <cell r="D3629" t="str">
            <v>Support pour colonnes vertébrales et squelettes, 3 parties</v>
          </cell>
          <cell r="E3629" t="str">
            <v>Soporte para espina dorsal y esqueleto, 3 piezas</v>
          </cell>
          <cell r="F3629" t="str">
            <v>Wielofunkcyjny statyw do modeli kręgosłupa, 3-częściowy</v>
          </cell>
          <cell r="G3629" t="str">
            <v>Стенд для позвоночных столбов и скелетов, 3 часть</v>
          </cell>
          <cell r="H3629">
            <v>50</v>
          </cell>
        </row>
        <row r="3630">
          <cell r="A3630" t="str">
            <v>3BS-1000133</v>
          </cell>
          <cell r="B3630" t="str">
            <v>Becken-Skelett, männlich</v>
          </cell>
          <cell r="C3630" t="str">
            <v>Male Pelvis Skeleton</v>
          </cell>
          <cell r="D3630" t="str">
            <v>Squelette du bassin masculin</v>
          </cell>
          <cell r="E3630" t="str">
            <v>Esquelo de pelvis masculina</v>
          </cell>
          <cell r="F3630" t="str">
            <v>Model szkieletu miednicy mężczyzny</v>
          </cell>
          <cell r="G3630" t="str">
            <v>Мужской тазовый скелет</v>
          </cell>
          <cell r="H3630">
            <v>66</v>
          </cell>
        </row>
        <row r="3631">
          <cell r="A3631" t="str">
            <v>3BS-1000134</v>
          </cell>
          <cell r="B3631" t="str">
            <v>Becken-Skelett, weiblich</v>
          </cell>
          <cell r="C3631" t="str">
            <v>Pelvic Skeleton, female</v>
          </cell>
          <cell r="D3631" t="str">
            <v>Squelette pelvien, femelle</v>
          </cell>
          <cell r="E3631" t="str">
            <v>Esqueleto de pelvis femenina</v>
          </cell>
          <cell r="F3631" t="str">
            <v>Model szkieletu miednicy kobiety</v>
          </cell>
          <cell r="G3631" t="str">
            <v>Тазовый скелет, женщина</v>
          </cell>
          <cell r="H3631">
            <v>65</v>
          </cell>
        </row>
        <row r="3632">
          <cell r="A3632" t="str">
            <v>3BS-1000135</v>
          </cell>
          <cell r="B3632" t="str">
            <v>Becken-Skelett, weiblich, mit Oberschenkelstümpfen</v>
          </cell>
          <cell r="C3632" t="str">
            <v>Pelvic Skeleton, female, with movable femur heads</v>
          </cell>
          <cell r="D3632" t="str">
            <v>Squelette pelvien, femme, avec têtes de fémur mobiles</v>
          </cell>
          <cell r="E3632" t="str">
            <v>Esqueleto, pelvis, femenino, con cabezas de fémur desmontables</v>
          </cell>
          <cell r="F3632" t="str">
            <v>Model szkieletu miednicy kobiety z głowami kości udowych</v>
          </cell>
          <cell r="G3632" t="str">
            <v/>
          </cell>
          <cell r="H3632">
            <v>76</v>
          </cell>
        </row>
        <row r="3633">
          <cell r="A3633" t="str">
            <v>3BS-1000136</v>
          </cell>
          <cell r="B3633" t="str">
            <v>Brustbein mit Rippenknorpel</v>
          </cell>
          <cell r="C3633" t="str">
            <v>Sternum with rib cartilage</v>
          </cell>
          <cell r="D3633" t="str">
            <v>Sternum avec cartilage des côtes</v>
          </cell>
          <cell r="E3633" t="str">
            <v>Esternón con costillas de cartílago</v>
          </cell>
          <cell r="F3633" t="str">
            <v>Model mostka z chrząstką żebrową</v>
          </cell>
          <cell r="G3633" t="str">
            <v>Грудина с реберными хрящами</v>
          </cell>
          <cell r="H3633">
            <v>23.7</v>
          </cell>
        </row>
        <row r="3634">
          <cell r="A3634" t="str">
            <v>3BS-1000137</v>
          </cell>
          <cell r="B3634" t="str">
            <v>Rippen</v>
          </cell>
          <cell r="C3634" t="str">
            <v>Ribs</v>
          </cell>
          <cell r="D3634" t="str">
            <v>Ribs</v>
          </cell>
          <cell r="E3634" t="str">
            <v>Costillas</v>
          </cell>
          <cell r="F3634" t="str">
            <v>Model żeber</v>
          </cell>
          <cell r="G3634" t="str">
            <v>Ребра</v>
          </cell>
          <cell r="H3634">
            <v>43.5</v>
          </cell>
        </row>
        <row r="3635">
          <cell r="A3635" t="str">
            <v>3BS-1000139</v>
          </cell>
          <cell r="B3635" t="str">
            <v>Kreuzbein mit Steißbein</v>
          </cell>
          <cell r="C3635" t="str">
            <v>Sacrum and Coccyx</v>
          </cell>
          <cell r="D3635" t="str">
            <v>Sacrum et Coccyx</v>
          </cell>
          <cell r="E3635" t="str">
            <v>Sacro y coxis</v>
          </cell>
          <cell r="F3635" t="str">
            <v>Model kości krzyżowej i ogonowej</v>
          </cell>
          <cell r="G3635" t="str">
            <v>Крестец и копчик</v>
          </cell>
          <cell r="H3635">
            <v>30.1</v>
          </cell>
        </row>
        <row r="3636">
          <cell r="A3636" t="str">
            <v>3BS-1000140</v>
          </cell>
          <cell r="B3636" t="str">
            <v>Atlas und Axis, montiert, ohne Sockel</v>
          </cell>
          <cell r="C3636" t="str">
            <v>Atlas and Axis, no stand</v>
          </cell>
          <cell r="D3636" t="str">
            <v>Atlas et Axis, pas de stand</v>
          </cell>
          <cell r="E3636" t="str">
            <v>Atlas y axis, sin soporte</v>
          </cell>
          <cell r="F3636" t="str">
            <v>Model kręgów odcinka szyjnego kręgosłupa: dźwigacza i obrotnika, zmontowane, bez podstawki</v>
          </cell>
          <cell r="G3636" t="str">
            <v>Атлас и Ось, без подставки</v>
          </cell>
          <cell r="H3636">
            <v>20.100000000000001</v>
          </cell>
        </row>
        <row r="3637">
          <cell r="A3637" t="str">
            <v>3BS-1000142</v>
          </cell>
          <cell r="B3637" t="str">
            <v>Atlas und Axis, mit Hinterhauptschuppe</v>
          </cell>
          <cell r="C3637" t="str">
            <v>Atlas and Axis, with occipital plate</v>
          </cell>
          <cell r="D3637" t="str">
            <v>Atlas et Axis, avec plaque occipitale</v>
          </cell>
          <cell r="E3637" t="str">
            <v>Atlas y axis, con placa occipital</v>
          </cell>
          <cell r="F3637" t="str">
            <v>Model dźwigacza i obrotnika z płytą potyliczną</v>
          </cell>
          <cell r="G3637" t="str">
            <v>Атлас и ось, с затылочной пластиной</v>
          </cell>
          <cell r="H3637">
            <v>36.200000000000003</v>
          </cell>
        </row>
        <row r="3638">
          <cell r="A3638" t="str">
            <v>3BS-1000143</v>
          </cell>
          <cell r="B3638" t="str">
            <v>Zungenbein auf Stativ</v>
          </cell>
          <cell r="C3638" t="str">
            <v>Hyoid bone</v>
          </cell>
          <cell r="D3638" t="str">
            <v>Os hyoïde</v>
          </cell>
          <cell r="E3638" t="str">
            <v>Hueso hioides</v>
          </cell>
          <cell r="F3638" t="str">
            <v>Model kości gnykowej</v>
          </cell>
          <cell r="G3638" t="str">
            <v>Подъязычная кость</v>
          </cell>
          <cell r="H3638">
            <v>23.7</v>
          </cell>
        </row>
        <row r="3639">
          <cell r="A3639" t="str">
            <v>3BS-1000144</v>
          </cell>
          <cell r="B3639" t="str">
            <v>Halswirbelsäule</v>
          </cell>
          <cell r="C3639" t="str">
            <v>Cervical Spinal Column</v>
          </cell>
          <cell r="D3639" t="str">
            <v>Colonne vertébrale cervicale</v>
          </cell>
          <cell r="E3639" t="str">
            <v>Columna vertebral cervical</v>
          </cell>
          <cell r="F3639" t="str">
            <v>Model odcinka szyjnego kręgosłupa</v>
          </cell>
          <cell r="G3639" t="str">
            <v>Шейный отдел позвоночника</v>
          </cell>
          <cell r="H3639">
            <v>80</v>
          </cell>
        </row>
        <row r="3640">
          <cell r="A3640" t="str">
            <v>3BS-1000145</v>
          </cell>
          <cell r="B3640" t="str">
            <v>Brustwirbelsäule</v>
          </cell>
          <cell r="C3640" t="str">
            <v>Thoracic Spinal Column</v>
          </cell>
          <cell r="D3640" t="str">
            <v>Colonne vertébrale thoracique</v>
          </cell>
          <cell r="E3640" t="str">
            <v>Columna espinal torácica</v>
          </cell>
          <cell r="F3640" t="str">
            <v>Model odcinka piersiowego kręgosłupa</v>
          </cell>
          <cell r="G3640" t="str">
            <v>Торакальный отдел позвоночника</v>
          </cell>
          <cell r="H3640">
            <v>80</v>
          </cell>
        </row>
        <row r="3641">
          <cell r="A3641" t="str">
            <v>3BS-1000146</v>
          </cell>
          <cell r="B3641" t="str">
            <v>Lendenwirbelsäule</v>
          </cell>
          <cell r="C3641" t="str">
            <v>Lumbar Spinal Column</v>
          </cell>
          <cell r="D3641" t="str">
            <v>Colonne vertébrale lombaire</v>
          </cell>
          <cell r="E3641" t="str">
            <v>Columna espinal lumbar</v>
          </cell>
          <cell r="F3641" t="str">
            <v>Model odcinka lędźwiowego kręgosłupa</v>
          </cell>
          <cell r="G3641" t="str">
            <v>Поясничный отдел позвоночника</v>
          </cell>
          <cell r="H3641">
            <v>80</v>
          </cell>
        </row>
        <row r="3642">
          <cell r="A3642" t="str">
            <v>3BS-1000147</v>
          </cell>
          <cell r="B3642" t="str">
            <v>6 Wirbel</v>
          </cell>
          <cell r="C3642" t="str">
            <v>6 Mounted Vertebrae</v>
          </cell>
          <cell r="D3642" t="str">
            <v>6 vertèbres montées</v>
          </cell>
          <cell r="E3642" t="str">
            <v>6 vértebras montadas</v>
          </cell>
          <cell r="F3642" t="str">
            <v>Model 6 kręgów, na podstawce</v>
          </cell>
          <cell r="G3642" t="str">
            <v>6 Сросшиеся позвонки</v>
          </cell>
          <cell r="H3642">
            <v>75</v>
          </cell>
        </row>
        <row r="3643">
          <cell r="A3643" t="str">
            <v>3BS-1000148</v>
          </cell>
          <cell r="B3643" t="str">
            <v>5 Wirbel</v>
          </cell>
          <cell r="C3643" t="str">
            <v>5 Vertebrae</v>
          </cell>
          <cell r="D3643" t="str">
            <v>5 vertèbres</v>
          </cell>
          <cell r="E3643" t="str">
            <v>5 vértebras</v>
          </cell>
          <cell r="F3643" t="str">
            <v>Model 5 kręgów, na podstawce</v>
          </cell>
          <cell r="G3643" t="str">
            <v>5 позвонков</v>
          </cell>
          <cell r="H3643">
            <v>36.200000000000003</v>
          </cell>
        </row>
        <row r="3644">
          <cell r="A3644" t="str">
            <v>3BS-1000149</v>
          </cell>
          <cell r="B3644" t="str">
            <v>Lendenwirbelmodell mit Bandscheibenvorfall</v>
          </cell>
          <cell r="C3644" t="str">
            <v>Lumbar Spinal Column with Prolapsed Intervertebral Disc</v>
          </cell>
          <cell r="D3644" t="str">
            <v/>
          </cell>
          <cell r="E3644" t="str">
            <v>Columna vertebral lumbar con disco intervertebral prolapsado</v>
          </cell>
          <cell r="F3644" t="str">
            <v>Model odcinka lędźwiowego kręgosłupa z wysunięciem krążka międzykręgowego</v>
          </cell>
          <cell r="G3644" t="str">
            <v/>
          </cell>
          <cell r="H3644">
            <v>53</v>
          </cell>
        </row>
        <row r="3645">
          <cell r="A3645" t="str">
            <v>3BS-1000150</v>
          </cell>
          <cell r="B3645" t="str">
            <v>Lendenwirbelsäule mit dorsolateralem Bandscheibenvorfall</v>
          </cell>
          <cell r="C3645" t="str">
            <v>Lumbar Spinal Column with Dorso-Lateral Prolapsed Intervertebral Disc</v>
          </cell>
          <cell r="D3645" t="str">
            <v/>
          </cell>
          <cell r="E3645" t="str">
            <v>Columna vertebral lumbar con disco intervertebral prolapsado</v>
          </cell>
          <cell r="F3645" t="str">
            <v>Model odcinka lędźwiowego kręgosłupa z grzbietowo-bocznym wysunięciem krążka międzykręgowego</v>
          </cell>
          <cell r="G3645" t="str">
            <v/>
          </cell>
          <cell r="H3645">
            <v>101</v>
          </cell>
        </row>
        <row r="3646">
          <cell r="A3646" t="str">
            <v>3BS-1000151</v>
          </cell>
          <cell r="B3646" t="str">
            <v>3 Lendenwirbel, elastisch montiert</v>
          </cell>
          <cell r="C3646" t="str">
            <v>3 Lumbar Vertebrae, flexibly mounted</v>
          </cell>
          <cell r="D3646" t="str">
            <v>3 vertèbres lombaires, montées de manière flexible</v>
          </cell>
          <cell r="E3646" t="str">
            <v>3 vértebras lumbares, montadas y flexibles</v>
          </cell>
          <cell r="F3646" t="str">
            <v>Model 3 kręgów lędźwiowych, połączonych elastycznie</v>
          </cell>
          <cell r="G3646" t="str">
            <v>3 поясничных позвонка, гибко установленные</v>
          </cell>
          <cell r="H3646">
            <v>32.4</v>
          </cell>
        </row>
        <row r="3647">
          <cell r="A3647" t="str">
            <v>3BS-1000152</v>
          </cell>
          <cell r="B3647" t="str">
            <v>2 Lendenwirbel mit Bandscheibenvorfall, elastisch montiert</v>
          </cell>
          <cell r="C3647" t="str">
            <v>2 Lumbar Vertebrae with prolapsed disc, flexibly mounted</v>
          </cell>
          <cell r="D3647" t="str">
            <v/>
          </cell>
          <cell r="E3647" t="str">
            <v>2 vértebras lumbares con disco prolapsado, montadas y flexibles</v>
          </cell>
          <cell r="F3647" t="str">
            <v>Model 2 kręgów lędźwiowych, połączonych elastycznie, z przemieszczeniem krążka międzykręgowego</v>
          </cell>
          <cell r="G3647" t="str">
            <v/>
          </cell>
          <cell r="H3647">
            <v>30.1</v>
          </cell>
        </row>
        <row r="3648">
          <cell r="A3648" t="str">
            <v>3BS-1000153</v>
          </cell>
          <cell r="B3648" t="str">
            <v>Osteoporose-Luxusmodell (3 Wirbel)</v>
          </cell>
          <cell r="C3648" t="str">
            <v>Deluxe Osteoporosis Model (3 Vertebrae)</v>
          </cell>
          <cell r="D3648" t="str">
            <v>Modèle d'ostéoporose de luxe (3 vertèbres)</v>
          </cell>
          <cell r="E3648" t="str">
            <v>Modelo osteoporosis (3 vértebras)</v>
          </cell>
          <cell r="F3648" t="str">
            <v>Model 3 kręgów z osteoporozą, wersja deluxe</v>
          </cell>
          <cell r="G3648" t="str">
            <v>Модель остеопороза класса люкс (3 позвонка)</v>
          </cell>
          <cell r="H3648">
            <v>51</v>
          </cell>
        </row>
        <row r="3649">
          <cell r="A3649" t="str">
            <v>3BS-1000154</v>
          </cell>
          <cell r="B3649" t="str">
            <v>3B MICROanatomy™ Knochenstruktur - 80-fache Vergrößerung</v>
          </cell>
          <cell r="C3649" t="str">
            <v>3B MICROanatomy™ Bone structure - 80 times enlarged</v>
          </cell>
          <cell r="D3649" t="str">
            <v>3B MICROanatomy™ Structure osseuse - 80 fois agrandie</v>
          </cell>
          <cell r="E3649" t="str">
            <v xml:space="preserve">Modelo estructura ósea - 80X tamaño natural </v>
          </cell>
          <cell r="F3649" t="str">
            <v>Model 3B MICROanatomy™ Budowa kości w 80-krotnym powiększeniu</v>
          </cell>
          <cell r="G3649" t="str">
            <v>3B MICROanatomy™ Структура костей - увеличенная в 80 раз</v>
          </cell>
          <cell r="H3649">
            <v>121</v>
          </cell>
        </row>
        <row r="3650">
          <cell r="A3650" t="str">
            <v>3BS-1000155</v>
          </cell>
          <cell r="B3650" t="str">
            <v>Set mit 5 Lendenwirbeln</v>
          </cell>
          <cell r="C3650" t="str">
            <v>Set of 5 Lumbar Vertebrae</v>
          </cell>
          <cell r="D3650" t="str">
            <v>Jeu de 5 vertèbres lombaires</v>
          </cell>
          <cell r="E3650" t="str">
            <v>Set de 5 vértebras lumbares</v>
          </cell>
          <cell r="F3650" t="str">
            <v>Zestaw modeli 5 kręgów lędźwiowych</v>
          </cell>
          <cell r="G3650" t="str">
            <v>Комплект из 5 поясничных позвонков</v>
          </cell>
          <cell r="H3650">
            <v>173</v>
          </cell>
        </row>
        <row r="3651">
          <cell r="A3651" t="str">
            <v>3BS-1000156</v>
          </cell>
          <cell r="B3651" t="str">
            <v>Set mit 24 BONElike™ Wirbeln</v>
          </cell>
          <cell r="C3651" t="str">
            <v>Set of 24 BONElike™ Vertebrae Models</v>
          </cell>
          <cell r="D3651" t="str">
            <v>Jeu de 24 modèles de vertèbres BONElike™</v>
          </cell>
          <cell r="E3651" t="str">
            <v xml:space="preserve">Set de vérteras </v>
          </cell>
          <cell r="F3651" t="str">
            <v>Zestaw modeli 24 kręgów z materiału BONElike™</v>
          </cell>
          <cell r="G3651" t="str">
            <v>Набор из 24 моделей позвонков BONElike™</v>
          </cell>
          <cell r="H3651">
            <v>560</v>
          </cell>
        </row>
        <row r="3652">
          <cell r="A3652" t="str">
            <v>3BS-1000157</v>
          </cell>
          <cell r="B3652" t="str">
            <v>BONElike™ Wirbelsäule</v>
          </cell>
          <cell r="C3652" t="str">
            <v>BONElike™ Vertebral Column Model</v>
          </cell>
          <cell r="D3652" t="str">
            <v>Modèle de colonne vertébrale BONElike™</v>
          </cell>
          <cell r="E3652" t="str">
            <v>Modelo columna vertebral BONElike™</v>
          </cell>
          <cell r="F3652" t="str">
            <v>Model kręgosłupa z materiału BONElike™</v>
          </cell>
          <cell r="G3652" t="str">
            <v>Модель позвоночного столба BONElike™</v>
          </cell>
          <cell r="H3652">
            <v>645</v>
          </cell>
        </row>
        <row r="3653">
          <cell r="A3653" t="str">
            <v>3BS-1000158</v>
          </cell>
          <cell r="B3653" t="str">
            <v>Stadien des Bandscheibenvorfalls und der Wirbeldegeneration</v>
          </cell>
          <cell r="C3653" t="str">
            <v>Stages of disc prolapse and vertebral degeneration</v>
          </cell>
          <cell r="D3653" t="str">
            <v/>
          </cell>
          <cell r="E3653" t="str">
            <v>Etapas del prolapso discal y degeneración vertebral</v>
          </cell>
          <cell r="F3653" t="str">
            <v>Model "Stadia przemieszczenia krążka międzykręgowego i degeneracji kręgów"</v>
          </cell>
          <cell r="G3653" t="str">
            <v>Стадии пролапса диска и дегенерации позвонков</v>
          </cell>
          <cell r="H3653">
            <v>147</v>
          </cell>
        </row>
        <row r="3654">
          <cell r="A3654" t="str">
            <v>3BS-1000159</v>
          </cell>
          <cell r="B3654" t="str">
            <v>Schultergelenk-Funktionsmodell</v>
          </cell>
          <cell r="C3654" t="str">
            <v>Functional Shoulder Joint</v>
          </cell>
          <cell r="D3654" t="str">
            <v>Articulation fonctionnelle de l'épaule</v>
          </cell>
          <cell r="E3654" t="str">
            <v>Articulación funcional del hombro</v>
          </cell>
          <cell r="F3654" t="str">
            <v>Model funkcjonalny stawu barkowego</v>
          </cell>
          <cell r="G3654" t="str">
            <v>Функциональный плечевой сустав</v>
          </cell>
          <cell r="H3654">
            <v>78</v>
          </cell>
        </row>
        <row r="3655">
          <cell r="A3655" t="str">
            <v>3BS-1000160</v>
          </cell>
          <cell r="B3655" t="str">
            <v>Luxus Schultergelenk-Funktionsmodell</v>
          </cell>
          <cell r="C3655" t="str">
            <v>Deluxe Functional Shoulder Joint Model</v>
          </cell>
          <cell r="D3655" t="str">
            <v>Modèle fonctionnel de luxe de l'articulation de l'épaule</v>
          </cell>
          <cell r="E3655" t="str">
            <v>Modelo Deluxe funcional de la ariculación del hombro</v>
          </cell>
          <cell r="F3655" t="str">
            <v>Model funkcjonalny stawu barkowego w wersji deluxe</v>
          </cell>
          <cell r="G3655" t="str">
            <v>Функциональная модель плечевого сустава класса люкс</v>
          </cell>
          <cell r="H3655">
            <v>113</v>
          </cell>
        </row>
        <row r="3656">
          <cell r="A3656" t="str">
            <v>3BS-1000161</v>
          </cell>
          <cell r="B3656" t="str">
            <v>Hüftgelenk-Funktionsmodell</v>
          </cell>
          <cell r="C3656" t="str">
            <v>Functional Hip Joint</v>
          </cell>
          <cell r="D3656" t="str">
            <v>Articulation fonctionnelle de la hanche</v>
          </cell>
          <cell r="E3656" t="str">
            <v>Articulación funcional de la cadera</v>
          </cell>
          <cell r="F3656" t="str">
            <v>Model funkcjonalny stawu biodrowego</v>
          </cell>
          <cell r="G3656" t="str">
            <v>Функциональный тазобедренный сустав</v>
          </cell>
          <cell r="H3656">
            <v>78</v>
          </cell>
        </row>
        <row r="3657">
          <cell r="A3657" t="str">
            <v>3BS-1000162</v>
          </cell>
          <cell r="B3657" t="str">
            <v>Luxus Hüftgelenk-Funktionsmodell</v>
          </cell>
          <cell r="C3657" t="str">
            <v>Deluxe Functional Hip Joint Model</v>
          </cell>
          <cell r="D3657" t="str">
            <v>Modèle fonctionnel de luxe pour l'articulation de la hanche</v>
          </cell>
          <cell r="E3657" t="str">
            <v>Modelo funcional Deluxe de la articulación de la cadera</v>
          </cell>
          <cell r="F3657" t="str">
            <v>Model funkcjonalny stawu biodrowego w wersji deluxe</v>
          </cell>
          <cell r="G3657" t="str">
            <v>Функциональная модель тазобедренного сустава класса люкс</v>
          </cell>
          <cell r="H3657">
            <v>113</v>
          </cell>
        </row>
        <row r="3658">
          <cell r="A3658" t="str">
            <v>3BS-1000163</v>
          </cell>
          <cell r="B3658" t="str">
            <v>Kniegelenk-Funktionsmodell</v>
          </cell>
          <cell r="C3658" t="str">
            <v>Functional Knee Joint</v>
          </cell>
          <cell r="D3658" t="str">
            <v>Articulation fonctionnelle du genou</v>
          </cell>
          <cell r="E3658" t="str">
            <v>Modelo funcional de la articulación de la rodilla</v>
          </cell>
          <cell r="F3658" t="str">
            <v>Model funkcjonalny stawu kolanowego</v>
          </cell>
          <cell r="G3658" t="str">
            <v>Функциональный коленный сустав</v>
          </cell>
          <cell r="H3658">
            <v>78</v>
          </cell>
        </row>
        <row r="3659">
          <cell r="A3659" t="str">
            <v>3BS-1000164</v>
          </cell>
          <cell r="B3659" t="str">
            <v>Luxus Kniegelenk-Funktionsmodell</v>
          </cell>
          <cell r="C3659" t="str">
            <v>Deluxe Functional Knee Joint Model</v>
          </cell>
          <cell r="D3659" t="str">
            <v>Modèle fonctionnel de luxe de l'articulation du genou</v>
          </cell>
          <cell r="E3659" t="str">
            <v>Modelo funcional Deluxe de la articulación de la rodilla</v>
          </cell>
          <cell r="F3659" t="str">
            <v>Model funkcjonalny stawu kolanowego w wersji deluxe</v>
          </cell>
          <cell r="G3659" t="str">
            <v>Функциональная модель коленного сустава класса люкс</v>
          </cell>
          <cell r="H3659">
            <v>113</v>
          </cell>
        </row>
        <row r="3660">
          <cell r="A3660" t="str">
            <v>3BS-1000165</v>
          </cell>
          <cell r="B3660" t="str">
            <v>Ellenbogengelenk-Funktionsmodell</v>
          </cell>
          <cell r="C3660" t="str">
            <v>Functional Elbow Joint</v>
          </cell>
          <cell r="D3660" t="str">
            <v>Articulation fonctionnelle du coude</v>
          </cell>
          <cell r="E3660" t="str">
            <v>Modelo funcional de la articulación del codo</v>
          </cell>
          <cell r="F3660" t="str">
            <v>Model funkcjonalny stawu łokciowego</v>
          </cell>
          <cell r="G3660" t="str">
            <v>Функциональный локтевой сустав</v>
          </cell>
          <cell r="H3660">
            <v>78</v>
          </cell>
        </row>
        <row r="3661">
          <cell r="A3661" t="str">
            <v>3BS-1000166</v>
          </cell>
          <cell r="B3661" t="str">
            <v>Luxus Ellenbogengelenk-Funktionsmodell</v>
          </cell>
          <cell r="C3661" t="str">
            <v>Deluxe Functional Elbow Joint Model</v>
          </cell>
          <cell r="D3661" t="str">
            <v>Modèle de coude fonctionnel de luxe</v>
          </cell>
          <cell r="E3661" t="str">
            <v>Modelo funcional Deluxe de la articulación del codo</v>
          </cell>
          <cell r="F3661" t="str">
            <v>Model funkcjonalny stawu łokciowego w wersji deluxe</v>
          </cell>
          <cell r="G3661" t="str">
            <v>Функциональная модель локтевого сустава класса люкс</v>
          </cell>
          <cell r="H3661">
            <v>113</v>
          </cell>
        </row>
        <row r="3662">
          <cell r="A3662" t="str">
            <v>3BS-1000168</v>
          </cell>
          <cell r="B3662" t="str">
            <v>Mini-Hüftgelenk mit Querschnitt</v>
          </cell>
          <cell r="C3662" t="str">
            <v>Mini Hip Joint with cross-section</v>
          </cell>
          <cell r="D3662" t="str">
            <v>Mini articulation de la hanche avec coupe transversale</v>
          </cell>
          <cell r="E3662" t="str">
            <v>Mini articulación de la cadera con sección transversal</v>
          </cell>
          <cell r="F3662" t="str">
            <v>Miniaturowy model stawu biodrowego z przekrojem</v>
          </cell>
          <cell r="G3662" t="str">
            <v>Мини-тазобедренный сустав с поперечным сечением</v>
          </cell>
          <cell r="H3662">
            <v>37.799999999999997</v>
          </cell>
        </row>
        <row r="3663">
          <cell r="A3663" t="str">
            <v>3BS-1000170</v>
          </cell>
          <cell r="B3663" t="str">
            <v>Mini-Kniegelenk mit Querschnitt</v>
          </cell>
          <cell r="C3663" t="str">
            <v>Mini Knee Joint with cross section</v>
          </cell>
          <cell r="D3663" t="str">
            <v>Mini articulation du genou avec coupe transversale</v>
          </cell>
          <cell r="E3663" t="str">
            <v>Mini articulación de la rodilla con sección transversal</v>
          </cell>
          <cell r="F3663" t="str">
            <v>Miniaturowy model stawu kolanowego z przekrojem</v>
          </cell>
          <cell r="G3663" t="str">
            <v>Мини-коленный сустав с поперечным сечением</v>
          </cell>
          <cell r="H3663">
            <v>37.799999999999997</v>
          </cell>
        </row>
        <row r="3664">
          <cell r="A3664" t="str">
            <v>3BS-1000172</v>
          </cell>
          <cell r="B3664" t="str">
            <v>Mini-Schultergelenk mit Querschnitt</v>
          </cell>
          <cell r="C3664" t="str">
            <v>Mini Shoulder Joint with cross-section</v>
          </cell>
          <cell r="D3664" t="str">
            <v>Mini articulation d'épaule avec coupe transversale</v>
          </cell>
          <cell r="E3664" t="str">
            <v>MIni articulación de hombro con sección transversal</v>
          </cell>
          <cell r="F3664" t="str">
            <v>Miniaturowy model stawu barkowego z przekrojem</v>
          </cell>
          <cell r="G3664" t="str">
            <v>Мини-плечевой сустав с поперечным сечением</v>
          </cell>
          <cell r="H3664">
            <v>37.799999999999997</v>
          </cell>
        </row>
        <row r="3665">
          <cell r="A3665" t="str">
            <v>3BS-1000174</v>
          </cell>
          <cell r="B3665" t="str">
            <v>Mini-Ellenbogengelenk mit Querschnitt</v>
          </cell>
          <cell r="C3665" t="str">
            <v>Mini Elbow Joint with cross section</v>
          </cell>
          <cell r="D3665" t="str">
            <v>Mini-coude avec section transversale</v>
          </cell>
          <cell r="E3665" t="str">
            <v>Mini articulación del codo con sección transversal</v>
          </cell>
          <cell r="F3665" t="str">
            <v>Miniaturowy model stawu łokciowego z przekrojem</v>
          </cell>
          <cell r="G3665" t="str">
            <v>Мини локтевое соединение с поперечным сечением</v>
          </cell>
          <cell r="H3665">
            <v>37.799999999999997</v>
          </cell>
        </row>
        <row r="3666">
          <cell r="A3666" t="str">
            <v>3BS-1000175</v>
          </cell>
          <cell r="B3666" t="str">
            <v>Oberschenkelbruch und Hüftgelenkverschleiß</v>
          </cell>
          <cell r="C3666" t="str">
            <v>Femoral Fracture and Hip Osteoarthritis</v>
          </cell>
          <cell r="D3666" t="str">
            <v>Fracture du fémur et arthrose de la hanche</v>
          </cell>
          <cell r="E3666" t="str">
            <v>Fractura femoral y cadera con osteoartritis</v>
          </cell>
          <cell r="F3666" t="str">
            <v>Model "Złamanie kości udowej i choroba zwyrodnieniowa stawu biodrowego"</v>
          </cell>
          <cell r="G3666" t="str">
            <v>Перелом бедренной кости и остеоартрит тазобедренного сустава</v>
          </cell>
          <cell r="H3666">
            <v>68</v>
          </cell>
        </row>
        <row r="3667">
          <cell r="A3667" t="str">
            <v>3BS-1000176</v>
          </cell>
          <cell r="B3667" t="str">
            <v>Schultergelenk mit Rotatorenmanschette, 5 - teilig</v>
          </cell>
          <cell r="C3667" t="str">
            <v>Shoulder Joint with Rotator Cuff -  5 part</v>
          </cell>
          <cell r="D3667" t="str">
            <v/>
          </cell>
          <cell r="E3667" t="str">
            <v>Articulación del hombro con manguito rotatorio - 5 piezas</v>
          </cell>
          <cell r="F3667" t="str">
            <v>Model stawu barkowego z pasem rotacyjnym barku, 5-częściowy</v>
          </cell>
          <cell r="G3667" t="str">
            <v>Плечевой сустав с вращательной манжетой - 5 часть</v>
          </cell>
          <cell r="H3667">
            <v>222</v>
          </cell>
        </row>
        <row r="3668">
          <cell r="A3668" t="str">
            <v>3BS-1000177</v>
          </cell>
          <cell r="B3668" t="str">
            <v>Hüftgelenk, 7-teilig</v>
          </cell>
          <cell r="C3668" t="str">
            <v>Hip Joint with Removable Muscles, 7 part</v>
          </cell>
          <cell r="D3668" t="str">
            <v>Articulation de la hanche avec muscles amovibles, 7 pièces</v>
          </cell>
          <cell r="E3668" t="str">
            <v>Articulación de la cadera con músculos desmontables - 7 piezas</v>
          </cell>
          <cell r="F3668" t="str">
            <v>Model stawu biodrowego z demontowanymi mięśniami, 7-częściowy</v>
          </cell>
          <cell r="G3668" t="str">
            <v>Тазобедренный сустав со съемными мышцами, 7 частей</v>
          </cell>
          <cell r="H3668">
            <v>300</v>
          </cell>
        </row>
        <row r="3669">
          <cell r="A3669" t="str">
            <v>3BS-1000178</v>
          </cell>
          <cell r="B3669" t="str">
            <v>Kniegelenk, 12-teilig</v>
          </cell>
          <cell r="C3669" t="str">
            <v>Knee Joint with Removable Muscles, 12 part</v>
          </cell>
          <cell r="D3669" t="str">
            <v>Articulation du genou avec muscles amovibles, 12 pièces</v>
          </cell>
          <cell r="E3669" t="str">
            <v>Articulación de la rodilla con músculos desmontables, 12 piezas</v>
          </cell>
          <cell r="F3669" t="str">
            <v>Model stawu kolanowego z demontowanymi mięśniami, 12-częściowy</v>
          </cell>
          <cell r="G3669" t="str">
            <v>Коленный сустав со съемными мышцами, 12 частей</v>
          </cell>
          <cell r="H3669">
            <v>315</v>
          </cell>
        </row>
        <row r="3670">
          <cell r="A3670" t="str">
            <v>3BS-1000179</v>
          </cell>
          <cell r="B3670" t="str">
            <v>Ellenbogengelenk, 8-teilig</v>
          </cell>
          <cell r="C3670" t="str">
            <v>Elbow Joint with Removable Muscles, 8 parts</v>
          </cell>
          <cell r="D3670" t="str">
            <v>Articulation du coude avec muscles amovibles, 8 pièces</v>
          </cell>
          <cell r="E3670" t="str">
            <v>Articulación del codo con músculos desmontables, 8 piezas</v>
          </cell>
          <cell r="F3670" t="str">
            <v>Model stawu łokciowego z demontowanymi mięśniami, 8-częściowy</v>
          </cell>
          <cell r="G3670" t="str">
            <v>Локтевой сустав со съемными мышцами, 8 частей</v>
          </cell>
          <cell r="H3670">
            <v>283</v>
          </cell>
        </row>
        <row r="3671">
          <cell r="A3671" t="str">
            <v>3BS-1000180</v>
          </cell>
          <cell r="B3671" t="str">
            <v>Gelenkschnitt-Modell des Knies, 3-teilig</v>
          </cell>
          <cell r="C3671" t="str">
            <v>Sectional Knee Joint Model, 3 part</v>
          </cell>
          <cell r="D3671" t="str">
            <v>Modèle de section de l'articulation du genou, en 3 parties</v>
          </cell>
          <cell r="E3671" t="str">
            <v>Articulación de rodilla, 3 piezas</v>
          </cell>
          <cell r="F3671" t="str">
            <v>Model przekrojowy stanu kolanowego, 3-częściowy</v>
          </cell>
          <cell r="G3671" t="str">
            <v>Секционная модель коленного сустава, 3 части</v>
          </cell>
          <cell r="H3671">
            <v>119</v>
          </cell>
        </row>
        <row r="3672">
          <cell r="A3672" t="str">
            <v>3BS-1000182</v>
          </cell>
          <cell r="B3672" t="str">
            <v>Osteoporose Modell</v>
          </cell>
          <cell r="C3672" t="str">
            <v>Osteoporosis Model</v>
          </cell>
          <cell r="D3672" t="str">
            <v>Modèle d'ostéoporose</v>
          </cell>
          <cell r="E3672" t="str">
            <v>Modelo de osteoporosis</v>
          </cell>
          <cell r="F3672" t="str">
            <v>Model "Osteoporoza"</v>
          </cell>
          <cell r="G3672" t="str">
            <v>Модель остеопороза</v>
          </cell>
          <cell r="H3672">
            <v>76</v>
          </cell>
        </row>
        <row r="3673">
          <cell r="A3673" t="str">
            <v>3BS-1000183</v>
          </cell>
          <cell r="B3673" t="str">
            <v>3B-Torso-Guide</v>
          </cell>
          <cell r="C3673" t="str">
            <v>3B Torso Guide</v>
          </cell>
          <cell r="D3673" t="str">
            <v>Guide du torse 3B</v>
          </cell>
          <cell r="E3673" t="str">
            <v>Guía del torso 3B</v>
          </cell>
          <cell r="F3673" t="str">
            <v>Podręcznik z objaśnieniami "Model torsu człowieka 3B"</v>
          </cell>
          <cell r="G3673" t="str">
            <v>Руководство по торсу 3B</v>
          </cell>
          <cell r="H3673">
            <v>50</v>
          </cell>
        </row>
        <row r="3674">
          <cell r="A3674" t="str">
            <v>3BS-1000186</v>
          </cell>
          <cell r="B3674" t="str">
            <v>Geschlechtsloser Standard-Torso, 12-teilig</v>
          </cell>
          <cell r="C3674" t="str">
            <v>Classic Unisex Torso, 12-part</v>
          </cell>
          <cell r="D3674" t="str">
            <v>Torse unisexe classique, en 12 parties</v>
          </cell>
          <cell r="E3674" t="str">
            <v>Modelo clásico de torso unisex, 12 piezas</v>
          </cell>
          <cell r="F3674" t="str">
            <v>Standardowy, bezpłciowy model torsu człowieka, 12-częściowy</v>
          </cell>
          <cell r="G3674" t="str">
            <v>Классический торс унисекс, 12 частей</v>
          </cell>
          <cell r="H3674">
            <v>460</v>
          </cell>
        </row>
        <row r="3675">
          <cell r="A3675" t="str">
            <v>3BS-1000188</v>
          </cell>
          <cell r="B3675" t="str">
            <v>Geschlechtsloser Klassik-Torso, 16-teilig</v>
          </cell>
          <cell r="C3675" t="str">
            <v>Classic Unisex Torso, 16-part</v>
          </cell>
          <cell r="D3675" t="str">
            <v>Torse unisexe classique, en 16 parties</v>
          </cell>
          <cell r="E3675" t="str">
            <v>Modelo clásico de torso unisex, 16 piezas</v>
          </cell>
          <cell r="F3675" t="str">
            <v>Klasyczny, bezpłciowy model torsu człowieka, 16-częściowy</v>
          </cell>
          <cell r="G3675" t="str">
            <v>Классический торс унисекс, 16 частей</v>
          </cell>
          <cell r="H3675">
            <v>521</v>
          </cell>
        </row>
        <row r="3676">
          <cell r="A3676" t="str">
            <v>3BS-1000190</v>
          </cell>
          <cell r="B3676" t="str">
            <v>Geschlechtsloser Klassik Torso, 14-teilig</v>
          </cell>
          <cell r="C3676" t="str">
            <v>Classic unisex torso, 14 parts</v>
          </cell>
          <cell r="D3676" t="str">
            <v>Maquette de tronc humain, 14 parties</v>
          </cell>
          <cell r="E3676" t="str">
            <v>Torso clásico unisex, 14 piezas</v>
          </cell>
          <cell r="F3676" t="str">
            <v>Klasyczny, bezpłciowy model torsu człowieka, 14-częściowy</v>
          </cell>
          <cell r="G3676" t="str">
            <v>Классический торс унисекс, 14 частей</v>
          </cell>
          <cell r="H3676">
            <v>496</v>
          </cell>
        </row>
        <row r="3677">
          <cell r="A3677" t="str">
            <v>3BS-1000192</v>
          </cell>
          <cell r="B3677" t="str">
            <v>Geschlechtsloser Klassik-Torso mit geöffnetem Rücken, 21-teilig</v>
          </cell>
          <cell r="C3677" t="str">
            <v>Classic Unisex Torso with Open Back, 21-part</v>
          </cell>
          <cell r="D3677" t="str">
            <v>Torse unisexe classique avec dos ouvert, en 21 parties</v>
          </cell>
          <cell r="E3677" t="str">
            <v>Torso clásico unisex con espalda abierta, 21 piezas</v>
          </cell>
          <cell r="F3677" t="str">
            <v>Klasyczny, bezpłciowy model torsu człowieka, z odsłoniętymi plecami, 21-częściowy</v>
          </cell>
          <cell r="G3677" t="str">
            <v>Классический торс унисекс с открытой спиной, 21 часть</v>
          </cell>
          <cell r="H3677">
            <v>1068</v>
          </cell>
        </row>
        <row r="3678">
          <cell r="A3678" t="str">
            <v>3BS-1000193</v>
          </cell>
          <cell r="B3678" t="str">
            <v>Geschlechtsloser Klassik Torso mit geöffnetem Rücken, 18-teilig</v>
          </cell>
          <cell r="C3678" t="str">
            <v>Classic Unisex Torso with Opened Neck and Back, 18-part</v>
          </cell>
          <cell r="D3678" t="str">
            <v/>
          </cell>
          <cell r="E3678" t="str">
            <v>Torso clásico uniex con cuello abierto y espalda, 18 piezas</v>
          </cell>
          <cell r="F3678" t="str">
            <v>Klasyczny, bezpłciowy model torsu człowieka, z odsłoniętymi plecami i szyją, 18-częściowy</v>
          </cell>
          <cell r="G3678" t="str">
            <v/>
          </cell>
          <cell r="H3678">
            <v>593</v>
          </cell>
        </row>
        <row r="3679">
          <cell r="A3679" t="str">
            <v>3BS-1000196</v>
          </cell>
          <cell r="B3679" t="str">
            <v>Zweigeschlechtiger Luxus-Torso, 24-teilig</v>
          </cell>
          <cell r="C3679" t="str">
            <v>Deluxe Dual Sex Torso, 24-part</v>
          </cell>
          <cell r="D3679" t="str">
            <v>Torse Deluxe Dual Sex, en 24 parties</v>
          </cell>
          <cell r="E3679" t="str">
            <v>Torso género dual Deluxe, 24 piezas</v>
          </cell>
          <cell r="F3679" t="str">
            <v>Model dwupłciowy torsu człowieka w wersji deluxe, 24-częściowy</v>
          </cell>
          <cell r="G3679" t="str">
            <v>Двухсекционный торс делюкс, 24 части</v>
          </cell>
          <cell r="H3679">
            <v>923</v>
          </cell>
        </row>
        <row r="3680">
          <cell r="A3680" t="str">
            <v>3BS-1000197</v>
          </cell>
          <cell r="B3680" t="str">
            <v>Zweigeschlechtiger Luxus-Torso, 20-teilig</v>
          </cell>
          <cell r="C3680" t="str">
            <v>Deluxe Dual Sex Torso, 20-part</v>
          </cell>
          <cell r="D3680" t="str">
            <v>Torse Deluxe Dual Sex, en 20 parties</v>
          </cell>
          <cell r="E3680" t="str">
            <v>Torso género dual Deluxe, 20 piezas</v>
          </cell>
          <cell r="F3680" t="str">
            <v>Model dwupłciowy torsu człowieka w wersji deluxe, 20-częściowy</v>
          </cell>
          <cell r="G3680" t="str">
            <v>Двухполый торс Делюкс, 20 частей</v>
          </cell>
          <cell r="H3680">
            <v>914</v>
          </cell>
        </row>
        <row r="3681">
          <cell r="A3681" t="str">
            <v>3BS-1000199</v>
          </cell>
          <cell r="B3681" t="str">
            <v>Japanischer zweigeschlechtiger Torso, 18-teilig</v>
          </cell>
          <cell r="C3681" t="str">
            <v>Deluxe Asian Dual Sex Torso, 18-part</v>
          </cell>
          <cell r="D3681" t="str">
            <v/>
          </cell>
          <cell r="E3681" t="str">
            <v>Torso con género dual Deluxe Asiático, 18 piezas</v>
          </cell>
          <cell r="F3681" t="str">
            <v>Model dwupłciowy torsu człowieka Azjaty w wersji deluxe, 18-częściowy</v>
          </cell>
          <cell r="G3681" t="str">
            <v/>
          </cell>
          <cell r="H3681">
            <v>911</v>
          </cell>
        </row>
        <row r="3682">
          <cell r="A3682" t="str">
            <v>3BS-1000200</v>
          </cell>
          <cell r="B3682" t="str">
            <v>Zweigeschlechtiger Luxus-Torso mit geöffnetem Rücken, 28-teilig</v>
          </cell>
          <cell r="C3682" t="str">
            <v>Deluxe Dual Sex Torso with Opened Back, 28-part</v>
          </cell>
          <cell r="D3682" t="str">
            <v>Torse Deluxe Dual Sex avec dos ouvert, en 28 parties</v>
          </cell>
          <cell r="E3682" t="str">
            <v>Torso con género dual Deluxe y espalda abierta, 28 piezas</v>
          </cell>
          <cell r="F3682" t="str">
            <v>Model dwupłciowy torsu człowieka, z odsłoniętymi plecami, 28-częściowy</v>
          </cell>
          <cell r="G3682" t="str">
            <v>Двухполый торс Делюкс с открытой спиной, 28 частей</v>
          </cell>
          <cell r="H3682">
            <v>938</v>
          </cell>
        </row>
        <row r="3683">
          <cell r="A3683" t="str">
            <v>3BS-1000202</v>
          </cell>
          <cell r="B3683" t="str">
            <v>Afrikanischer Torso, Zweigeschlechtiger, 24-teilig</v>
          </cell>
          <cell r="C3683" t="str">
            <v>Deluxe Dual Sex African Torso, 24-part</v>
          </cell>
          <cell r="D3683" t="str">
            <v>Maquette de tronc humain Africain bisexué, 24 parties</v>
          </cell>
          <cell r="E3683" t="str">
            <v>Torso género dual africano Deluxe, 24 piezas</v>
          </cell>
          <cell r="F3683" t="str">
            <v>Model dwupłciowy torsu człowieka Afrykanina w wersji deluxe, 24-częściowy</v>
          </cell>
          <cell r="G3683" t="str">
            <v/>
          </cell>
          <cell r="H3683">
            <v>923</v>
          </cell>
        </row>
        <row r="3684">
          <cell r="A3684" t="str">
            <v>3BS-1000203</v>
          </cell>
          <cell r="B3684" t="str">
            <v>Zweigeschlechtiger Luxus-Muskel-Torso, 31-teilig</v>
          </cell>
          <cell r="C3684" t="str">
            <v>Deluxe Dual Sex Muscle Torso, 31-part</v>
          </cell>
          <cell r="D3684" t="str">
            <v>Torse musclé Deluxe Dual Sex, 31 parties</v>
          </cell>
          <cell r="E3684" t="str">
            <v>Torso con género dual y músculos, Deluxe, 31 piezas</v>
          </cell>
          <cell r="F3684" t="str">
            <v>Model dwupłciowy torsu człowieka w wersji deluxe, z układem mięśniowym, 31-częściowy</v>
          </cell>
          <cell r="G3684" t="str">
            <v>Двухсекционный мышечный торс делюкс, 31 часть</v>
          </cell>
          <cell r="H3684">
            <v>2193</v>
          </cell>
        </row>
        <row r="3685">
          <cell r="A3685" t="str">
            <v>3BS-1000204</v>
          </cell>
          <cell r="B3685" t="str">
            <v>Zweigeschlechtiger Asiatischer Luxus-Torso mit Muskelarm, 33-teilig</v>
          </cell>
          <cell r="C3685" t="str">
            <v>Life-Size Asian Dual Sex Torso with muscular arm, 33-part</v>
          </cell>
          <cell r="D3685" t="str">
            <v/>
          </cell>
          <cell r="E3685" t="str">
            <v>Torso con genero dual, con brazos y músculos, asiático, tamaño natural, 33 piezas</v>
          </cell>
          <cell r="F3685" t="str">
            <v>Model dwupłciowy torsu człowieka Azjaty w wersji deluxe, z układem mięśniowym ramienia, w skali 1:1, 33-częściowy</v>
          </cell>
          <cell r="G3685" t="str">
            <v/>
          </cell>
          <cell r="H3685">
            <v>4527</v>
          </cell>
        </row>
        <row r="3686">
          <cell r="A3686" t="str">
            <v>3BS-1000205</v>
          </cell>
          <cell r="B3686" t="str">
            <v>Zweigeschlechtiger Luxus-Torso mit Muskelarm, 33-teilig</v>
          </cell>
          <cell r="C3686" t="str">
            <v>Life-size Dual Sex Torso with Muscle Arm, 33-part</v>
          </cell>
          <cell r="D3686" t="str">
            <v/>
          </cell>
          <cell r="E3686" t="str">
            <v>Torso con género dual, con brazos y músculos a tamaño natural, 33 piezas</v>
          </cell>
          <cell r="F3686" t="str">
            <v>Model dwupłciowy torsu człowieka w wersji deluxe, z układem mięśniowym ramienia, w skali 1:1, 33-częściowy</v>
          </cell>
          <cell r="G3686" t="str">
            <v/>
          </cell>
          <cell r="H3686">
            <v>4527</v>
          </cell>
        </row>
        <row r="3687">
          <cell r="A3687" t="str">
            <v>3BS-1000208</v>
          </cell>
          <cell r="B3687" t="str">
            <v>Lebensgroße zweigeschlechtige 3B Scientific® Muskelfigur, asiatisch, 39-teilig</v>
          </cell>
          <cell r="C3687" t="str">
            <v>Life-Size Dual Sex Asian Human Figure, 39-part</v>
          </cell>
          <cell r="D3687" t="str">
            <v/>
          </cell>
          <cell r="E3687" t="str">
            <v/>
          </cell>
          <cell r="F3687" t="str">
            <v>Naturalnych rozmiarów dwupłciowy model człowieka Azjaty z układem mięśniowym, 39-częściowy</v>
          </cell>
          <cell r="G3687" t="str">
            <v/>
          </cell>
          <cell r="H3687">
            <v>7085</v>
          </cell>
        </row>
        <row r="3688">
          <cell r="A3688" t="str">
            <v>3BS-1000209</v>
          </cell>
          <cell r="B3688" t="str">
            <v>Lebensgroße zweigeschlechtige 3B Scientific® Muskelfigur, europäisch, 39-teilig</v>
          </cell>
          <cell r="C3688" t="str">
            <v>Life-Size Dual Sex Human Figure, 39-part</v>
          </cell>
          <cell r="D3688" t="str">
            <v>Figure humaine bisexuelle grandeur nature, 39 pièces</v>
          </cell>
          <cell r="E3688" t="str">
            <v>Figura humana de doble sexo a tamaño natural, 39 piezas</v>
          </cell>
          <cell r="F3688" t="str">
            <v>Naturalnych rozmiarów dwupłciowy model człowieka z układem mięśniowym, 39-częściowy</v>
          </cell>
          <cell r="G3688" t="str">
            <v>Двухполая фигура человека в натуральную величину, 39 частей</v>
          </cell>
          <cell r="H3688">
            <v>7085</v>
          </cell>
        </row>
        <row r="3689">
          <cell r="A3689" t="str">
            <v>3BS-1000210</v>
          </cell>
          <cell r="B3689" t="str">
            <v>Muskelfigur, zweigeschlechtig mit inneren Organen, 33-teilig</v>
          </cell>
          <cell r="C3689" t="str">
            <v>1/2 Life-Size Complete Dual Sex Muscle Model, 33-part</v>
          </cell>
          <cell r="D3689" t="str">
            <v/>
          </cell>
          <cell r="E3689" t="str">
            <v>1/2 modelo de músculo de doble sexo a tamaño real, 33 piezas</v>
          </cell>
          <cell r="F3689" t="str">
            <v>Dwupłciowy model człowieka z układem mięśniowym i organami wewnętrznymi, w skali 1:2, 33-częściowy</v>
          </cell>
          <cell r="G3689" t="str">
            <v/>
          </cell>
          <cell r="H3689">
            <v>2926</v>
          </cell>
        </row>
        <row r="3690">
          <cell r="A3690" t="str">
            <v>3BS-1000212</v>
          </cell>
          <cell r="B3690" t="str">
            <v>Muskelfigur, 1/3 Größe, 2-teilig</v>
          </cell>
          <cell r="C3690" t="str">
            <v>1/3 Life-Size Muscle Figure, 2-part</v>
          </cell>
          <cell r="D3690" t="str">
            <v>Figure musculaire grandeur nature 1/3, en 2 parties</v>
          </cell>
          <cell r="E3690" t="str">
            <v>Figura de músculo de tamaño natural 1/3, 2 partes</v>
          </cell>
          <cell r="F3690" t="str">
            <v>Model człowieka z układem mięśniowym, w skali 1:3, 2-częściowy</v>
          </cell>
          <cell r="G3690" t="str">
            <v>1/3 Фигура мускулатуры в натуральную величину, 2 части</v>
          </cell>
          <cell r="H3690">
            <v>546</v>
          </cell>
        </row>
        <row r="3691">
          <cell r="A3691" t="str">
            <v>3BS-1000213</v>
          </cell>
          <cell r="B3691" t="str">
            <v>3B MICROanatomy™ Muskelfaser - 10.000-fache Vergrößerung</v>
          </cell>
          <cell r="C3691" t="str">
            <v>3B MICROanatomy™ Muscle Fiber - 10,000 times magnified</v>
          </cell>
          <cell r="D3691" t="str">
            <v/>
          </cell>
          <cell r="E3691" t="str">
            <v>3B MICROanatomy™ Fibra muscular - 10.000 veces ampliada</v>
          </cell>
          <cell r="F3691" t="str">
            <v>Model włókna mięśniowego 3B MICROanatomy™ w powiększeniu 10.000x</v>
          </cell>
          <cell r="G3691" t="str">
            <v>3B MICROanatomy™ Мышечное волокно - увеличение в 10 000 раз</v>
          </cell>
          <cell r="H3691">
            <v>230</v>
          </cell>
        </row>
        <row r="3692">
          <cell r="A3692" t="str">
            <v>3BS-1000214</v>
          </cell>
          <cell r="B3692" t="str">
            <v>Muskelkopf, 5-teilig</v>
          </cell>
          <cell r="C3692" t="str">
            <v>Head and Neck Musculature, 5 part</v>
          </cell>
          <cell r="D3692" t="str">
            <v>Musculature de la tête et du cou, 5 parties</v>
          </cell>
          <cell r="E3692" t="str">
            <v>Musculatura de la cabeza y el cuello, 5 partes</v>
          </cell>
          <cell r="F3692" t="str">
            <v>Model głowy i szyi z mięśniami, 5-częściowy</v>
          </cell>
          <cell r="G3692" t="str">
            <v>Мускулатура головы и шеи, 5 часть</v>
          </cell>
          <cell r="H3692">
            <v>908</v>
          </cell>
        </row>
        <row r="3693">
          <cell r="A3693" t="str">
            <v>3BS-1000215</v>
          </cell>
          <cell r="B3693" t="str">
            <v>Asiatischer Kopf mit Hals, 4-teilig</v>
          </cell>
          <cell r="C3693" t="str">
            <v>Asian Deluxe Head with Neck, 4 part</v>
          </cell>
          <cell r="D3693" t="str">
            <v>Tête asiatique de luxe avec cou, 4 parties</v>
          </cell>
          <cell r="E3693" t="str">
            <v>Cabeza asiática de lujo con cuello, 4 partes</v>
          </cell>
          <cell r="F3693" t="str">
            <v>Model głowy i szyi Azjaty, 4-częściowy</v>
          </cell>
          <cell r="G3693" t="str">
            <v>Азиатская голова делюкс с шеей, 4 части</v>
          </cell>
          <cell r="H3693">
            <v>1169</v>
          </cell>
        </row>
        <row r="3694">
          <cell r="A3694" t="str">
            <v>3BS-1000216</v>
          </cell>
          <cell r="B3694" t="str">
            <v>Kopf mit Hals, 4-teilig</v>
          </cell>
          <cell r="C3694" t="str">
            <v>Head with Neck, 4 part</v>
          </cell>
          <cell r="D3694" t="str">
            <v>Tête avec cou, 4 parties</v>
          </cell>
          <cell r="E3694" t="str">
            <v>Cabeza con cuello, 4 partes</v>
          </cell>
          <cell r="F3694" t="str">
            <v>Model głowy i szyi, 4-częściowy</v>
          </cell>
          <cell r="G3694" t="str">
            <v>Голова с шеей, 4 часть</v>
          </cell>
          <cell r="H3694">
            <v>1090</v>
          </cell>
        </row>
        <row r="3695">
          <cell r="A3695" t="str">
            <v>3BS-1000217</v>
          </cell>
          <cell r="B3695" t="str">
            <v>Kopfmodell, 6-teilig</v>
          </cell>
          <cell r="C3695" t="str">
            <v>Head Model, 6 part</v>
          </cell>
          <cell r="D3695" t="str">
            <v>Modèle de tête, 6 parties</v>
          </cell>
          <cell r="E3695" t="str">
            <v>Modelo de cabeza, 6 partes</v>
          </cell>
          <cell r="F3695" t="str">
            <v>Model głowy, 6-częściowy</v>
          </cell>
          <cell r="G3695" t="str">
            <v>Модель головы, 6 часть</v>
          </cell>
          <cell r="H3695">
            <v>411</v>
          </cell>
        </row>
        <row r="3696">
          <cell r="A3696" t="str">
            <v>3BS-1000221</v>
          </cell>
          <cell r="B3696" t="str">
            <v>Halber Kopf mit Muskulatur</v>
          </cell>
          <cell r="C3696" t="str">
            <v>Half Head with Musculature</v>
          </cell>
          <cell r="D3696" t="str">
            <v>Demi-tête avec musculature</v>
          </cell>
          <cell r="E3696" t="str">
            <v>Media cabeza con musculatura</v>
          </cell>
          <cell r="F3696" t="str">
            <v>Model połowy głowy z mięśniami</v>
          </cell>
          <cell r="G3696" t="str">
            <v>Половина головы с мускулатурой</v>
          </cell>
          <cell r="H3696">
            <v>348</v>
          </cell>
        </row>
        <row r="3697">
          <cell r="A3697" t="str">
            <v>3BS-1000222</v>
          </cell>
          <cell r="B3697" t="str">
            <v>Gehirn, 2-teilig</v>
          </cell>
          <cell r="C3697" t="str">
            <v>Brain Model, 2 part</v>
          </cell>
          <cell r="D3697" t="str">
            <v>Modèle de cerveau, 2 parties</v>
          </cell>
          <cell r="E3697" t="str">
            <v>Modelo cerebral, 2 partes</v>
          </cell>
          <cell r="F3697" t="str">
            <v>Model mózgu, 2-częściowy</v>
          </cell>
          <cell r="G3697" t="str">
            <v>Модель мозга, 2 часть</v>
          </cell>
          <cell r="H3697">
            <v>107</v>
          </cell>
        </row>
        <row r="3698">
          <cell r="A3698" t="str">
            <v>3BS-1000224</v>
          </cell>
          <cell r="B3698" t="str">
            <v>Gehirn, 4-teilig</v>
          </cell>
          <cell r="C3698" t="str">
            <v>Brain Model, 4 part</v>
          </cell>
          <cell r="D3698" t="str">
            <v>Modèle de cerveau, 4 parties</v>
          </cell>
          <cell r="E3698" t="str">
            <v>Modelo cerebral, 4 partes</v>
          </cell>
          <cell r="F3698" t="str">
            <v>Model mózgu, 4-częściowy</v>
          </cell>
          <cell r="G3698" t="str">
            <v>Модель мозга, 4 часть</v>
          </cell>
          <cell r="H3698">
            <v>180</v>
          </cell>
        </row>
        <row r="3699">
          <cell r="A3699" t="str">
            <v>3BS-1000225</v>
          </cell>
          <cell r="B3699" t="str">
            <v>Gehirn, 8-teilig</v>
          </cell>
          <cell r="C3699" t="str">
            <v>Brain Model, 8 part</v>
          </cell>
          <cell r="D3699" t="str">
            <v>Modèle de cerveau, 8 parties</v>
          </cell>
          <cell r="E3699" t="str">
            <v>Modelo cerebral, 8 partes</v>
          </cell>
          <cell r="F3699" t="str">
            <v>Model mózgu, 8-częściowy</v>
          </cell>
          <cell r="G3699" t="str">
            <v>Модель мозга, 8 часть</v>
          </cell>
          <cell r="H3699">
            <v>219</v>
          </cell>
        </row>
        <row r="3700">
          <cell r="A3700" t="str">
            <v>3BS-1000226</v>
          </cell>
          <cell r="B3700" t="str">
            <v>Klassik-Gehirn, 5-teilig</v>
          </cell>
          <cell r="C3700" t="str">
            <v>Classic Brain, 5 part</v>
          </cell>
          <cell r="D3700" t="str">
            <v>Cerveau classique, 5 parties</v>
          </cell>
          <cell r="E3700" t="str">
            <v>Cerebro clásico, 5 partes</v>
          </cell>
          <cell r="F3700" t="str">
            <v>Klasyczny model mózgu, 5-częściowy</v>
          </cell>
          <cell r="G3700" t="str">
            <v>Классический мозг, 5 часть</v>
          </cell>
          <cell r="H3700">
            <v>187</v>
          </cell>
        </row>
        <row r="3701">
          <cell r="A3701" t="str">
            <v>3BS-1000228</v>
          </cell>
          <cell r="B3701" t="str">
            <v>Hirnfunktionen-Modell, 8-teilig</v>
          </cell>
          <cell r="C3701" t="str">
            <v>Neuro-Anatomical Brain, 8 part</v>
          </cell>
          <cell r="D3701" t="str">
            <v>Neuro-Anatomique du cerveau, 8 parties</v>
          </cell>
          <cell r="E3701" t="str">
            <v>Cerebro Neuro-Anatómico, 8 parte</v>
          </cell>
          <cell r="F3701" t="str">
            <v>Model neuro-anatomiczny mózgu, 8-częściowy</v>
          </cell>
          <cell r="G3701" t="str">
            <v>Нейро-анатомический мозг, 8 часть</v>
          </cell>
          <cell r="H3701">
            <v>348</v>
          </cell>
        </row>
        <row r="3702">
          <cell r="A3702" t="str">
            <v>3BS-1000231</v>
          </cell>
          <cell r="B3702" t="str">
            <v>Nervensystem, 1/2 natürliche Größe</v>
          </cell>
          <cell r="C3702" t="str">
            <v>Nervous System, 1/2 life size</v>
          </cell>
          <cell r="D3702" t="str">
            <v>Système nerveux, 1/2 grandeur nature</v>
          </cell>
          <cell r="E3702" t="str">
            <v>Sistema nervioso, 1/2 tamaño natural</v>
          </cell>
          <cell r="F3702" t="str">
            <v>Model układu nerwowego w skali 1:2</v>
          </cell>
          <cell r="G3702" t="str">
            <v>Нервная система, 1/2 натуральной величины</v>
          </cell>
          <cell r="H3702">
            <v>341</v>
          </cell>
        </row>
        <row r="3703">
          <cell r="A3703" t="str">
            <v>3BS-1000232</v>
          </cell>
          <cell r="B3703" t="str">
            <v>Nervenphysiologie-Serie, 5 magnetische Modelle auf illustrierter Metalltafel</v>
          </cell>
          <cell r="C3703" t="str">
            <v xml:space="preserve">"Physiology of Nerves" Series-5 models,metal board </v>
          </cell>
          <cell r="D3703" t="str">
            <v xml:space="preserve">"Physiologie des nerfs" Série 5 modèles, tableau métallique </v>
          </cell>
          <cell r="E3703" t="str">
            <v/>
          </cell>
          <cell r="F3703" t="str">
            <v>Zestaw "Naurofizjologia" - 5 modeli na ilustrowanej, metalowej tablicy</v>
          </cell>
          <cell r="G3703" t="str">
            <v xml:space="preserve">"Физиология нервов" Серия-5 моделей, металлическая доска </v>
          </cell>
          <cell r="H3703">
            <v>641</v>
          </cell>
        </row>
        <row r="3704">
          <cell r="A3704" t="str">
            <v>3BS-1000233</v>
          </cell>
          <cell r="B3704" t="str">
            <v>Die Nervenzelle (Neuron)</v>
          </cell>
          <cell r="C3704" t="str">
            <v>Neuron Cell Body</v>
          </cell>
          <cell r="D3704" t="str">
            <v>Corps cellulaire du neurone</v>
          </cell>
          <cell r="E3704" t="str">
            <v>Cuerpo celular de la neurona</v>
          </cell>
          <cell r="F3704" t="str">
            <v>Model komórki nerwowej</v>
          </cell>
          <cell r="G3704" t="str">
            <v>Тело клетки нейрона</v>
          </cell>
          <cell r="H3704">
            <v>140</v>
          </cell>
        </row>
        <row r="3705">
          <cell r="A3705" t="str">
            <v>3BS-1000234</v>
          </cell>
          <cell r="B3705" t="str">
            <v>Markscheiden des zentralen Nervensystems</v>
          </cell>
          <cell r="C3705" t="str">
            <v>Myelin Sheaths of the CNS</v>
          </cell>
          <cell r="D3705" t="str">
            <v>Gaines de myéline du SNC</v>
          </cell>
          <cell r="E3705" t="str">
            <v>Vainas de mielina del SNC</v>
          </cell>
          <cell r="F3705" t="str">
            <v>Model osłonek mielinowych ośrodkowego układu nerwowego</v>
          </cell>
          <cell r="G3705" t="str">
            <v>Миелиновые оболочки ЦНС</v>
          </cell>
          <cell r="H3705">
            <v>140</v>
          </cell>
        </row>
        <row r="3706">
          <cell r="A3706" t="str">
            <v>3BS-1000235</v>
          </cell>
          <cell r="B3706" t="str">
            <v>Markscheiden des peripheren Nervensystems</v>
          </cell>
          <cell r="C3706" t="str">
            <v>Schwann Cells of the PNS</v>
          </cell>
          <cell r="D3706" t="str">
            <v>Cellules de Schwann du SNP</v>
          </cell>
          <cell r="E3706" t="str">
            <v>Células de Schwann del SNP</v>
          </cell>
          <cell r="F3706" t="str">
            <v>Model osłonek mielinowych obwodowego układu nerwowego</v>
          </cell>
          <cell r="G3706" t="str">
            <v>Шванновские клетки ПНС</v>
          </cell>
          <cell r="H3706">
            <v>140</v>
          </cell>
        </row>
        <row r="3707">
          <cell r="A3707" t="str">
            <v>3BS-1000236</v>
          </cell>
          <cell r="B3707" t="str">
            <v>Motorische Endplatte</v>
          </cell>
          <cell r="C3707" t="str">
            <v>Motor End Plate</v>
          </cell>
          <cell r="D3707" t="str">
            <v>Plaque d'extrémité du moteur</v>
          </cell>
          <cell r="E3707" t="str">
            <v>Placa final del motor</v>
          </cell>
          <cell r="F3707" t="str">
            <v>Model synapsy nerwowo-mięśniowej</v>
          </cell>
          <cell r="G3707" t="str">
            <v>Торцевая пластина двигателя</v>
          </cell>
          <cell r="H3707">
            <v>140</v>
          </cell>
        </row>
        <row r="3708">
          <cell r="A3708" t="str">
            <v>3BS-1000237</v>
          </cell>
          <cell r="B3708" t="str">
            <v>Die Synapse</v>
          </cell>
          <cell r="C3708" t="str">
            <v>Synapse</v>
          </cell>
          <cell r="D3708" t="str">
            <v>Synapse</v>
          </cell>
          <cell r="E3708" t="str">
            <v>Sinapsis</v>
          </cell>
          <cell r="F3708" t="str">
            <v>Model synapsy</v>
          </cell>
          <cell r="G3708" t="str">
            <v>Синапс</v>
          </cell>
          <cell r="H3708">
            <v>140</v>
          </cell>
        </row>
        <row r="3709">
          <cell r="A3709" t="str">
            <v>3BS-1000238</v>
          </cell>
          <cell r="B3709" t="str">
            <v>Rückenmark mit Nervenenden</v>
          </cell>
          <cell r="C3709" t="str">
            <v>Spinal Cord Model 5 times life size</v>
          </cell>
          <cell r="D3709" t="str">
            <v>Modèle de moelle épinière 5 fois grandeur nature</v>
          </cell>
          <cell r="E3709" t="str">
            <v>Modelo de médula espinal 5 veces a tamaño real</v>
          </cell>
          <cell r="F3709" t="str">
            <v>Model rdzenia kręgowego z zakończeniami nerwów, w 5-krotnym powiększeniu</v>
          </cell>
          <cell r="G3709" t="str">
            <v>Модель спинного мозга в 5 раз больше натуральной величины</v>
          </cell>
          <cell r="H3709">
            <v>198</v>
          </cell>
        </row>
        <row r="3710">
          <cell r="A3710" t="str">
            <v>3BS-1000240</v>
          </cell>
          <cell r="B3710" t="str">
            <v>Unterer Schneidezahn, 2-teilig</v>
          </cell>
          <cell r="C3710" t="str">
            <v>Lower Incisor, 2 part</v>
          </cell>
          <cell r="D3710" t="str">
            <v>Incisive inférieure, 2 parties</v>
          </cell>
          <cell r="E3710" t="str">
            <v>Incisivo inferior, 2 partes</v>
          </cell>
          <cell r="F3710" t="str">
            <v>Model dolnego siekacza, 2-częściowy</v>
          </cell>
          <cell r="G3710" t="str">
            <v>Нижний резец, 2 части</v>
          </cell>
          <cell r="H3710">
            <v>94</v>
          </cell>
        </row>
        <row r="3711">
          <cell r="A3711" t="str">
            <v>3BS-1000241</v>
          </cell>
          <cell r="B3711" t="str">
            <v>Unterer Eckzahn, 2-teilig</v>
          </cell>
          <cell r="C3711" t="str">
            <v>Lower Canine, 2 part</v>
          </cell>
          <cell r="D3711" t="str">
            <v>Canine inférieure, 2 parties</v>
          </cell>
          <cell r="E3711" t="str">
            <v>Canino inferior, 2 partes</v>
          </cell>
          <cell r="F3711" t="str">
            <v>Model dolnego kła, 2-częściowy</v>
          </cell>
          <cell r="G3711" t="str">
            <v>Нижний клык, 2 часть</v>
          </cell>
          <cell r="H3711">
            <v>94</v>
          </cell>
        </row>
        <row r="3712">
          <cell r="A3712" t="str">
            <v>3BS-1000242</v>
          </cell>
          <cell r="B3712" t="str">
            <v>Unterer einwurzeliger Prämolar</v>
          </cell>
          <cell r="C3712" t="str">
            <v>Lower Single-Root Pre-Molar</v>
          </cell>
          <cell r="D3712" t="str">
            <v>Prémolaire inférieure à racine unique</v>
          </cell>
          <cell r="E3712" t="str">
            <v>Pre-molar inferior de una sola raíz</v>
          </cell>
          <cell r="F3712" t="str">
            <v>Model dolnego, jednokorzeniowego zęba przedtrzonowego</v>
          </cell>
          <cell r="G3712" t="str">
            <v>Нижний однокорневой премоляр</v>
          </cell>
          <cell r="H3712">
            <v>59</v>
          </cell>
        </row>
        <row r="3713">
          <cell r="A3713" t="str">
            <v>3BS-1000243</v>
          </cell>
          <cell r="B3713" t="str">
            <v>Unterer zweiwurzeliger Molar mit Karies, 2-teilig</v>
          </cell>
          <cell r="C3713" t="str">
            <v>Lower Twin-Root Molar showing cavities, 2 part</v>
          </cell>
          <cell r="D3713" t="str">
            <v>Molaire jumelle inférieure présentant des caries, 2 parties</v>
          </cell>
          <cell r="E3713" t="str">
            <v>Molar inferior de raíz gemela con caries, 2 partes</v>
          </cell>
          <cell r="F3713" t="str">
            <v>Model dolnego dwukorzeniowego zęba trzonowego z próchnicą, 2-częściowy</v>
          </cell>
          <cell r="G3713" t="str">
            <v>Нижний двухкорневой моляр с кариесом, 2 часть</v>
          </cell>
          <cell r="H3713">
            <v>103</v>
          </cell>
        </row>
        <row r="3714">
          <cell r="A3714" t="str">
            <v>3BS-1000247</v>
          </cell>
          <cell r="B3714" t="str">
            <v>3B MICROanatomie™ Zunge</v>
          </cell>
          <cell r="C3714" t="str">
            <v>3B MICROanatomy™ Tongue</v>
          </cell>
          <cell r="D3714" t="str">
            <v>3B MICROanatomy™ Langue</v>
          </cell>
          <cell r="E3714" t="str">
            <v>3B MICROanatomy™ Lengua</v>
          </cell>
          <cell r="F3714" t="str">
            <v xml:space="preserve">Model języka 3B MICROanatomie™ </v>
          </cell>
          <cell r="G3714" t="str">
            <v>3B Микроанатомия™ Язык</v>
          </cell>
          <cell r="H3714">
            <v>240</v>
          </cell>
        </row>
        <row r="3715">
          <cell r="A3715" t="str">
            <v>3BS-1000248</v>
          </cell>
          <cell r="B3715" t="str">
            <v>Gebissentwicklung</v>
          </cell>
          <cell r="C3715" t="str">
            <v>Dentition Development</v>
          </cell>
          <cell r="D3715" t="str">
            <v>Développement de la dentition</v>
          </cell>
          <cell r="E3715" t="str">
            <v>Desarrollo de la dentición</v>
          </cell>
          <cell r="F3715" t="str">
            <v>Model "rozwój uzębienia"</v>
          </cell>
          <cell r="G3715" t="str">
            <v>Развитие зубного ряда</v>
          </cell>
          <cell r="H3715">
            <v>194</v>
          </cell>
        </row>
        <row r="3716">
          <cell r="A3716" t="str">
            <v>3BS-1000249</v>
          </cell>
          <cell r="B3716" t="str">
            <v>Unterkieferhälfte, 3-fache Größe, 6-teilig</v>
          </cell>
          <cell r="C3716" t="str">
            <v>Half Lower Jaw, 3 times full-size, 6 part</v>
          </cell>
          <cell r="D3716" t="str">
            <v>Demi-mâchoire inférieure, 3 fois la taille réelle, 6 parties</v>
          </cell>
          <cell r="E3716" t="str">
            <v>Medio maxilar inferior, 3 veces el tamaño natural, 6 partes</v>
          </cell>
          <cell r="F3716" t="str">
            <v>Model połowy żuchwy w 3-krotnym powiększeniu, 6-częściowy</v>
          </cell>
          <cell r="G3716" t="str">
            <v/>
          </cell>
          <cell r="H3716">
            <v>219</v>
          </cell>
        </row>
        <row r="3717">
          <cell r="A3717" t="str">
            <v>3BS-1000251</v>
          </cell>
          <cell r="B3717" t="str">
            <v>Ohr, 3-fache Größe, 6-teilig</v>
          </cell>
          <cell r="C3717" t="str">
            <v>Ear Model, 3 times life size, 6 part</v>
          </cell>
          <cell r="D3717" t="str">
            <v>Modèle d'oreille, 3 fois grandeur nature, 6 pièces</v>
          </cell>
          <cell r="E3717" t="str">
            <v>Modelo de oreja, 3 veces el tamaño real, 6 partes</v>
          </cell>
          <cell r="F3717" t="str">
            <v>Model ucha, 3-krotne powiększenie, 6-częściowy</v>
          </cell>
          <cell r="G3717" t="str">
            <v>Модель уха, в 3 раза больше натуральной величины, 6 частей</v>
          </cell>
          <cell r="H3717">
            <v>153</v>
          </cell>
        </row>
        <row r="3718">
          <cell r="A3718" t="str">
            <v>3BS-1000253</v>
          </cell>
          <cell r="B3718" t="str">
            <v>Gehörknöchelchen, natürliche Größe</v>
          </cell>
          <cell r="C3718" t="str">
            <v>Ossicle Model - Life size</v>
          </cell>
          <cell r="D3718" t="str">
            <v>Modèle d'osselet - taille réelle</v>
          </cell>
          <cell r="E3718" t="str">
            <v>Modelo de osículo - Tamaño natural</v>
          </cell>
          <cell r="F3718" t="str">
            <v>Model kosteczki słuchowej, skala 1:1</v>
          </cell>
          <cell r="G3718" t="str">
            <v>Модель косточки - в натуральную величину</v>
          </cell>
          <cell r="H3718">
            <v>82</v>
          </cell>
        </row>
        <row r="3719">
          <cell r="A3719" t="str">
            <v>3BS-1000254</v>
          </cell>
          <cell r="B3719" t="str">
            <v>Nase mit Nasennebenhöhlen, 5-teilig</v>
          </cell>
          <cell r="C3719" t="str">
            <v>Nose Model with Paranasal Sinuses, 5 part</v>
          </cell>
          <cell r="D3719" t="str">
            <v>Modèle de nez avec sinus paranasaux, 5 pièces</v>
          </cell>
          <cell r="E3719" t="str">
            <v>Modelo de nariz con senos paranasales, 5 partes</v>
          </cell>
          <cell r="F3719" t="str">
            <v>Model nosa z zatokami przynosowymi, 5-częściowy</v>
          </cell>
          <cell r="G3719" t="str">
            <v>Модель носа с параназальными синусами, 5 частей</v>
          </cell>
          <cell r="H3719">
            <v>288</v>
          </cell>
        </row>
        <row r="3720">
          <cell r="A3720" t="str">
            <v>3BS-1000256</v>
          </cell>
          <cell r="B3720" t="str">
            <v>Auge, 5-fache Größe, 7-teilig</v>
          </cell>
          <cell r="C3720" t="str">
            <v>Eye, 5 times full-size, 7 part</v>
          </cell>
          <cell r="D3720" t="str">
            <v>Oeil, 5 fois grandeur nature, 7 fois partie</v>
          </cell>
          <cell r="E3720" t="str">
            <v>Ojo, 5 veces tamaño natural, 7 parte</v>
          </cell>
          <cell r="F3720" t="str">
            <v>Model oka, 5-krotne powiększenie, 7-częściowy</v>
          </cell>
          <cell r="G3720" t="str">
            <v>Глаз, 5 раз в натуральную величину, 7 часть</v>
          </cell>
          <cell r="H3720">
            <v>231</v>
          </cell>
        </row>
        <row r="3721">
          <cell r="A3721" t="str">
            <v>3BS-1000257</v>
          </cell>
          <cell r="B3721" t="str">
            <v>Auge, 5-fache Größe, 8-teilig</v>
          </cell>
          <cell r="C3721" t="str">
            <v>Eye, 5 times full-size, 8 part</v>
          </cell>
          <cell r="D3721" t="str">
            <v>Oeil, 5 fois grandeur nature, 8 fois partie</v>
          </cell>
          <cell r="E3721" t="str">
            <v>Ojo, 5 veces tamaño natural, 8 parte</v>
          </cell>
          <cell r="F3721" t="str">
            <v>Model oka, 5-krotne powiększenie, 8-częściowy</v>
          </cell>
          <cell r="G3721" t="str">
            <v>Глаз, 5 раз в натуральную величину, 8 часть</v>
          </cell>
          <cell r="H3721">
            <v>317</v>
          </cell>
        </row>
        <row r="3722">
          <cell r="A3722" t="str">
            <v>3BS-1000258</v>
          </cell>
          <cell r="B3722" t="str">
            <v>Auge in Augenhöhle, 3-fache Größe, 7-teilig</v>
          </cell>
          <cell r="C3722" t="str">
            <v>Eye, 3 times full-size, 7 part</v>
          </cell>
          <cell r="D3722" t="str">
            <v>Oeil, 3 fois taille réelle, 7 fois partie</v>
          </cell>
          <cell r="E3722" t="str">
            <v>Ojo, 3 veces tamaño natural, 7 parte</v>
          </cell>
          <cell r="F3722" t="str">
            <v>Model oka w oczodole, 3-krotne powiększenie, 7-częściowy</v>
          </cell>
          <cell r="G3722" t="str">
            <v>Глаз, 3 раза в натуральную величину, 7 часть</v>
          </cell>
          <cell r="H3722">
            <v>250</v>
          </cell>
        </row>
        <row r="3723">
          <cell r="A3723" t="str">
            <v>3BS-1000260</v>
          </cell>
          <cell r="B3723" t="str">
            <v>3B MICROanatomy™ Auge</v>
          </cell>
          <cell r="C3723" t="str">
            <v>3B MICROanatomy™ Eye</v>
          </cell>
          <cell r="D3723" t="str">
            <v>3B MICROanatomy™ Eye</v>
          </cell>
          <cell r="E3723" t="str">
            <v>3B MICROanatomy™ Eye</v>
          </cell>
          <cell r="F3723" t="str">
            <v>Model oka, 3B MICROanatomy™</v>
          </cell>
          <cell r="G3723" t="str">
            <v>3B MICROanatomy™ Eye</v>
          </cell>
          <cell r="H3723">
            <v>245</v>
          </cell>
        </row>
        <row r="3724">
          <cell r="A3724" t="str">
            <v>3BS-1000261</v>
          </cell>
          <cell r="B3724" t="str">
            <v>Klassik-Herz mit linksventrikulärer Hypertrophie (LVH), 2-teilig</v>
          </cell>
          <cell r="C3724" t="str">
            <v>Classic Heart with Left Ventricular Hypertrophy (LVH), 2 part</v>
          </cell>
          <cell r="D3724" t="str">
            <v/>
          </cell>
          <cell r="E3724" t="str">
            <v/>
          </cell>
          <cell r="F3724" t="str">
            <v>Klasyczny model serca z hipertrofią lewej komory (LVH), 2-częściowy</v>
          </cell>
          <cell r="G3724" t="str">
            <v/>
          </cell>
          <cell r="H3724">
            <v>93</v>
          </cell>
        </row>
        <row r="3725">
          <cell r="A3725" t="str">
            <v>3BS-1000263</v>
          </cell>
          <cell r="B3725" t="str">
            <v>Herz mit Bypass, 2-fache Größe, 4-teilig</v>
          </cell>
          <cell r="C3725" t="str">
            <v>Heart with Bypass, 2 times life size, 4 part</v>
          </cell>
          <cell r="D3725" t="str">
            <v>Coeur avec pontage, 2 fois grandeur nature, 4 parties</v>
          </cell>
          <cell r="E3725" t="str">
            <v>Corazón con Bypass, 2 veces el tamaño real, 4 partes</v>
          </cell>
          <cell r="F3725" t="str">
            <v>Model serca z bypassem, 2-krotne powiększenie, 4-częściowy</v>
          </cell>
          <cell r="G3725" t="str">
            <v/>
          </cell>
          <cell r="H3725">
            <v>368</v>
          </cell>
        </row>
        <row r="3726">
          <cell r="A3726" t="str">
            <v>3BS-1000265</v>
          </cell>
          <cell r="B3726" t="str">
            <v>Klassik-Herz mit Thymus, 3-teilig</v>
          </cell>
          <cell r="C3726" t="str">
            <v>Classic Heart with Thymus, 3 part</v>
          </cell>
          <cell r="D3726" t="str">
            <v>Coeur classique avec Thymus, 3 parties</v>
          </cell>
          <cell r="E3726" t="str">
            <v>Corazón clásico con timo, 3 partes</v>
          </cell>
          <cell r="F3726" t="str">
            <v>Klasyczny model serca z grasicą, 3-częściowy</v>
          </cell>
          <cell r="G3726" t="str">
            <v>Классическое сердце с тимусом, 3 часть</v>
          </cell>
          <cell r="H3726">
            <v>114</v>
          </cell>
        </row>
        <row r="3727">
          <cell r="A3727" t="str">
            <v>3BS-1000268</v>
          </cell>
          <cell r="B3727" t="str">
            <v>Herz, 2-fache Größe, 4-teilig</v>
          </cell>
          <cell r="C3727" t="str">
            <v>Heart, 2-times life size, 4 part</v>
          </cell>
          <cell r="D3727" t="str">
            <v>Coeur, 2 fois grandeur nature, 4 parties</v>
          </cell>
          <cell r="E3727" t="str">
            <v>Corazón, 2 veces tamaño natural, 4 partes</v>
          </cell>
          <cell r="F3727" t="str">
            <v>Model serca, 2-krotne powiększenie, 4-częściowy</v>
          </cell>
          <cell r="G3727" t="str">
            <v>Сердце, 2-кратный размер, 4 части</v>
          </cell>
          <cell r="H3727">
            <v>312</v>
          </cell>
        </row>
        <row r="3728">
          <cell r="A3728" t="str">
            <v>3BS-1000269</v>
          </cell>
          <cell r="B3728" t="str">
            <v>Herz mit Luft- und Speiseröhre, 2-fache Größe, 5-teilig</v>
          </cell>
          <cell r="C3728" t="str">
            <v>Heart with Esophagus and Trachea, 2 times life size, 5 part</v>
          </cell>
          <cell r="D3728" t="str">
            <v/>
          </cell>
          <cell r="E3728" t="str">
            <v/>
          </cell>
          <cell r="F3728" t="str">
            <v>Model serca z przełykiem i tchawicą, 2-krotne powiększenie, 4-częściowy</v>
          </cell>
          <cell r="G3728" t="str">
            <v/>
          </cell>
          <cell r="H3728">
            <v>389</v>
          </cell>
        </row>
        <row r="3729">
          <cell r="A3729" t="str">
            <v>3BS-1000270</v>
          </cell>
          <cell r="B3729" t="str">
            <v>Lunge mit Kehlkopf, 7-teilig</v>
          </cell>
          <cell r="C3729" t="str">
            <v>Lung Model with larynx, 7 part</v>
          </cell>
          <cell r="D3729" t="str">
            <v>Modèle de poumon avec larynx, 7 parties</v>
          </cell>
          <cell r="E3729" t="str">
            <v>Modelo de pulmón con laringe, 7 partes</v>
          </cell>
          <cell r="F3729" t="str">
            <v>Model płuc z krtanią, 7-częściowy</v>
          </cell>
          <cell r="G3729" t="str">
            <v>Модель легкого с гортанью, 7 частей</v>
          </cell>
          <cell r="H3729">
            <v>437</v>
          </cell>
        </row>
        <row r="3730">
          <cell r="A3730" t="str">
            <v>3BS-1000272</v>
          </cell>
          <cell r="B3730" t="str">
            <v>Kehlkopf, 2-fache Größe, 7-teilig</v>
          </cell>
          <cell r="C3730" t="str">
            <v>Larynx Model, 2 times full-size, 7 part</v>
          </cell>
          <cell r="D3730" t="str">
            <v>Modèle de larynx, 2 fois grandeur nature, 7 parties</v>
          </cell>
          <cell r="E3730" t="str">
            <v>Modelo de laringe, 2 veces tamaño natural, 7 partes</v>
          </cell>
          <cell r="F3730" t="str">
            <v>Model krtani, 2-krotne powiększenie, 7-częściowy</v>
          </cell>
          <cell r="G3730" t="str">
            <v>Модель гортани, 2 раза в натуральную величину, 7 часть</v>
          </cell>
          <cell r="H3730">
            <v>245</v>
          </cell>
        </row>
        <row r="3731">
          <cell r="A3731" t="str">
            <v>3BS-1000273</v>
          </cell>
          <cell r="B3731" t="str">
            <v>Kehlkopf, 2-teilig</v>
          </cell>
          <cell r="C3731" t="str">
            <v>Larynx Model, 2 part</v>
          </cell>
          <cell r="D3731" t="str">
            <v>Modèle de larynx, 2 parties</v>
          </cell>
          <cell r="E3731" t="str">
            <v>Modelo de laringe, 2 partes</v>
          </cell>
          <cell r="F3731" t="str">
            <v>Model krtani, 2-częściowy</v>
          </cell>
          <cell r="G3731" t="str">
            <v>Модель гортани, 2 части</v>
          </cell>
          <cell r="H3731">
            <v>76</v>
          </cell>
        </row>
        <row r="3732">
          <cell r="A3732" t="str">
            <v>3BS-1000274</v>
          </cell>
          <cell r="B3732" t="str">
            <v>CT-Bronchialbaum mit Kehlkopf</v>
          </cell>
          <cell r="C3732" t="str">
            <v>CT Bronchial Tree with Larynx</v>
          </cell>
          <cell r="D3732" t="str">
            <v>CT Arbre bronchique avec Larynx</v>
          </cell>
          <cell r="E3732" t="str">
            <v>TC Árbol bronquial con laringe</v>
          </cell>
          <cell r="F3732" t="str">
            <v>Tomograficzny model drzewa oskrzelowego z krtanią</v>
          </cell>
          <cell r="G3732" t="str">
            <v>КТ бронхиального дерева с гортанью</v>
          </cell>
          <cell r="H3732">
            <v>406</v>
          </cell>
        </row>
        <row r="3733">
          <cell r="A3733" t="str">
            <v>3BS-1000275</v>
          </cell>
          <cell r="B3733" t="str">
            <v>CT-Bronchialbaum mit Kehlkopf und transparenten Lungenflügeln</v>
          </cell>
          <cell r="C3733" t="str">
            <v>CT Bronchial Tree with Larynx and Transparent Lungs</v>
          </cell>
          <cell r="D3733" t="str">
            <v>Arbre bronchique CT avec larynx et poumons transparents</v>
          </cell>
          <cell r="E3733" t="str">
            <v>Árbol bronquial por TC con laringe y pulmones transparentes</v>
          </cell>
          <cell r="F3733" t="str">
            <v>Tomograficzny model drzewa oskrzelowego z krtanią i przezroczystymi płucami</v>
          </cell>
          <cell r="G3733" t="str">
            <v>КТ бронхиального дерева с гортанью и прозрачными легкими</v>
          </cell>
          <cell r="H3733">
            <v>602</v>
          </cell>
        </row>
        <row r="3734">
          <cell r="A3734" t="str">
            <v>3BS-1000276</v>
          </cell>
          <cell r="B3734" t="str">
            <v>Blutkreislauf</v>
          </cell>
          <cell r="C3734" t="str">
            <v>Circulatory System</v>
          </cell>
          <cell r="D3734" t="str">
            <v>Système circulatoire</v>
          </cell>
          <cell r="E3734" t="str">
            <v>Sistema circulatorio</v>
          </cell>
          <cell r="F3734" t="str">
            <v>Model układu krwionośnego</v>
          </cell>
          <cell r="G3734" t="str">
            <v>Система кровообращения</v>
          </cell>
          <cell r="H3734">
            <v>264</v>
          </cell>
        </row>
        <row r="3735">
          <cell r="A3735" t="str">
            <v>3BS-1000279</v>
          </cell>
          <cell r="B3735" t="str">
            <v>3B MICROanatomy™ Arterie und Vene - 14-fache Vergrößerung</v>
          </cell>
          <cell r="C3735" t="str">
            <v>3B MICROanatomy™ Artery and Vein -14-times enlarged</v>
          </cell>
          <cell r="D3735" t="str">
            <v>3B MICROanatomy™ Artery and Vein -14 fois agrandi</v>
          </cell>
          <cell r="E3735" t="str">
            <v>3B MICROanatomy™ Arteria y Vena -14 veces más grande</v>
          </cell>
          <cell r="F3735" t="str">
            <v>Model tętnicy w 14-krotnym powiększeniu, 3B MICROanatomy™</v>
          </cell>
          <cell r="G3735" t="str">
            <v>3B MICROanatomy™ Артерии и вены - 14-кратное увеличение</v>
          </cell>
          <cell r="H3735">
            <v>245</v>
          </cell>
        </row>
        <row r="3736">
          <cell r="A3736" t="str">
            <v>3BS-1000281</v>
          </cell>
          <cell r="B3736" t="str">
            <v>Weibliches Becken, 2-teilig</v>
          </cell>
          <cell r="C3736" t="str">
            <v>Female Pelvis, 2 part</v>
          </cell>
          <cell r="D3736" t="str">
            <v>Pelvis féminin, 2 parties</v>
          </cell>
          <cell r="E3736" t="str">
            <v>Pelvis femenina, 2 partes</v>
          </cell>
          <cell r="F3736" t="str">
            <v>Model miednicy kobiety, 2-częściowy</v>
          </cell>
          <cell r="G3736" t="str">
            <v>Женский таз, 2 часть</v>
          </cell>
          <cell r="H3736">
            <v>188</v>
          </cell>
        </row>
        <row r="3737">
          <cell r="A3737" t="str">
            <v>3BS-1000282</v>
          </cell>
          <cell r="B3737" t="str">
            <v>Männliches Becken, 2-teilig</v>
          </cell>
          <cell r="C3737" t="str">
            <v>Male Pelvis, 2 part</v>
          </cell>
          <cell r="D3737" t="str">
            <v>Pelvis masculin, 2 parties</v>
          </cell>
          <cell r="E3737" t="str">
            <v>Pelvis masculina, 2 partes</v>
          </cell>
          <cell r="F3737" t="str">
            <v>Model miednicy mężczyzny, 2-częściowy</v>
          </cell>
          <cell r="G3737" t="str">
            <v>Мужской таз, 2 часть</v>
          </cell>
          <cell r="H3737">
            <v>188</v>
          </cell>
        </row>
        <row r="3738">
          <cell r="A3738" t="str">
            <v>3BS-1000283</v>
          </cell>
          <cell r="B3738" t="str">
            <v>Männlicher Beckenschnitt, 1/2 Größe</v>
          </cell>
          <cell r="C3738" t="str">
            <v>Male Pelvis Section, 1/2 life size</v>
          </cell>
          <cell r="D3738" t="str">
            <v>Section du bassin d'un homme, 1/2 grandeur nature</v>
          </cell>
          <cell r="E3738" t="str">
            <v>Sección de la pelvis masculina, 1/2 tamaño natural</v>
          </cell>
          <cell r="F3738" t="str">
            <v>Model przekrojowy miednicy mężczyzny, skala 1:2</v>
          </cell>
          <cell r="G3738" t="str">
            <v>Секция мужского таза, 1/2 натуральной величины</v>
          </cell>
          <cell r="H3738">
            <v>53</v>
          </cell>
        </row>
        <row r="3739">
          <cell r="A3739" t="str">
            <v>3BS-1000284</v>
          </cell>
          <cell r="B3739" t="str">
            <v>Leistenbruchmodell</v>
          </cell>
          <cell r="C3739" t="str">
            <v>Inguinal Hernia Model</v>
          </cell>
          <cell r="D3739" t="str">
            <v>Modèle de hernie inguinale</v>
          </cell>
          <cell r="E3739" t="str">
            <v>Modelo de hernia inguinal</v>
          </cell>
          <cell r="F3739" t="str">
            <v>Model przepukliny pachwinowej</v>
          </cell>
          <cell r="G3739" t="str">
            <v>Модель паховой грыжи</v>
          </cell>
          <cell r="H3739">
            <v>56</v>
          </cell>
        </row>
        <row r="3740">
          <cell r="A3740" t="str">
            <v>3BS-1000285</v>
          </cell>
          <cell r="B3740" t="str">
            <v>Weibliches Becken, 3-teilig</v>
          </cell>
          <cell r="C3740" t="str">
            <v>Female Pelvis, 3 part</v>
          </cell>
          <cell r="D3740" t="str">
            <v>Pelvis féminin, 3 parties</v>
          </cell>
          <cell r="E3740" t="str">
            <v>Pelvis femenina, 3 partes</v>
          </cell>
          <cell r="F3740" t="str">
            <v>Model miednicy kobiety, 3-częściowy</v>
          </cell>
          <cell r="G3740" t="str">
            <v>Женский таз, 3 часть</v>
          </cell>
          <cell r="H3740">
            <v>218</v>
          </cell>
        </row>
        <row r="3741">
          <cell r="A3741" t="str">
            <v>3BS-1000286</v>
          </cell>
          <cell r="B3741" t="str">
            <v>Weibliches Becken mit Bändern, 3-teilig</v>
          </cell>
          <cell r="C3741" t="str">
            <v>Female Pelvis with Ligaments, 3 part</v>
          </cell>
          <cell r="D3741" t="str">
            <v>Pelvis féminin avec ligaments, 3 parties</v>
          </cell>
          <cell r="E3741" t="str">
            <v>Pelvis femenina con ligamentos, 3 partes</v>
          </cell>
          <cell r="F3741" t="str">
            <v>Model miednicy kobiety z więzadłami, 3-częściowy</v>
          </cell>
          <cell r="G3741" t="str">
            <v>Женский таз со связками, 3 часть</v>
          </cell>
          <cell r="H3741">
            <v>249</v>
          </cell>
        </row>
        <row r="3742">
          <cell r="A3742" t="str">
            <v>3BS-1000287</v>
          </cell>
          <cell r="B3742" t="str">
            <v>Weibliches Becken mit Bändern, mit Medianschnitt durch Beckenbodenmuskulatur und Organe, 4-teilig</v>
          </cell>
          <cell r="C3742" t="str">
            <v>Female Pelvis with Ligaments Muscles and Organs</v>
          </cell>
          <cell r="D3742" t="str">
            <v>Pelvis féminin avec ligaments Muscles et organes</v>
          </cell>
          <cell r="E3742" t="str">
            <v>Pelvis femenina con ligamentos, músculos y órganos</v>
          </cell>
          <cell r="F3742" t="str">
            <v>Model miednicy kobiety z więzadłami, mięśniami i organami wewnętrznymi, 4-częściowy</v>
          </cell>
          <cell r="G3742" t="str">
            <v>Женский таз со связками мышцами и органами</v>
          </cell>
          <cell r="H3742">
            <v>419</v>
          </cell>
        </row>
        <row r="3743">
          <cell r="A3743" t="str">
            <v>3BS-1000288</v>
          </cell>
          <cell r="B3743" t="str">
            <v>Weibliches Becken mit Bändern, Gefäßen, Nerven, Beckenboden und Organen, 6-teilig</v>
          </cell>
          <cell r="C3743" t="str">
            <v>Female Pelvis with Ligaments, Vessels, Nerves, Pelvic Floor, Organs</v>
          </cell>
          <cell r="D3743" t="str">
            <v/>
          </cell>
          <cell r="E3743" t="str">
            <v/>
          </cell>
          <cell r="F3743" t="str">
            <v>Model miednicy kobiety z więzadłami, naczyniami, dnem miednicy i organami wewnętrznymi, 6-częściowy</v>
          </cell>
          <cell r="G3743" t="str">
            <v>Женский таз со связками, сосудами, нервами, тазовым дном, Органы</v>
          </cell>
          <cell r="H3743">
            <v>555</v>
          </cell>
        </row>
        <row r="3744">
          <cell r="A3744" t="str">
            <v>3BS-1000289</v>
          </cell>
          <cell r="B3744" t="str">
            <v>Hautschnitt, 70-fache Größe</v>
          </cell>
          <cell r="C3744" t="str">
            <v>Skin Section, 70 times full-size</v>
          </cell>
          <cell r="D3744" t="str">
            <v>Section de la peau, 70 fois plus grande que la taille réelle</v>
          </cell>
          <cell r="E3744" t="str">
            <v>Sección de la piel, 70 veces el tamaño natural</v>
          </cell>
          <cell r="F3744" t="str">
            <v>Model przekrojowy skóry, 70-krotne powiększenie</v>
          </cell>
          <cell r="G3744" t="str">
            <v>Секция кожи, 70 раз в натуральную величину</v>
          </cell>
          <cell r="H3744">
            <v>96</v>
          </cell>
        </row>
        <row r="3745">
          <cell r="A3745" t="str">
            <v>3BS-1000290</v>
          </cell>
          <cell r="B3745" t="str">
            <v>Hautschnitt, 40-fache Größe</v>
          </cell>
          <cell r="C3745" t="str">
            <v>Skin Section, 40 times full-size</v>
          </cell>
          <cell r="D3745" t="str">
            <v>Section de la peau, 40 fois plus grande</v>
          </cell>
          <cell r="E3745" t="str">
            <v>Sección de la piel, 40 veces el tamaño natural</v>
          </cell>
          <cell r="F3745" t="str">
            <v>Model przekrojowy skóry, 40-krotne powiększenie</v>
          </cell>
          <cell r="G3745" t="str">
            <v>Секция кожи, 40 раз в натуральную величину</v>
          </cell>
          <cell r="H3745">
            <v>76</v>
          </cell>
        </row>
        <row r="3746">
          <cell r="A3746" t="str">
            <v>3BS-1000293</v>
          </cell>
          <cell r="B3746" t="str">
            <v>Hautkrebs-Modell</v>
          </cell>
          <cell r="C3746" t="str">
            <v>Skin Cancer Model</v>
          </cell>
          <cell r="D3746" t="str">
            <v>Modèle de cancer de la peau</v>
          </cell>
          <cell r="E3746" t="str">
            <v>Modelo de cáncer de piel</v>
          </cell>
          <cell r="F3746" t="str">
            <v>Model raka skóry</v>
          </cell>
          <cell r="G3746" t="str">
            <v>Модель рака кожи</v>
          </cell>
          <cell r="H3746">
            <v>57</v>
          </cell>
        </row>
        <row r="3747">
          <cell r="A3747" t="str">
            <v>3BS-1000294</v>
          </cell>
          <cell r="B3747" t="str">
            <v>Haut Modell 3-teilig</v>
          </cell>
          <cell r="C3747" t="str">
            <v>3 part Skin Model</v>
          </cell>
          <cell r="D3747" t="str">
            <v>Modèle de peau en 3 parties</v>
          </cell>
          <cell r="E3747" t="str">
            <v>Modelo de piel en 3 partes</v>
          </cell>
          <cell r="F3747" t="str">
            <v>Model skóry, 3-częściowy</v>
          </cell>
          <cell r="G3747" t="str">
            <v>Модель кожи из 3 частей</v>
          </cell>
          <cell r="H3747">
            <v>206</v>
          </cell>
        </row>
        <row r="3748">
          <cell r="A3748" t="str">
            <v>3BS-1000295</v>
          </cell>
          <cell r="B3748" t="str">
            <v>Basis-Version Nierenschnitt, 3-fache Größe</v>
          </cell>
          <cell r="C3748" t="str">
            <v>Basic Kidney Section, 3 times full-size</v>
          </cell>
          <cell r="D3748" t="str">
            <v>Section rénale de base, 3 fois plus grande que la normale</v>
          </cell>
          <cell r="E3748" t="str">
            <v>Sección básica del riñón, 3 veces a tamaño natural</v>
          </cell>
          <cell r="F3748" t="str">
            <v>Model przekrojowy nerki, wersja podstawowa, 3-krotne powiększenie</v>
          </cell>
          <cell r="G3748" t="str">
            <v>Основной отдел почек, 3 раза в натуральную величину</v>
          </cell>
          <cell r="H3748">
            <v>95</v>
          </cell>
        </row>
        <row r="3749">
          <cell r="A3749" t="str">
            <v>3BS-1000296</v>
          </cell>
          <cell r="B3749" t="str">
            <v>Nierenschnitt, 3-fache Größe</v>
          </cell>
          <cell r="C3749" t="str">
            <v>Kidney Section, 3 times full-size</v>
          </cell>
          <cell r="D3749" t="str">
            <v>Section des reins, 3 fois la taille réelle</v>
          </cell>
          <cell r="E3749" t="str">
            <v>Sección de riñón, 3 veces tamaño natural</v>
          </cell>
          <cell r="F3749" t="str">
            <v>Model przekrojowy nerki, 3-krotne powiększenie</v>
          </cell>
          <cell r="G3749" t="str">
            <v>Секция почек, 3 раза в натуральную величину</v>
          </cell>
          <cell r="H3749">
            <v>111</v>
          </cell>
        </row>
        <row r="3750">
          <cell r="A3750" t="str">
            <v>3BS-1000297</v>
          </cell>
          <cell r="B3750" t="str">
            <v>Nephron mit Blutgefäßen, 120-fache Größe</v>
          </cell>
          <cell r="C3750" t="str">
            <v>Nephrons and Blood Vessels, 120 times full-size</v>
          </cell>
          <cell r="D3750" t="str">
            <v>Néphrons et vaisseaux sanguins, 120 fois en taille réelle</v>
          </cell>
          <cell r="E3750" t="str">
            <v>Nefronas y vasos sanguíneos, 120 veces el tamaño real</v>
          </cell>
          <cell r="F3750" t="str">
            <v>Model nefronów i naczyń krwionośnych, 120-krotne powiększenie</v>
          </cell>
          <cell r="G3750" t="str">
            <v/>
          </cell>
          <cell r="H3750">
            <v>104</v>
          </cell>
        </row>
        <row r="3751">
          <cell r="A3751" t="str">
            <v>3BS-1000298</v>
          </cell>
          <cell r="B3751" t="str">
            <v>Nierenkörperchen, 700-fache Größe</v>
          </cell>
          <cell r="C3751" t="str">
            <v>Malpighian Corpuscle of Kidney, 700 times full-size</v>
          </cell>
          <cell r="D3751" t="str">
            <v>Corpuscule malpighien du rein, 700 fois en taille réelle</v>
          </cell>
          <cell r="E3751" t="str">
            <v>Cuerpo de Malpighian del riñón, 700 veces su tamaño real</v>
          </cell>
          <cell r="F3751" t="str">
            <v>Model ciałka nerkowego, 700-krotne powiększenie</v>
          </cell>
          <cell r="G3751" t="str">
            <v/>
          </cell>
          <cell r="H3751">
            <v>117</v>
          </cell>
        </row>
        <row r="3752">
          <cell r="A3752" t="str">
            <v>3BS-1000299</v>
          </cell>
          <cell r="B3752" t="str">
            <v>Nierenschnitt, Nephron, Blutgefäße und Nierenkörperchen</v>
          </cell>
          <cell r="C3752" t="str">
            <v>Kidney Section, Nephrons, Blood Vessels and Renal Corpuscle</v>
          </cell>
          <cell r="D3752" t="str">
            <v/>
          </cell>
          <cell r="E3752" t="str">
            <v/>
          </cell>
          <cell r="F3752" t="str">
            <v>Model przekrojowy nerki, z nefronami, naczyniami krwionośnymi i ciałkiem nerkowym</v>
          </cell>
          <cell r="G3752" t="str">
            <v>Почечный отдел, нефроны, кровеносные сосуды и почечная ткань</v>
          </cell>
          <cell r="H3752">
            <v>339</v>
          </cell>
        </row>
        <row r="3753">
          <cell r="A3753" t="str">
            <v>3BS-1000301</v>
          </cell>
          <cell r="B3753" t="str">
            <v>3B MICROanatomy™ Niere</v>
          </cell>
          <cell r="C3753" t="str">
            <v>3B MICROanatomy™ Kidney</v>
          </cell>
          <cell r="D3753" t="str">
            <v>3B MICROanatomy™ Kidney</v>
          </cell>
          <cell r="E3753" t="str">
            <v>3B MICROanatomy™ Riñón</v>
          </cell>
          <cell r="F3753" t="str">
            <v>Model nerki 3B MICROanatomy™</v>
          </cell>
          <cell r="G3753" t="str">
            <v>3B MICROanatomy™ Почка</v>
          </cell>
          <cell r="H3753">
            <v>247</v>
          </cell>
        </row>
        <row r="3754">
          <cell r="A3754" t="str">
            <v>3BS-1000302</v>
          </cell>
          <cell r="B3754" t="str">
            <v>Magen, 2-teilig</v>
          </cell>
          <cell r="C3754" t="str">
            <v>Stomach, 2 part</v>
          </cell>
          <cell r="D3754" t="str">
            <v>Estomac, 2 parts</v>
          </cell>
          <cell r="E3754" t="str">
            <v>Estómago, 2 parte</v>
          </cell>
          <cell r="F3754" t="str">
            <v>Model żołądka, 2-częściowy</v>
          </cell>
          <cell r="G3754" t="str">
            <v>Желудок, 2 части</v>
          </cell>
          <cell r="H3754">
            <v>147</v>
          </cell>
        </row>
        <row r="3755">
          <cell r="A3755" t="str">
            <v>3BS-1000303</v>
          </cell>
          <cell r="B3755" t="str">
            <v>Magen, 3-teilig</v>
          </cell>
          <cell r="C3755" t="str">
            <v>Stomach, 3 part</v>
          </cell>
          <cell r="D3755" t="str">
            <v>Estomac, 3 parts</v>
          </cell>
          <cell r="E3755" t="str">
            <v>Estómago, 3 parte</v>
          </cell>
          <cell r="F3755" t="str">
            <v>Model żołądka, 3-częściowy</v>
          </cell>
          <cell r="G3755" t="str">
            <v>Желудок, 3 части</v>
          </cell>
          <cell r="H3755">
            <v>239</v>
          </cell>
        </row>
        <row r="3756">
          <cell r="A3756" t="str">
            <v>3BS-1000304</v>
          </cell>
          <cell r="B3756" t="str">
            <v>Magen mit Magengeschwüren</v>
          </cell>
          <cell r="C3756" t="str">
            <v>Stomach with Ulcers</v>
          </cell>
          <cell r="D3756" t="str">
            <v>Estomac avec ulcères</v>
          </cell>
          <cell r="E3756" t="str">
            <v>Estómago con úlceras</v>
          </cell>
          <cell r="F3756" t="str">
            <v>Model żołądka z wrzodami</v>
          </cell>
          <cell r="G3756" t="str">
            <v>Желудок с язвами</v>
          </cell>
          <cell r="H3756">
            <v>57</v>
          </cell>
        </row>
        <row r="3757">
          <cell r="A3757" t="str">
            <v>3BS-1000305</v>
          </cell>
          <cell r="B3757" t="str">
            <v>Erkrankungen der Speiseröhre</v>
          </cell>
          <cell r="C3757" t="str">
            <v>Diseases of the Esophagus</v>
          </cell>
          <cell r="D3757" t="str">
            <v>Maladies de l'œsophage</v>
          </cell>
          <cell r="E3757" t="str">
            <v>Enfermedades del esófago</v>
          </cell>
          <cell r="F3757" t="str">
            <v>Model "Schorzenia przełyku"</v>
          </cell>
          <cell r="G3757" t="str">
            <v>Заболевания пищевода</v>
          </cell>
          <cell r="H3757">
            <v>51</v>
          </cell>
        </row>
        <row r="3758">
          <cell r="A3758" t="str">
            <v>3BS-1000306</v>
          </cell>
          <cell r="B3758" t="str">
            <v>Verdauungsapparat, 2-teilig</v>
          </cell>
          <cell r="C3758" t="str">
            <v>Digestive System, 2 part</v>
          </cell>
          <cell r="D3758" t="str">
            <v>Système digestif, 2 parties</v>
          </cell>
          <cell r="E3758" t="str">
            <v>Sistema digestivo, 2 partes</v>
          </cell>
          <cell r="F3758" t="str">
            <v>Model układu trawiennego, 2-częściowy</v>
          </cell>
          <cell r="G3758" t="str">
            <v>Пищеварительная система, 2 часть</v>
          </cell>
          <cell r="H3758">
            <v>409</v>
          </cell>
        </row>
        <row r="3759">
          <cell r="A3759" t="str">
            <v>3BS-1000307</v>
          </cell>
          <cell r="B3759" t="str">
            <v>Verdauungsapparat, 3-teilig</v>
          </cell>
          <cell r="C3759" t="str">
            <v>Digestive System, 3 part</v>
          </cell>
          <cell r="D3759" t="str">
            <v>Système digestif, 3 parties</v>
          </cell>
          <cell r="E3759" t="str">
            <v>Sistema digestivo, 3 partes</v>
          </cell>
          <cell r="F3759" t="str">
            <v>Model układu trawiennego, 3-częściowy</v>
          </cell>
          <cell r="G3759" t="str">
            <v>Пищеварительная система, 3 часть</v>
          </cell>
          <cell r="H3759">
            <v>417</v>
          </cell>
        </row>
        <row r="3760">
          <cell r="A3760" t="str">
            <v>3BS-1000308</v>
          </cell>
          <cell r="B3760" t="str">
            <v>Nieren mit Gefäßen, 2-teilig</v>
          </cell>
          <cell r="C3760" t="str">
            <v>Kidneys with Vessels - 2 Part</v>
          </cell>
          <cell r="D3760" t="str">
            <v>Les reins avec les vaisseaux - 2 parties</v>
          </cell>
          <cell r="E3760" t="str">
            <v>Riñones con vasos - 2 Parte</v>
          </cell>
          <cell r="F3760" t="str">
            <v>Model nerek z naczyniami krwionośnymi, 2-częściowy</v>
          </cell>
          <cell r="G3760" t="str">
            <v>Почки с сосудами - 2 часть</v>
          </cell>
          <cell r="H3760">
            <v>147</v>
          </cell>
        </row>
        <row r="3761">
          <cell r="A3761" t="str">
            <v>3BS-1000309</v>
          </cell>
          <cell r="B3761" t="str">
            <v>Hintere Oberbauchorgane</v>
          </cell>
          <cell r="C3761" t="str">
            <v>Rear organs of the upper abdomen</v>
          </cell>
          <cell r="D3761" t="str">
            <v>Organes postérieurs de l'abdomen supérieur</v>
          </cell>
          <cell r="E3761" t="str">
            <v>Órganos posteriores del abdomen superior</v>
          </cell>
          <cell r="F3761" t="str">
            <v>Model tylnych organów górnej części brzucha</v>
          </cell>
          <cell r="G3761" t="str">
            <v>Задние органы верхней части брюшной полости</v>
          </cell>
          <cell r="H3761">
            <v>147</v>
          </cell>
        </row>
        <row r="3762">
          <cell r="A3762" t="str">
            <v>3BS-1000310</v>
          </cell>
          <cell r="B3762" t="str">
            <v>Nieren mit hinteren Oberbauchorganen, 3-teilig</v>
          </cell>
          <cell r="C3762" t="str">
            <v>Kidneys with Rear Organs of the Upper Abdomen - 3 Part</v>
          </cell>
          <cell r="D3762" t="str">
            <v/>
          </cell>
          <cell r="E3762" t="str">
            <v/>
          </cell>
          <cell r="F3762" t="str">
            <v>Model nerek z tylnymi organami górnej części brzucha, 3-częściowy</v>
          </cell>
          <cell r="G3762" t="str">
            <v>Почки с задними органами верхней части живота - 3 часть</v>
          </cell>
          <cell r="H3762">
            <v>239</v>
          </cell>
        </row>
        <row r="3763">
          <cell r="A3763" t="str">
            <v>3BS-1000311</v>
          </cell>
          <cell r="B3763" t="str">
            <v>3B MICROanatomy™ Verdauungstrakt - 20-fache Vergrößerung</v>
          </cell>
          <cell r="C3763" t="str">
            <v>3B MICROanatomy™ Digestive System - 20-times magnified</v>
          </cell>
          <cell r="D3763" t="str">
            <v/>
          </cell>
          <cell r="E3763" t="str">
            <v>3B MICROanatomy™ Sistema Digestivo - 20 veces ampliado</v>
          </cell>
          <cell r="F3763" t="str">
            <v>Model układu trawiennego, 3B MICROanatomy™, 20-krotne powiększenie</v>
          </cell>
          <cell r="G3763" t="str">
            <v/>
          </cell>
          <cell r="H3763">
            <v>254</v>
          </cell>
        </row>
        <row r="3764">
          <cell r="A3764" t="str">
            <v>3BS-1000312</v>
          </cell>
          <cell r="B3764" t="str">
            <v>3B MICROanatomy™ Leber</v>
          </cell>
          <cell r="C3764" t="str">
            <v>3B MICROanatomy™ Liver</v>
          </cell>
          <cell r="D3764" t="str">
            <v>3B MICROanatomy™ Liver</v>
          </cell>
          <cell r="E3764" t="str">
            <v>3B MICROanatomy™ Hígado</v>
          </cell>
          <cell r="F3764" t="str">
            <v>Model wątroby, 3B MICROanatomy™</v>
          </cell>
          <cell r="G3764" t="str">
            <v>3B MICROanatomy™ Печень</v>
          </cell>
          <cell r="H3764">
            <v>254</v>
          </cell>
        </row>
        <row r="3765">
          <cell r="A3765" t="str">
            <v>3BS-1000314</v>
          </cell>
          <cell r="B3765" t="str">
            <v>Gallensteinmodell</v>
          </cell>
          <cell r="C3765" t="str">
            <v>Gallstone Model</v>
          </cell>
          <cell r="D3765" t="str">
            <v>Modèle de calcul biliaire</v>
          </cell>
          <cell r="E3765" t="str">
            <v>Modelo de cálculos biliares</v>
          </cell>
          <cell r="F3765" t="str">
            <v>Model kamienia żółciowego</v>
          </cell>
          <cell r="G3765" t="str">
            <v>Модель желчного камня</v>
          </cell>
          <cell r="H3765">
            <v>55</v>
          </cell>
        </row>
        <row r="3766">
          <cell r="A3766" t="str">
            <v>3BS-1000315</v>
          </cell>
          <cell r="B3766" t="str">
            <v>Hämorrhoidenmodell</v>
          </cell>
          <cell r="C3766" t="str">
            <v>Hemorrhoid Model</v>
          </cell>
          <cell r="D3766" t="str">
            <v>Modèle d'hémorroïdes</v>
          </cell>
          <cell r="E3766" t="str">
            <v>Modelo de hemorroides</v>
          </cell>
          <cell r="F3766" t="str">
            <v>Model hemoroidów</v>
          </cell>
          <cell r="G3766" t="str">
            <v>Модель геморроя</v>
          </cell>
          <cell r="H3766">
            <v>51</v>
          </cell>
        </row>
        <row r="3767">
          <cell r="A3767" t="str">
            <v>3BS-1000316</v>
          </cell>
          <cell r="B3767" t="str">
            <v>Nierensteinmodell</v>
          </cell>
          <cell r="C3767" t="str">
            <v>Kidney Stone Model</v>
          </cell>
          <cell r="D3767" t="str">
            <v>Modèle de calcul rénal</v>
          </cell>
          <cell r="E3767" t="str">
            <v>Modelo de cálculo renal</v>
          </cell>
          <cell r="F3767" t="str">
            <v>Model kamienia nerkowego</v>
          </cell>
          <cell r="G3767" t="str">
            <v>Модель камней в почках</v>
          </cell>
          <cell r="H3767">
            <v>56</v>
          </cell>
        </row>
        <row r="3768">
          <cell r="A3768" t="str">
            <v>3BS-1000317</v>
          </cell>
          <cell r="B3768" t="str">
            <v>Harnapparat, zweigeschlechtig, 6-teilig</v>
          </cell>
          <cell r="C3768" t="str">
            <v>Dual Sex Urinary System, 6 part</v>
          </cell>
          <cell r="D3768" t="str">
            <v>Système urinaire bisexuel, 6 pièces</v>
          </cell>
          <cell r="E3768" t="str">
            <v>Sistema urinario de doble sexo, 6 partes</v>
          </cell>
          <cell r="F3768" t="str">
            <v>Dwupłciowy model układu moczowego, 6-częściowy</v>
          </cell>
          <cell r="G3768" t="str">
            <v>Двухполая мочевыделительная система, 6 частей</v>
          </cell>
          <cell r="H3768">
            <v>458</v>
          </cell>
        </row>
        <row r="3769">
          <cell r="A3769" t="str">
            <v>3BS-1000319</v>
          </cell>
          <cell r="B3769" t="str">
            <v>Prostata-Modell, 1/2 Größe</v>
          </cell>
          <cell r="C3769" t="str">
            <v>Prostate Model, 1/2 natural size</v>
          </cell>
          <cell r="D3769" t="str">
            <v>Modèle de prostate, 1/2 taille naturelle</v>
          </cell>
          <cell r="E3769" t="str">
            <v>Modelo de próstata, 1/2 tamaño natural</v>
          </cell>
          <cell r="F3769" t="str">
            <v>Model prostaty, skala 1:2</v>
          </cell>
          <cell r="G3769" t="str">
            <v>Модель простаты, 1/2 натурального размера</v>
          </cell>
          <cell r="H3769">
            <v>66</v>
          </cell>
        </row>
        <row r="3770">
          <cell r="A3770" t="str">
            <v>3BS-1000320</v>
          </cell>
          <cell r="B3770" t="str">
            <v>Stadien der Befruchtung und Keimesentwicklung, 2-fache Vergrößerung</v>
          </cell>
          <cell r="C3770" t="str">
            <v>Stages of Fertilization and of the Embryo- 2-times Magnification</v>
          </cell>
          <cell r="D3770" t="str">
            <v/>
          </cell>
          <cell r="E3770" t="str">
            <v>Etapas de la fecundación y del embrión- 2 veces Magnification</v>
          </cell>
          <cell r="F3770" t="str">
            <v>Model stadiów zapłodnienia i rozwoju zarodka, 2-krotne powiększenie</v>
          </cell>
          <cell r="G3770" t="str">
            <v/>
          </cell>
          <cell r="H3770">
            <v>254</v>
          </cell>
        </row>
        <row r="3771">
          <cell r="A3771" t="str">
            <v>3BS-1000322</v>
          </cell>
          <cell r="B3771" t="str">
            <v>Embryo Modell, 1. Monat</v>
          </cell>
          <cell r="C3771" t="str">
            <v>Embryo model, 1 month</v>
          </cell>
          <cell r="D3771" t="str">
            <v>Modèle d'embryon, 1 mois</v>
          </cell>
          <cell r="E3771" t="str">
            <v>Modelo de embrión, 1 mes</v>
          </cell>
          <cell r="F3771" t="str">
            <v>Model zarodka, 1 miesiąc</v>
          </cell>
          <cell r="G3771" t="str">
            <v>Модель эмбриона, 1 месяц</v>
          </cell>
          <cell r="H3771">
            <v>88</v>
          </cell>
        </row>
        <row r="3772">
          <cell r="A3772" t="str">
            <v>3BS-1000323</v>
          </cell>
          <cell r="B3772" t="str">
            <v>Embryo Modell, 2. Monat</v>
          </cell>
          <cell r="C3772" t="str">
            <v>Embryo model, 2 month</v>
          </cell>
          <cell r="D3772" t="str">
            <v>Modèle d'embryon, 2 mois</v>
          </cell>
          <cell r="E3772" t="str">
            <v>Modelo de embrión, 2 meses</v>
          </cell>
          <cell r="F3772" t="str">
            <v>Model zarodka, 2 miesiąc</v>
          </cell>
          <cell r="G3772" t="str">
            <v>Модель эмбриона, 2 месяца</v>
          </cell>
          <cell r="H3772">
            <v>88</v>
          </cell>
        </row>
        <row r="3773">
          <cell r="A3773" t="str">
            <v>3BS-1000324</v>
          </cell>
          <cell r="B3773" t="str">
            <v>Fötus Modell, 3. Monat</v>
          </cell>
          <cell r="C3773" t="str">
            <v>Fetus model, 3 month</v>
          </cell>
          <cell r="D3773" t="str">
            <v>Modèle de fœtus, 3 mois</v>
          </cell>
          <cell r="E3773" t="str">
            <v>Modelo de feto, 3 meses</v>
          </cell>
          <cell r="F3773" t="str">
            <v>Model zarodka, 3 miesiąc</v>
          </cell>
          <cell r="G3773" t="str">
            <v>Модель плода, 3 месяца</v>
          </cell>
          <cell r="H3773">
            <v>93</v>
          </cell>
        </row>
        <row r="3774">
          <cell r="A3774" t="str">
            <v>3BS-1000326</v>
          </cell>
          <cell r="B3774" t="str">
            <v>Fetus, 5. Monat, Steißlage</v>
          </cell>
          <cell r="C3774" t="str">
            <v>Fetus, month 5, breech position</v>
          </cell>
          <cell r="D3774" t="str">
            <v>Fœtus, mois 5, position du siège</v>
          </cell>
          <cell r="E3774" t="str">
            <v>Feto, mes 5, posición de nalgas</v>
          </cell>
          <cell r="F3774" t="str">
            <v>Model płodu, 5 miesiąc, pozycja pośladkowa</v>
          </cell>
          <cell r="G3774" t="str">
            <v>Плод, 5-й месяц, ягодичное предлежание</v>
          </cell>
          <cell r="H3774">
            <v>94</v>
          </cell>
        </row>
        <row r="3775">
          <cell r="A3775" t="str">
            <v>3BS-1000327</v>
          </cell>
          <cell r="B3775" t="str">
            <v>Fetus, 5. Monat, Rückenlage</v>
          </cell>
          <cell r="C3775" t="str">
            <v>Fetus, month 5, dorsal position</v>
          </cell>
          <cell r="D3775" t="str">
            <v>Fœtus, 5e mois, position dorsale</v>
          </cell>
          <cell r="E3775" t="str">
            <v>Feto, mes 5, posición dorsal</v>
          </cell>
          <cell r="F3775" t="str">
            <v>Model płodu, 5 miesiąc, pozycja grzbietowa</v>
          </cell>
          <cell r="G3775" t="str">
            <v>Плод, 5-й месяц, дорсальное положение</v>
          </cell>
          <cell r="H3775">
            <v>119</v>
          </cell>
        </row>
        <row r="3776">
          <cell r="A3776" t="str">
            <v>3BS-1000328</v>
          </cell>
          <cell r="B3776" t="str">
            <v>Zwillingsfeten, 5. Monat, normale Position</v>
          </cell>
          <cell r="C3776" t="str">
            <v>5th Month Twin Fetuses - Normal Position</v>
          </cell>
          <cell r="D3776" t="str">
            <v>Fœtus jumeaux du 5e mois - Position normale</v>
          </cell>
          <cell r="E3776" t="str">
            <v>Fetos gemelos de 5º mes - Posición normal</v>
          </cell>
          <cell r="F3776" t="str">
            <v>Model płodów bliźniaczych, 5 miesiąc, pozycja normalna</v>
          </cell>
          <cell r="G3776" t="str">
            <v>Плоды двойни 5-го месяца - нормальное положение</v>
          </cell>
          <cell r="H3776">
            <v>139</v>
          </cell>
        </row>
        <row r="3777">
          <cell r="A3777" t="str">
            <v>3BS-1000329</v>
          </cell>
          <cell r="B3777" t="str">
            <v>Fetus, 7. Monat</v>
          </cell>
          <cell r="C3777" t="str">
            <v>Fetus, month 7</v>
          </cell>
          <cell r="D3777" t="str">
            <v>Fœtus, 7e mois</v>
          </cell>
          <cell r="E3777" t="str">
            <v>Feto, mes 7</v>
          </cell>
          <cell r="F3777" t="str">
            <v>Model płodu, 7 miesiąc</v>
          </cell>
          <cell r="G3777" t="str">
            <v>Плод, 7-й месяц</v>
          </cell>
          <cell r="H3777">
            <v>139</v>
          </cell>
        </row>
        <row r="3778">
          <cell r="A3778" t="str">
            <v>3BS-1000331</v>
          </cell>
          <cell r="B3778" t="str">
            <v>3B Scientific® Schwangerschaftsserie, 5 Modelle</v>
          </cell>
          <cell r="C3778" t="str">
            <v>3B Scientific® Pregnancy Series - 5 Models</v>
          </cell>
          <cell r="D3778" t="str">
            <v>3B Scientific® Pregnancy Series - 5 modèles</v>
          </cell>
          <cell r="E3778" t="str">
            <v>3B Scientific® Serie Embarazo - 5 Modelos</v>
          </cell>
          <cell r="F3778" t="str">
            <v>Zestaw modeli 3B Scientific® Ciąża - 5 modeli</v>
          </cell>
          <cell r="G3778" t="str">
            <v>Серия 3B Scientific® Pregnancy - 5 моделей</v>
          </cell>
          <cell r="H3778">
            <v>490</v>
          </cell>
        </row>
        <row r="3779">
          <cell r="A3779" t="str">
            <v>3BS-1000333</v>
          </cell>
          <cell r="B3779" t="str">
            <v>Schwangerschaftsbecken, 3-teilig</v>
          </cell>
          <cell r="C3779" t="str">
            <v>Pregnancy Pelvis, 3 part</v>
          </cell>
          <cell r="D3779" t="str">
            <v>Grossesse Pelvis, 3 parties</v>
          </cell>
          <cell r="E3779" t="str">
            <v>Embarazo Pelvis, 3 partes</v>
          </cell>
          <cell r="F3779" t="str">
            <v>Model miednicy ciężarnej, 3-częściowy</v>
          </cell>
          <cell r="G3779" t="str">
            <v>Таз беременной, 3 часть</v>
          </cell>
          <cell r="H3779">
            <v>506</v>
          </cell>
        </row>
        <row r="3780">
          <cell r="A3780" t="str">
            <v>3BS-1000334</v>
          </cell>
          <cell r="B3780" t="str">
            <v>Becken zur Demonstration der Geburt</v>
          </cell>
          <cell r="C3780" t="str">
            <v>Childbirth Demonstration Pelvis</v>
          </cell>
          <cell r="D3780" t="str">
            <v>Démonstration d'accouchement Pelvis</v>
          </cell>
          <cell r="E3780" t="str">
            <v>Demostración de parto Pelvis</v>
          </cell>
          <cell r="F3780" t="str">
            <v>Model miednicy do demonstracji porodu</v>
          </cell>
          <cell r="G3780" t="str">
            <v>Демонстрация родов Таз</v>
          </cell>
          <cell r="H3780">
            <v>321</v>
          </cell>
        </row>
        <row r="3781">
          <cell r="A3781" t="str">
            <v>3BS-1000335</v>
          </cell>
          <cell r="B3781" t="str">
            <v>Weibliches Beckenskelett mit Genitalorganen, 3 teilig</v>
          </cell>
          <cell r="C3781" t="str">
            <v>Female Pelvis Skeleton with Genital Organs, 3 part</v>
          </cell>
          <cell r="D3781" t="str">
            <v>Squelette du bassin féminin avec organes génitaux, 3 parties</v>
          </cell>
          <cell r="E3781" t="str">
            <v>Esqueleto de pelvis femenina con órganos genitales, 3 partes</v>
          </cell>
          <cell r="F3781" t="str">
            <v>Model szkieletu miednicy kobiety z organami płciowymi, 3-częściowy</v>
          </cell>
          <cell r="G3781" t="str">
            <v>Женский тазовый скелет с половыми органами, 3 часть</v>
          </cell>
          <cell r="H3781">
            <v>237</v>
          </cell>
        </row>
        <row r="3782">
          <cell r="A3782" t="str">
            <v>3BS-1000342</v>
          </cell>
          <cell r="B3782" t="str">
            <v>Brust-Tastmodell zum Umhängen</v>
          </cell>
          <cell r="C3782" t="str">
            <v>Wearable Breast Self Examination Model</v>
          </cell>
          <cell r="D3782" t="str">
            <v>Modèle portable d'auto-examen des seins</v>
          </cell>
          <cell r="E3782" t="str">
            <v>Modelo de autoexamen mamario portátil</v>
          </cell>
          <cell r="F3782" t="str">
            <v>Model kobiecych piersi do treningu samodzielnego badania</v>
          </cell>
          <cell r="G3782" t="str">
            <v>Носимая модель самообследования груди</v>
          </cell>
          <cell r="H3782">
            <v>1342</v>
          </cell>
        </row>
        <row r="3783">
          <cell r="A3783" t="str">
            <v>3BS-1000343</v>
          </cell>
          <cell r="B3783" t="str">
            <v>Brust-Tastmodell zum Umhängen</v>
          </cell>
          <cell r="C3783" t="str">
            <v>Wearable Breast Self Examination Model</v>
          </cell>
          <cell r="D3783" t="str">
            <v>Modèle portable d'auto-examen des seins</v>
          </cell>
          <cell r="E3783" t="str">
            <v>Modelo de autoexamen mamario portátil</v>
          </cell>
          <cell r="F3783" t="str">
            <v>Model kobiecych piersi do treningu samodzielnego badania</v>
          </cell>
          <cell r="G3783" t="str">
            <v>Носимая модель для самообследования груди</v>
          </cell>
          <cell r="H3783">
            <v>1099</v>
          </cell>
        </row>
        <row r="3784">
          <cell r="A3784" t="str">
            <v>3BS-1000344</v>
          </cell>
          <cell r="B3784" t="str">
            <v>Brust-Tastmodell, drei Einzelbrüste auf Sockel</v>
          </cell>
          <cell r="C3784" t="str">
            <v>Breast Self Examination model, three single breasts on base</v>
          </cell>
          <cell r="D3784" t="str">
            <v/>
          </cell>
          <cell r="E3784" t="str">
            <v/>
          </cell>
          <cell r="F3784" t="str">
            <v>Model kobiecych piersi do treningu samodzielnego badania, trzy pojedyncze piersi na podstawce</v>
          </cell>
          <cell r="G3784" t="str">
            <v/>
          </cell>
          <cell r="H3784">
            <v>544</v>
          </cell>
        </row>
        <row r="3785">
          <cell r="A3785" t="str">
            <v>3BS-1000346</v>
          </cell>
          <cell r="B3785" t="str">
            <v>Hoden-Tastmodell</v>
          </cell>
          <cell r="C3785" t="str">
            <v>Testicle Model</v>
          </cell>
          <cell r="D3785" t="str">
            <v>Modèle de testicule</v>
          </cell>
          <cell r="E3785" t="str">
            <v>Modelo de testículo</v>
          </cell>
          <cell r="F3785" t="str">
            <v>Model jądra do treningu samodzielnego badania</v>
          </cell>
          <cell r="G3785" t="str">
            <v>Модель яичка</v>
          </cell>
          <cell r="H3785">
            <v>217</v>
          </cell>
        </row>
        <row r="3786">
          <cell r="A3786" t="str">
            <v>3BS-1000347</v>
          </cell>
          <cell r="B3786" t="str">
            <v>Muskelarm, 6-teilig</v>
          </cell>
          <cell r="C3786" t="str">
            <v>Deluxe Muscle Arm, 6 part, Life Size</v>
          </cell>
          <cell r="D3786" t="str">
            <v>Bras musculaire de luxe, 6 parties, grandeur nature</v>
          </cell>
          <cell r="E3786" t="str">
            <v>Brazo muscular de lujo, 6 partes, tamaño natural</v>
          </cell>
          <cell r="F3786" t="str">
            <v>Model ramienia z mięśniami, wersja deluxe, 6-częściowy</v>
          </cell>
          <cell r="G3786" t="str">
            <v>Мускулистая рука Делюкс, 6 частей, в натуральную величину</v>
          </cell>
          <cell r="H3786">
            <v>895</v>
          </cell>
        </row>
        <row r="3787">
          <cell r="A3787" t="str">
            <v>3BS-1000349</v>
          </cell>
          <cell r="B3787" t="str">
            <v>Hand-Struktur-Modell, 3-teilig</v>
          </cell>
          <cell r="C3787" t="str">
            <v>Internal Hand Structure Model, 3 part</v>
          </cell>
          <cell r="D3787" t="str">
            <v>Modèle de structure interne de la main, 3 parties</v>
          </cell>
          <cell r="E3787" t="str">
            <v>Modelo de estructura interna de la mano, 3 partes</v>
          </cell>
          <cell r="F3787" t="str">
            <v>Model budowy wewnętrznej dłoni, 3-częściowy</v>
          </cell>
          <cell r="G3787" t="str">
            <v>Модель внутреннего строения руки, 3 части</v>
          </cell>
          <cell r="H3787">
            <v>411</v>
          </cell>
        </row>
        <row r="3788">
          <cell r="A3788" t="str">
            <v>3BS-1000350</v>
          </cell>
          <cell r="B3788" t="str">
            <v>Finger-Struktur-Modell</v>
          </cell>
          <cell r="C3788" t="str">
            <v>Internal Finger Structure Model</v>
          </cell>
          <cell r="D3788" t="str">
            <v>Modèle de structure interne des doigts</v>
          </cell>
          <cell r="E3788" t="str">
            <v>Modelo de estructura interna de los dedos</v>
          </cell>
          <cell r="F3788" t="str">
            <v>Model budowy wewnętrznej palca</v>
          </cell>
          <cell r="G3788" t="str">
            <v>Модель внутренней структуры пальцев</v>
          </cell>
          <cell r="H3788">
            <v>134</v>
          </cell>
        </row>
        <row r="3789">
          <cell r="A3789" t="str">
            <v>3BS-1000351</v>
          </cell>
          <cell r="B3789" t="str">
            <v>Muskelbein, 9-teilig</v>
          </cell>
          <cell r="C3789" t="str">
            <v>Muscle Leg, 9 part, 3/4 Life Size</v>
          </cell>
          <cell r="D3789" t="str">
            <v>Jambe musculaire, 9 parties, 3/4 grandeur nature</v>
          </cell>
          <cell r="E3789" t="str">
            <v>Pierna muscular, 9 partes, 3/4 tamaño natural</v>
          </cell>
          <cell r="F3789" t="str">
            <v>Model nogi z mięśniami, 9-częściowy, 3/4 naturalnych wymiarów</v>
          </cell>
          <cell r="G3789" t="str">
            <v>Мускулистая нога, 9 частей, 3/4 натуральной величины</v>
          </cell>
          <cell r="H3789">
            <v>669</v>
          </cell>
        </row>
        <row r="3790">
          <cell r="A3790" t="str">
            <v>3BS-1000352</v>
          </cell>
          <cell r="B3790" t="str">
            <v>Muskelbein, 7-teilig</v>
          </cell>
          <cell r="C3790" t="str">
            <v>Deluxe Muscle Leg, 7 part, Life Size</v>
          </cell>
          <cell r="D3790" t="str">
            <v>Jambe musculaire de luxe, 7 parties, grandeur nature</v>
          </cell>
          <cell r="E3790" t="str">
            <v>Pierna muscular de lujo, 7 partes, tamaño natural</v>
          </cell>
          <cell r="F3790" t="str">
            <v>Model nogi z mięśniami, 7-częściowy, skala 1:1</v>
          </cell>
          <cell r="G3790" t="str">
            <v>Мускулистая нога Делюкс, 7 частей, в натуральную величину</v>
          </cell>
          <cell r="H3790">
            <v>1258</v>
          </cell>
        </row>
        <row r="3791">
          <cell r="A3791" t="str">
            <v>3BS-1000353</v>
          </cell>
          <cell r="B3791" t="str">
            <v>Luxus-Muskelunterbein, 3-teilig</v>
          </cell>
          <cell r="C3791" t="str">
            <v>Lower Muscle Leg with detachable Knee, 3 part, Life Size</v>
          </cell>
          <cell r="D3791" t="str">
            <v/>
          </cell>
          <cell r="E3791" t="str">
            <v/>
          </cell>
          <cell r="F3791" t="str">
            <v>Model podudzia z mięśniami, 3-częściowy, skala 1:1</v>
          </cell>
          <cell r="G3791" t="str">
            <v/>
          </cell>
          <cell r="H3791">
            <v>728</v>
          </cell>
        </row>
        <row r="3792">
          <cell r="A3792" t="str">
            <v>3BS-1000354</v>
          </cell>
          <cell r="B3792" t="str">
            <v>Normalfuß</v>
          </cell>
          <cell r="C3792" t="str">
            <v>Normal Foot</v>
          </cell>
          <cell r="D3792" t="str">
            <v>Pied normal</v>
          </cell>
          <cell r="E3792" t="str">
            <v>Pie normal</v>
          </cell>
          <cell r="F3792" t="str">
            <v>Model normalnej stopy</v>
          </cell>
          <cell r="G3792" t="str">
            <v>Нормальная стопа</v>
          </cell>
          <cell r="H3792">
            <v>78</v>
          </cell>
        </row>
        <row r="3793">
          <cell r="A3793" t="str">
            <v>3BS-1000355</v>
          </cell>
          <cell r="B3793" t="str">
            <v>Plattfuß (Pes planus)</v>
          </cell>
          <cell r="C3793" t="str">
            <v>Flat Foot (Pes Planus)</v>
          </cell>
          <cell r="D3793" t="str">
            <v>Pied plat (Pes Planus)</v>
          </cell>
          <cell r="E3793" t="str">
            <v>Pie plano (Pes Planus)</v>
          </cell>
          <cell r="F3793" t="str">
            <v>Model stopy z płaskostopiem (Pes planus)</v>
          </cell>
          <cell r="G3793" t="str">
            <v>Плоскостопие (Pes Planus)</v>
          </cell>
          <cell r="H3793">
            <v>78</v>
          </cell>
        </row>
        <row r="3794">
          <cell r="A3794" t="str">
            <v>3BS-1000356</v>
          </cell>
          <cell r="B3794" t="str">
            <v>Hohlfuß (Pes cavus)</v>
          </cell>
          <cell r="C3794" t="str">
            <v>Hollow Foot (Pes Cavus)</v>
          </cell>
          <cell r="D3794" t="str">
            <v>Pied creux (Pes Cavus)</v>
          </cell>
          <cell r="E3794" t="str">
            <v>Pie hueco (Pes Cavus)</v>
          </cell>
          <cell r="F3794" t="str">
            <v>Model stopy wklęsłej (Pes Cavus)</v>
          </cell>
          <cell r="G3794" t="str">
            <v>Полая стопа (Pes Cavus)</v>
          </cell>
          <cell r="H3794">
            <v>78</v>
          </cell>
        </row>
        <row r="3795">
          <cell r="A3795" t="str">
            <v>3BS-1000357</v>
          </cell>
          <cell r="B3795" t="str">
            <v>Modell des Handskeletts mit Bändern und Karpaltunnel</v>
          </cell>
          <cell r="C3795" t="str">
            <v>Hand Skeleton Model with Ligaments and Carpal Tunnel</v>
          </cell>
          <cell r="D3795" t="str">
            <v/>
          </cell>
          <cell r="E3795" t="str">
            <v>Modelo de esqueleto de mano con ligamentos y túnel carpiano</v>
          </cell>
          <cell r="F3795" t="str">
            <v>Model szkieletu dłoni z więzadłami i zespołem urazowym nadgarstka</v>
          </cell>
          <cell r="G3795" t="str">
            <v>Модель скелета руки со связками и запястным туннелем</v>
          </cell>
          <cell r="H3795">
            <v>187</v>
          </cell>
        </row>
        <row r="3796">
          <cell r="A3796" t="str">
            <v>3BS-1000358</v>
          </cell>
          <cell r="B3796" t="str">
            <v>Modell des Handskeletts mit Bändern und Muskeln</v>
          </cell>
          <cell r="C3796" t="str">
            <v>Hand Skeleton Model with Ligaments and Muscles</v>
          </cell>
          <cell r="D3796" t="str">
            <v>Modèle de squelette de la main avec ligaments et muscles</v>
          </cell>
          <cell r="E3796" t="str">
            <v>Modelo del esqueleto de la mano con ligamentos y músculos</v>
          </cell>
          <cell r="F3796" t="str">
            <v>Model szkieletu dłoni z więzadłami i mięśniami</v>
          </cell>
          <cell r="G3796" t="str">
            <v>Модель скелета руки со связками и мышцами</v>
          </cell>
          <cell r="H3796">
            <v>271</v>
          </cell>
        </row>
        <row r="3797">
          <cell r="A3797" t="str">
            <v>3BS-1000359</v>
          </cell>
          <cell r="B3797" t="str">
            <v>Modell des Fußskeletts mit Bändern</v>
          </cell>
          <cell r="C3797" t="str">
            <v>Foot Skeleton Model with Ligaments</v>
          </cell>
          <cell r="D3797" t="str">
            <v>Modèle de squelette du pied avec ligaments</v>
          </cell>
          <cell r="E3797" t="str">
            <v>Modelo de esqueleto del pie con ligamentos</v>
          </cell>
          <cell r="F3797" t="str">
            <v>Model szkieletu stopy z więzadłami</v>
          </cell>
          <cell r="G3797" t="str">
            <v>Модель скелета стопы со связками</v>
          </cell>
          <cell r="H3797">
            <v>187</v>
          </cell>
        </row>
        <row r="3798">
          <cell r="A3798" t="str">
            <v>3BS-1000373</v>
          </cell>
          <cell r="B3798" t="str">
            <v>3B Akupunkturohrset, linkes und rechts Ohr mit 5 SEIRIN B--Typ Akupunkturnadeln.</v>
          </cell>
          <cell r="C3798" t="str">
            <v>3B Ear set, one left and right ear</v>
          </cell>
          <cell r="D3798" t="str">
            <v/>
          </cell>
          <cell r="E3798" t="str">
            <v>3B Juego de orejas, una izquierda y otra derecha</v>
          </cell>
          <cell r="F3798" t="str">
            <v>Zestaw modeli uszu 3B do akupunktury, lewe i prawe ucho, w zestawie 5 igłami typu SEIRIN B</v>
          </cell>
          <cell r="G3798" t="str">
            <v>3B Набор ушей, одно левое и правое ухо</v>
          </cell>
          <cell r="H3798">
            <v>55</v>
          </cell>
        </row>
        <row r="3799">
          <cell r="A3799" t="str">
            <v>3BS-1000374</v>
          </cell>
          <cell r="B3799" t="str">
            <v>Akupunkturohr, Links</v>
          </cell>
          <cell r="C3799" t="str">
            <v>3B Acupuncture Ear, left</v>
          </cell>
          <cell r="D3799" t="str">
            <v>3B Oreille d'acupuncture, gauche</v>
          </cell>
          <cell r="E3799" t="str">
            <v>3B Oreja de Acupuntura, izquierda</v>
          </cell>
          <cell r="F3799" t="str">
            <v>Model lewego ucha 3B do akupunktury</v>
          </cell>
          <cell r="G3799" t="str">
            <v>3B Акупунктурное ухо, левое</v>
          </cell>
          <cell r="H3799">
            <v>29.6</v>
          </cell>
        </row>
        <row r="3800">
          <cell r="A3800" t="str">
            <v>3BS-1000375</v>
          </cell>
          <cell r="B3800" t="str">
            <v>Akupunkturohr, Rechts</v>
          </cell>
          <cell r="C3800" t="str">
            <v>Acupuncture Ear, right</v>
          </cell>
          <cell r="D3800" t="str">
            <v>Oreille d'acupuncture, droite</v>
          </cell>
          <cell r="E3800" t="str">
            <v>Oreja de acupuntura, derecha</v>
          </cell>
          <cell r="F3800" t="str">
            <v>Model prawego ucha 3B do akupunktury</v>
          </cell>
          <cell r="G3800" t="str">
            <v>Акупунктурное ухо, правое</v>
          </cell>
          <cell r="H3800">
            <v>29.6</v>
          </cell>
        </row>
        <row r="3801">
          <cell r="A3801" t="str">
            <v>3BS-1000376</v>
          </cell>
          <cell r="B3801" t="str">
            <v>Akupunkturohren, Set für 10 Studenten</v>
          </cell>
          <cell r="C3801" t="str">
            <v>Acupuncture Ears, Set for 10 Students</v>
          </cell>
          <cell r="D3801" t="str">
            <v>Oreilles d'acupuncture, lot de 10 élèves</v>
          </cell>
          <cell r="E3801" t="str">
            <v>Orejas de acupuntura, juego para 10 alumnos</v>
          </cell>
          <cell r="F3801" t="str">
            <v>Modele uszu do akupunktury, zestaw dla 10 studentów</v>
          </cell>
          <cell r="G3801" t="str">
            <v>Акупунктурные уши, комплект на 10 студентов</v>
          </cell>
          <cell r="H3801">
            <v>470</v>
          </cell>
        </row>
        <row r="3802">
          <cell r="A3802" t="str">
            <v>3BS-1000378</v>
          </cell>
          <cell r="B3802" t="str">
            <v>Akupunktur-Figur, männlich</v>
          </cell>
          <cell r="C3802" t="str">
            <v>Acupuncture Model, male</v>
          </cell>
          <cell r="D3802" t="str">
            <v>Modèle d'acupuncture, homme</v>
          </cell>
          <cell r="E3802" t="str">
            <v>Modelo de acupuntura, hombre</v>
          </cell>
          <cell r="F3802" t="str">
            <v>Model mężczyzny do akupunktury</v>
          </cell>
          <cell r="G3802" t="str">
            <v>Модель акупунктуры, мужчина</v>
          </cell>
          <cell r="H3802">
            <v>187</v>
          </cell>
        </row>
        <row r="3803">
          <cell r="A3803" t="str">
            <v>3BS-1000524</v>
          </cell>
          <cell r="B3803" t="str">
            <v>Die pflanzliche Zelle, Modell, 2-teilig</v>
          </cell>
          <cell r="C3803" t="str">
            <v>Plant cell model</v>
          </cell>
          <cell r="D3803" t="str">
            <v>Modèle de cellule végétale</v>
          </cell>
          <cell r="E3803" t="str">
            <v>Modelo de célula vegetal</v>
          </cell>
          <cell r="F3803" t="str">
            <v>Model komórki roślinnej, 2-częściowy</v>
          </cell>
          <cell r="G3803" t="str">
            <v>Модель растительной клетки</v>
          </cell>
          <cell r="H3803">
            <v>292</v>
          </cell>
        </row>
        <row r="3804">
          <cell r="A3804" t="str">
            <v>3BS-1000531</v>
          </cell>
          <cell r="B3804" t="str">
            <v>Rapsblüte (Brassica napus ssp. oleifera), Modell</v>
          </cell>
          <cell r="C3804" t="str">
            <v>Canola (Brassica napus ssp. oleifera)</v>
          </cell>
          <cell r="D3804" t="str">
            <v>Canola (Brassica napus ssp. oleifera)</v>
          </cell>
          <cell r="E3804" t="str">
            <v>Canola (Brassica napus ssp. oleifera)</v>
          </cell>
          <cell r="F3804" t="str">
            <v>Model kwiatu rzepaku (Brassica napus ssp. oleifera)</v>
          </cell>
          <cell r="G3804" t="str">
            <v>Канола (Brassica napus ssp. oleifera)</v>
          </cell>
          <cell r="H3804">
            <v>256</v>
          </cell>
        </row>
        <row r="3805">
          <cell r="A3805" t="str">
            <v>3BS-1000532</v>
          </cell>
          <cell r="B3805" t="str">
            <v>Löwenzahnblüte (Taraxum officinale), Modell</v>
          </cell>
          <cell r="C3805" t="str">
            <v>Dandelion (Taraxum officinale)</v>
          </cell>
          <cell r="D3805" t="str">
            <v>Pissenlit (Taraxum officinale)</v>
          </cell>
          <cell r="E3805" t="str">
            <v>Diente de león (Taraxum officinale)</v>
          </cell>
          <cell r="F3805" t="str">
            <v>Model kwiatu mniszka lekarskiego (Taraxum officinale)</v>
          </cell>
          <cell r="G3805" t="str">
            <v>Одуванчик лекарственный (Taraxum officinale)</v>
          </cell>
          <cell r="H3805">
            <v>441</v>
          </cell>
        </row>
        <row r="3806">
          <cell r="A3806" t="str">
            <v>3BS-1000533</v>
          </cell>
          <cell r="B3806" t="str">
            <v>Kamillenblüte (Matricaria chamomilla), Modell</v>
          </cell>
          <cell r="C3806" t="str">
            <v>Chamomile (Matricaria chamomilla), Model</v>
          </cell>
          <cell r="D3806" t="str">
            <v>Camomille (Matricaria chamomilla), Modèle</v>
          </cell>
          <cell r="E3806" t="str">
            <v>Manzanilla (Matricaria chamomilla), Modelo</v>
          </cell>
          <cell r="F3806" t="str">
            <v>Model kwiatu rumianku (Matricaria chamomilla)</v>
          </cell>
          <cell r="G3806" t="str">
            <v>Ромашка (Matricaria chamomilla), модель</v>
          </cell>
          <cell r="H3806">
            <v>250</v>
          </cell>
        </row>
        <row r="3807">
          <cell r="A3807" t="str">
            <v>3BS-1000534</v>
          </cell>
          <cell r="B3807" t="str">
            <v>Wiesensalbeiblüte (Salvia pratensis), Modell</v>
          </cell>
          <cell r="C3807" t="str">
            <v>Meadow Clary (Salvia pratensis), Model</v>
          </cell>
          <cell r="D3807" t="str">
            <v>Sauge des prés (Salvia pratensis), modèle réduit</v>
          </cell>
          <cell r="E3807" t="str">
            <v>Aligustre de los prados (Salvia pratensis), Modelo</v>
          </cell>
          <cell r="F3807" t="str">
            <v>Model kwiatu szałwii łąkowej (Salvia pratensis)</v>
          </cell>
          <cell r="G3807" t="str">
            <v>Клематис луговой (Salvia pratensis), модель</v>
          </cell>
          <cell r="H3807">
            <v>293</v>
          </cell>
        </row>
        <row r="3808">
          <cell r="A3808" t="str">
            <v>3BS-1000535</v>
          </cell>
          <cell r="B3808" t="str">
            <v>Erbsenblüte (Pisum sativum), Modell</v>
          </cell>
          <cell r="C3808" t="str">
            <v>Pea, Model</v>
          </cell>
          <cell r="D3808" t="str">
            <v>Petit pois, modèle</v>
          </cell>
          <cell r="E3808" t="str">
            <v>Guisante, Modelo</v>
          </cell>
          <cell r="F3808" t="str">
            <v>Model kwiatu grochu zwyczajnego (Pisum sativum)</v>
          </cell>
          <cell r="G3808" t="str">
            <v>Горошек, модель</v>
          </cell>
          <cell r="H3808">
            <v>293</v>
          </cell>
        </row>
        <row r="3809">
          <cell r="A3809" t="str">
            <v>3BS-1000538</v>
          </cell>
          <cell r="B3809" t="str">
            <v>Experimentiersatz „Reizleitung an Nervenfasern“</v>
          </cell>
          <cell r="C3809" t="str">
            <v>Experiment Set “Conduction of Impulses to Nerve Fibres”</v>
          </cell>
          <cell r="D3809" t="str">
            <v/>
          </cell>
          <cell r="E3809" t="str">
            <v/>
          </cell>
          <cell r="F3809" t="str">
            <v>Zestaw eksperymentalny: Przewodzenie bodźców do włókien nerwowych</v>
          </cell>
          <cell r="G3809" t="str">
            <v/>
          </cell>
          <cell r="H3809">
            <v>151</v>
          </cell>
        </row>
        <row r="3810">
          <cell r="A3810" t="str">
            <v>3BS-1001235</v>
          </cell>
          <cell r="B3810" t="str">
            <v>Lebensgroße männliche Muskelfigur, 37-teilig</v>
          </cell>
          <cell r="C3810" t="str">
            <v>Life size Male Muscular Figure, 37-part</v>
          </cell>
          <cell r="D3810" t="str">
            <v>Figure musculaire masculine grandeur nature, 37 pièces</v>
          </cell>
          <cell r="E3810" t="str">
            <v>Figura muscular masculina de tamaño natural, 37 piezas</v>
          </cell>
          <cell r="F3810" t="str">
            <v>Model człowieka, mężczyzny z układem mięśniowym, w skali 1:1, 37-częściowy</v>
          </cell>
          <cell r="G3810" t="str">
            <v>Мужская мускулистая фигура в натуральную величину, 37 частей</v>
          </cell>
          <cell r="H3810">
            <v>7145</v>
          </cell>
        </row>
        <row r="3811">
          <cell r="A3811" t="str">
            <v>3BS-1001236</v>
          </cell>
          <cell r="B3811" t="str">
            <v>Lebensgroßer Muskel-Torso, 27-teilig</v>
          </cell>
          <cell r="C3811" t="str">
            <v>Life size Muscle Torso Model, 27 part</v>
          </cell>
          <cell r="D3811" t="str">
            <v>Modèle de torse musclé grandeur nature, 27 pièces</v>
          </cell>
          <cell r="E3811" t="str">
            <v>Modelo de torso muscular de tamaño natural, 27 piezas</v>
          </cell>
          <cell r="F3811" t="str">
            <v>Model torsu w skali 1:1, 27-częściowy</v>
          </cell>
          <cell r="G3811" t="str">
            <v>Модель мышечного торса в натуральную величину, 27 часть</v>
          </cell>
          <cell r="H3811">
            <v>4358</v>
          </cell>
        </row>
        <row r="3812">
          <cell r="A3812" t="str">
            <v>3BS-1001237</v>
          </cell>
          <cell r="B3812" t="str">
            <v>Scheiben-Torso, 15 Scheiben</v>
          </cell>
          <cell r="C3812" t="str">
            <v>MRI Torso, 15 Transverse Sections</v>
          </cell>
          <cell r="D3812" t="str">
            <v>IRM du torse, 15 sections transversales</v>
          </cell>
          <cell r="E3812" t="str">
            <v>RMN del torso, 15 secciones transversales</v>
          </cell>
          <cell r="F3812" t="str">
            <v>Model przekrojowy, 15 przekrojów przez tors człowieka wykonanych na podstawie badania MRI</v>
          </cell>
          <cell r="G3812" t="str">
            <v>МРТ торса, 15 поперечных срезов</v>
          </cell>
          <cell r="H3812">
            <v>4563</v>
          </cell>
        </row>
        <row r="3813">
          <cell r="A3813" t="str">
            <v>3BS-1001239</v>
          </cell>
          <cell r="B3813" t="str">
            <v>Kopfmuskulatur</v>
          </cell>
          <cell r="C3813" t="str">
            <v>Head Musculature</v>
          </cell>
          <cell r="D3813" t="str">
            <v>Musculature de la tête</v>
          </cell>
          <cell r="E3813" t="str">
            <v>Musculatura de la cabeza</v>
          </cell>
          <cell r="F3813" t="str">
            <v>Model mięśni głowy</v>
          </cell>
          <cell r="G3813" t="str">
            <v>Мускулатура головы</v>
          </cell>
          <cell r="H3813">
            <v>224</v>
          </cell>
        </row>
        <row r="3814">
          <cell r="A3814" t="str">
            <v>3BS-1001240</v>
          </cell>
          <cell r="B3814" t="str">
            <v>Kopfmuskulatur mit Blutgefäßen</v>
          </cell>
          <cell r="C3814" t="str">
            <v>Head Musculature additionally with Blood Vessels</v>
          </cell>
          <cell r="D3814" t="str">
            <v>Musculature de la tête en plus des vaisseaux sanguins</v>
          </cell>
          <cell r="E3814" t="str">
            <v>La musculatura de la cabeza, además de los vasos sanguíneos</v>
          </cell>
          <cell r="F3814" t="str">
            <v>Model mięśni głowy z naczyniami krwionośnymi</v>
          </cell>
          <cell r="G3814" t="str">
            <v>Мускулатура головы дополнительно с кровеносными сосудами</v>
          </cell>
          <cell r="H3814">
            <v>322</v>
          </cell>
        </row>
        <row r="3815">
          <cell r="A3815" t="str">
            <v>3BS-1001242</v>
          </cell>
          <cell r="B3815" t="str">
            <v>Funktions-Kehlkopf, 3-fache Größe</v>
          </cell>
          <cell r="C3815" t="str">
            <v>Functional Larynx Model, 3 times full-size</v>
          </cell>
          <cell r="D3815" t="str">
            <v>Modèle fonctionnel du larynx, 3 fois en taille réelle</v>
          </cell>
          <cell r="E3815" t="str">
            <v>Modelo de laringe funcional, 3 veces a tamaño real</v>
          </cell>
          <cell r="F3815" t="str">
            <v>Model funkcjonalny krtani, 3-krotne powiększenie</v>
          </cell>
          <cell r="G3815" t="str">
            <v>Функциональная модель гортани, 3 раза в натуральную величину</v>
          </cell>
          <cell r="H3815">
            <v>258</v>
          </cell>
        </row>
        <row r="3816">
          <cell r="A3816" t="str">
            <v>3BS-1001243</v>
          </cell>
          <cell r="B3816" t="str">
            <v>Lunge mit Kehlkopf, 5-teilig</v>
          </cell>
          <cell r="C3816" t="str">
            <v>Lung Model with Heart and Larynx, 5 part</v>
          </cell>
          <cell r="D3816" t="str">
            <v>Modèle de poumon avec cœur et larynx, 5 pièces</v>
          </cell>
          <cell r="E3816" t="str">
            <v>Modelo de pulmón con laringe, 5 partes</v>
          </cell>
          <cell r="F3816" t="str">
            <v>Model płuc z krtanią, 5-częściowy</v>
          </cell>
          <cell r="G3816" t="str">
            <v>Модель легкого с сердцем и гортанью, 5 частей</v>
          </cell>
          <cell r="H3816">
            <v>296</v>
          </cell>
        </row>
        <row r="3817">
          <cell r="A3817" t="str">
            <v>3BS-1001244</v>
          </cell>
          <cell r="B3817" t="str">
            <v>Riesen-Herz, 8-fache Größe</v>
          </cell>
          <cell r="C3817" t="str">
            <v>Giant Heart, 8 times life size</v>
          </cell>
          <cell r="D3817" t="str">
            <v>Coeur géant, 8 fois la taille réelle</v>
          </cell>
          <cell r="E3817" t="str">
            <v>Corazón gigante, 8 veces el tamaño natural</v>
          </cell>
          <cell r="F3817" t="str">
            <v>Duży model serca, 8-krotne powiększenie</v>
          </cell>
          <cell r="G3817" t="str">
            <v>Гигантское сердце, в 8 раз больше жизни</v>
          </cell>
          <cell r="H3817">
            <v>5956</v>
          </cell>
        </row>
        <row r="3818">
          <cell r="A3818" t="str">
            <v>3BS-1001247</v>
          </cell>
          <cell r="B3818" t="str">
            <v>Erwachsenengebiss</v>
          </cell>
          <cell r="C3818" t="str">
            <v>Adult Dentures</v>
          </cell>
          <cell r="D3818" t="str">
            <v>Prothèses dentaires pour adultes</v>
          </cell>
          <cell r="E3818" t="str">
            <v>Dentaduras postizas para adultos</v>
          </cell>
          <cell r="F3818" t="str">
            <v>Model uzębienia dorosłego człowieka</v>
          </cell>
          <cell r="G3818" t="str">
            <v>Взрослые зубные протезы</v>
          </cell>
          <cell r="H3818">
            <v>187</v>
          </cell>
        </row>
        <row r="3819">
          <cell r="A3819" t="str">
            <v>3BS-1001248</v>
          </cell>
          <cell r="B3819" t="str">
            <v>Milchgebiss</v>
          </cell>
          <cell r="C3819" t="str">
            <v>Milk Dentures</v>
          </cell>
          <cell r="D3819" t="str">
            <v>Prothèses dentaires en lait</v>
          </cell>
          <cell r="E3819" t="str">
            <v>Dentadura postiza</v>
          </cell>
          <cell r="F3819" t="str">
            <v>Model uzębienia mlecznego</v>
          </cell>
          <cell r="G3819" t="str">
            <v>Молочные зубные протезы</v>
          </cell>
          <cell r="H3819">
            <v>173</v>
          </cell>
        </row>
        <row r="3820">
          <cell r="A3820" t="str">
            <v>3BS-1001250</v>
          </cell>
          <cell r="B3820" t="str">
            <v>Unterkieferhälfte mit 8 kariösen Zähnen, 19-teilig</v>
          </cell>
          <cell r="C3820" t="str">
            <v>Advanced Half Lower Jaw with 8 diseased teeth, 19 part</v>
          </cell>
          <cell r="D3820" t="str">
            <v/>
          </cell>
          <cell r="E3820" t="str">
            <v/>
          </cell>
          <cell r="F3820" t="str">
            <v>Zaawansowany model żuchwy z 8 zębami dotkniętymi próchnicą</v>
          </cell>
          <cell r="G3820" t="str">
            <v/>
          </cell>
          <cell r="H3820">
            <v>277</v>
          </cell>
        </row>
        <row r="3821">
          <cell r="A3821" t="str">
            <v>3BS-1001257</v>
          </cell>
          <cell r="B3821" t="str">
            <v>Keimesentwicklung in 12 Stadien</v>
          </cell>
          <cell r="C3821" t="str">
            <v>Embryonic Development Model in 12 stages</v>
          </cell>
          <cell r="D3821" t="str">
            <v>Modèle de développement embryonnaire en 12 étapes</v>
          </cell>
          <cell r="E3821" t="str">
            <v>Modelo de desarrollo embrionario en 12 etapas</v>
          </cell>
          <cell r="F3821" t="str">
            <v>Model rozwoju zarodka w 12 stadiach</v>
          </cell>
          <cell r="G3821" t="str">
            <v>Модель эмбрионального развития в 12 этапов</v>
          </cell>
          <cell r="H3821">
            <v>528</v>
          </cell>
        </row>
        <row r="3822">
          <cell r="A3822" t="str">
            <v>3BS-1001258</v>
          </cell>
          <cell r="B3822" t="str">
            <v>Geburtsstadien-Modell</v>
          </cell>
          <cell r="C3822" t="str">
            <v>Birthing Process, 5 stages</v>
          </cell>
          <cell r="D3822" t="str">
            <v>Processus d'accouchement, 5 étapes</v>
          </cell>
          <cell r="E3822" t="str">
            <v>Proceso de parto, 5 etapas</v>
          </cell>
          <cell r="F3822" t="str">
            <v>Model przebiegu porodu, 5 stadiów</v>
          </cell>
          <cell r="G3822" t="str">
            <v>Процесс родов, 5 этапов</v>
          </cell>
          <cell r="H3822">
            <v>771</v>
          </cell>
        </row>
        <row r="3823">
          <cell r="A3823" t="str">
            <v>3BS-1001259</v>
          </cell>
          <cell r="B3823" t="str">
            <v>Geburtsstadien Modell</v>
          </cell>
          <cell r="C3823" t="str">
            <v>Labor Stages Model</v>
          </cell>
          <cell r="D3823" t="str">
            <v>Modèle des étapes du travail</v>
          </cell>
          <cell r="E3823" t="str">
            <v>Modelo de etapas laborales</v>
          </cell>
          <cell r="F3823" t="str">
            <v>Model przebiegu porodu</v>
          </cell>
          <cell r="G3823" t="str">
            <v>Модель этапов трудовой деятельности</v>
          </cell>
          <cell r="H3823">
            <v>402</v>
          </cell>
        </row>
        <row r="3824">
          <cell r="A3824" t="str">
            <v>3BS-1001261</v>
          </cell>
          <cell r="B3824" t="str">
            <v>Mega-Gehirn,  2,5-fache Größe, 14-teilig</v>
          </cell>
          <cell r="C3824" t="str">
            <v>Giant Brain, 2.5 times full-size, 14 part</v>
          </cell>
          <cell r="D3824" t="str">
            <v>Cerveau géant, 2,5 fois la taille réelle, 14 parties</v>
          </cell>
          <cell r="E3824" t="str">
            <v>Cerebro gigante, 2,5 veces el tamaño natural, 14 partes</v>
          </cell>
          <cell r="F3824" t="str">
            <v>Duży model mózgu, 2,5-krotne powiększenie, 14-częściowy</v>
          </cell>
          <cell r="G3824" t="str">
            <v/>
          </cell>
          <cell r="H3824">
            <v>764</v>
          </cell>
        </row>
        <row r="3825">
          <cell r="A3825" t="str">
            <v>3BS-1001262</v>
          </cell>
          <cell r="B3825" t="str">
            <v>Gehirnventrikel</v>
          </cell>
          <cell r="C3825" t="str">
            <v>Brain Ventricle</v>
          </cell>
          <cell r="D3825" t="str">
            <v>Ventricule du cerveau</v>
          </cell>
          <cell r="E3825" t="str">
            <v>Ventrículo cerebral</v>
          </cell>
          <cell r="F3825" t="str">
            <v>Model komory móżgu</v>
          </cell>
          <cell r="G3825" t="str">
            <v>Желудочек головного мозга</v>
          </cell>
          <cell r="H3825">
            <v>135</v>
          </cell>
        </row>
        <row r="3826">
          <cell r="A3826" t="str">
            <v>3BS-1001264</v>
          </cell>
          <cell r="B3826" t="str">
            <v>Auge, 5-fache Größe, 12-teilig</v>
          </cell>
          <cell r="C3826" t="str">
            <v>Eye, 5 times full-size, 12 part</v>
          </cell>
          <cell r="D3826" t="str">
            <v>Œil, 5 fois grandeur nature, 12 fois partie</v>
          </cell>
          <cell r="E3826" t="str">
            <v>Ojo, 5 veces tamaño natural, 12 parte</v>
          </cell>
          <cell r="F3826" t="str">
            <v>Model oka, 5-krotne powiększenie, 12-częściowy</v>
          </cell>
          <cell r="G3826" t="str">
            <v>Глаз, 5 раз в натуральную величину, 12 часть</v>
          </cell>
          <cell r="H3826">
            <v>674</v>
          </cell>
        </row>
        <row r="3827">
          <cell r="A3827" t="str">
            <v>3BS-1001266</v>
          </cell>
          <cell r="B3827" t="str">
            <v>Das größte Ohr der Welt, 15-fache Größe, 3-teilig</v>
          </cell>
          <cell r="C3827" t="str">
            <v xml:space="preserve">World's Largest Ear Model, 15 times full-size, 3 part </v>
          </cell>
          <cell r="D3827" t="str">
            <v/>
          </cell>
          <cell r="E3827" t="str">
            <v/>
          </cell>
          <cell r="F3827" t="str">
            <v>Największy na  świecie model ucha, 15-krotne powiększenie, 3-częściowy</v>
          </cell>
          <cell r="G3827" t="str">
            <v/>
          </cell>
          <cell r="H3827">
            <v>7200</v>
          </cell>
        </row>
        <row r="3828">
          <cell r="A3828" t="str">
            <v>3BS-1001293</v>
          </cell>
          <cell r="B3828" t="str">
            <v>Schädelreplikat Homo erectus pekinensis (Weidenreich, 1940)</v>
          </cell>
          <cell r="C3828" t="str">
            <v>Homo erectus pekinensis Skull (Weidenreich, 1940), Replica</v>
          </cell>
          <cell r="D3828" t="str">
            <v/>
          </cell>
          <cell r="E3828" t="str">
            <v/>
          </cell>
          <cell r="F3828" t="str">
            <v>Replika czaszki Homo neanderthalensis (Weidenreich, 1940)</v>
          </cell>
          <cell r="G3828" t="str">
            <v>Череп Homo erectus pekinensis (Weidenreich, 1940), реплика</v>
          </cell>
          <cell r="H3828">
            <v>173</v>
          </cell>
        </row>
        <row r="3829">
          <cell r="A3829" t="str">
            <v>3BS-1001294</v>
          </cell>
          <cell r="B3829" t="str">
            <v>Schädelreplikat Homo neanderthalensis (La Chapelle-aux-Saints 1)</v>
          </cell>
          <cell r="C3829" t="str">
            <v>Homo neanderthalensis Skull (La Chapelle-aux-Saints 1), Replica</v>
          </cell>
          <cell r="D3829" t="str">
            <v/>
          </cell>
          <cell r="E3829" t="str">
            <v/>
          </cell>
          <cell r="F3829" t="str">
            <v>Replika czaszki Homo neanderthalensis (La Chapelle-aux-Saints 1)</v>
          </cell>
          <cell r="G3829" t="str">
            <v>Череп Homo neanderthalensis (Ла-Шапель-о-Сен 1), Реплica</v>
          </cell>
          <cell r="H3829">
            <v>191</v>
          </cell>
        </row>
        <row r="3830">
          <cell r="A3830" t="str">
            <v>3BS-1001295</v>
          </cell>
          <cell r="B3830" t="str">
            <v>Schädelreplikat Homo sapiens (Crô-Magnon)</v>
          </cell>
          <cell r="C3830" t="str">
            <v>Homo sapiens Skull (Crô-Magnon), Replica</v>
          </cell>
          <cell r="D3830" t="str">
            <v>Crâne d'Homo sapiens (Crô-Magnon), Réplique</v>
          </cell>
          <cell r="E3830" t="str">
            <v>Cráneo de Homo sapiens (Crô-Magnon), réplica</v>
          </cell>
          <cell r="F3830" t="str">
            <v xml:space="preserve">Replika czaszki Homo sapiens (Crô-Magnon)  </v>
          </cell>
          <cell r="G3830" t="str">
            <v>Череп Homo sapiens (кроманьонца), реплика</v>
          </cell>
          <cell r="H3830">
            <v>173</v>
          </cell>
        </row>
        <row r="3831">
          <cell r="A3831" t="str">
            <v>3BS-1001296</v>
          </cell>
          <cell r="B3831" t="str">
            <v>Schädelreplikat Homo steinheimnensis (Berkhemer, 1936)</v>
          </cell>
          <cell r="C3831" t="str">
            <v>Homo steinheimnensis Skull (Berkhemer, 1936), Replica</v>
          </cell>
          <cell r="D3831" t="str">
            <v>Crâne d'Homo steinheimnensis (Berkhemer, 1936), réplique</v>
          </cell>
          <cell r="E3831" t="str">
            <v>Cráneo de Homo steinheimnensis (Berkhemer, 1936), réplica</v>
          </cell>
          <cell r="F3831" t="str">
            <v xml:space="preserve">Replika czaszki Homo steinheimnensis (Berkhemer, 1936)  </v>
          </cell>
          <cell r="G3831" t="str">
            <v>Череп Homo steinheimnensis (Беркхемер, 1936), реплика</v>
          </cell>
          <cell r="H3831">
            <v>173</v>
          </cell>
        </row>
        <row r="3832">
          <cell r="A3832" t="str">
            <v>3BS-1001297</v>
          </cell>
          <cell r="B3832" t="str">
            <v>Schädelreplikat Homo rhodesiensis (Broken Hill; Woodward, 1921)</v>
          </cell>
          <cell r="C3832" t="str">
            <v>Homo rhodesiensis Skull (Broken Hill; Woodward, 1921), Replica</v>
          </cell>
          <cell r="D3832" t="str">
            <v/>
          </cell>
          <cell r="E3832" t="str">
            <v/>
          </cell>
          <cell r="F3832" t="str">
            <v xml:space="preserve">Replika czaszki Homo rhodesiensis (Broken Hill; Woodward, 1921)  </v>
          </cell>
          <cell r="G3832" t="str">
            <v>Череп Homo rhodesiensis (Брокен-Хилл; Вудворд, 1921), Replica</v>
          </cell>
          <cell r="H3832">
            <v>173</v>
          </cell>
        </row>
        <row r="3833">
          <cell r="A3833" t="str">
            <v>3BS-1001298</v>
          </cell>
          <cell r="B3833" t="str">
            <v>Schädelreplikat Australopithecus boisei (KNM-ER 406 + Omo L7A-125)</v>
          </cell>
          <cell r="C3833" t="str">
            <v>Australopithecus Boisei Skull (KNM-ER 406 + Omo L7A-125), Replica</v>
          </cell>
          <cell r="D3833" t="str">
            <v/>
          </cell>
          <cell r="E3833" t="str">
            <v/>
          </cell>
          <cell r="F3833" t="str">
            <v xml:space="preserve">Replika czaszki Australopithecus boisei (KNM-ER 406 + Omo L7A-125)  </v>
          </cell>
          <cell r="G3833" t="str">
            <v>Череп австралопитека Бойсея (KNM-ER 406 + Omo L7A-125), Reплика</v>
          </cell>
          <cell r="H3833">
            <v>173</v>
          </cell>
        </row>
        <row r="3834">
          <cell r="A3834" t="str">
            <v>3BS-1002501</v>
          </cell>
          <cell r="B3834" t="str">
            <v>Embryonalentwicklung Grasfrosch (Rana temporaria), 12-teilig</v>
          </cell>
          <cell r="C3834" t="str">
            <v>Embryo Development of Common Frog (Rana temporaria), 12-parts</v>
          </cell>
          <cell r="D3834" t="str">
            <v/>
          </cell>
          <cell r="E3834" t="str">
            <v/>
          </cell>
          <cell r="F3834" t="str">
            <v>Model Rozwój zarodkowy żaby trawnej (Rana temporaria), 12-częściowy</v>
          </cell>
          <cell r="G3834" t="str">
            <v/>
          </cell>
          <cell r="H3834">
            <v>247</v>
          </cell>
        </row>
        <row r="3835">
          <cell r="A3835" t="str">
            <v>3BS-1002502</v>
          </cell>
          <cell r="B3835" t="str">
            <v>Zungenmodell, 2.5-fache Größe, 4-teilig</v>
          </cell>
          <cell r="C3835" t="str">
            <v>Tongue Model, 2.5 times life size, 4 part</v>
          </cell>
          <cell r="D3835" t="str">
            <v>Modèle de langue, 2,5 fois la taille réelle, 4 pièces</v>
          </cell>
          <cell r="E3835" t="str">
            <v>Modelo de lengua, 2,5 veces el tamaño real, 4 partes</v>
          </cell>
          <cell r="F3835" t="str">
            <v>Model języka, 2,5-krotne powiększenie, 4-częściowy</v>
          </cell>
          <cell r="G3835" t="str">
            <v/>
          </cell>
          <cell r="H3835">
            <v>171</v>
          </cell>
        </row>
        <row r="3836">
          <cell r="A3836" t="str">
            <v>3BS-1002504</v>
          </cell>
          <cell r="B3836" t="str">
            <v>Blattquerschnitt der Rotbuche (Fagus silvatica), Modell</v>
          </cell>
          <cell r="C3836" t="str">
            <v>Leaf Cross Section of Beech (Fagus silvatica), Model</v>
          </cell>
          <cell r="D3836" t="str">
            <v/>
          </cell>
          <cell r="E3836" t="str">
            <v/>
          </cell>
          <cell r="F3836" t="str">
            <v>Model przekrojowy liścia buku zwyczajnego (Fagus silvatica)</v>
          </cell>
          <cell r="G3836" t="str">
            <v>Поперечное сечение листьев бука (Fagus silvatica), модель</v>
          </cell>
          <cell r="H3836">
            <v>229</v>
          </cell>
        </row>
        <row r="3837">
          <cell r="A3837" t="str">
            <v>3BS-1002505</v>
          </cell>
          <cell r="B3837" t="str">
            <v>Querschnitt Wurzel Weißer Senf (Sinapis alba), Modell</v>
          </cell>
          <cell r="C3837" t="str">
            <v>Absorption Zone of the Root</v>
          </cell>
          <cell r="D3837" t="str">
            <v>Zone d'absorption de la racine</v>
          </cell>
          <cell r="E3837" t="str">
            <v>Modelo corte transversal de la raíz de la mostaza blanca</v>
          </cell>
          <cell r="F3837" t="str">
            <v>Model przekrojowy korzenia gorczycy białej (Sinapis alba)</v>
          </cell>
          <cell r="G3837" t="str">
            <v>Зона поглощения корня</v>
          </cell>
          <cell r="H3837">
            <v>328</v>
          </cell>
        </row>
        <row r="3838">
          <cell r="A3838" t="str">
            <v>3BS-1002506</v>
          </cell>
          <cell r="B3838" t="str">
            <v>Stängelquerschnitt des Hahnenfuß (Ranunculus repens), Modell</v>
          </cell>
          <cell r="C3838" t="str">
            <v>Stem Cross Section of Creeping Buttercup (Ranunculus repens), Model</v>
          </cell>
          <cell r="D3838" t="str">
            <v/>
          </cell>
          <cell r="E3838" t="str">
            <v/>
          </cell>
          <cell r="F3838" t="str">
            <v>Model przekrojowy łodygi jaskra rozłogowego (Ranunculus repens)</v>
          </cell>
          <cell r="G3838" t="str">
            <v/>
          </cell>
          <cell r="H3838">
            <v>244</v>
          </cell>
        </row>
        <row r="3839">
          <cell r="A3839" t="str">
            <v>3BS-1002515</v>
          </cell>
          <cell r="B3839" t="str">
            <v>Sonnenblumeblüte (Helianthus annuus), Modell</v>
          </cell>
          <cell r="C3839" t="str">
            <v>Sunflower (Helianthus annuus)</v>
          </cell>
          <cell r="D3839" t="str">
            <v>Tournesol (Helianthus annuus)</v>
          </cell>
          <cell r="E3839" t="str">
            <v>Girasol (Helianthus annuus)</v>
          </cell>
          <cell r="F3839" t="str">
            <v>Model kwiatu słonecznika zwyczajnego (Helianthus annuus)</v>
          </cell>
          <cell r="G3839" t="str">
            <v>Подсолнечник (Helianthus annuus)</v>
          </cell>
          <cell r="H3839">
            <v>125</v>
          </cell>
        </row>
        <row r="3840">
          <cell r="A3840" t="str">
            <v>3BS-1003625</v>
          </cell>
          <cell r="B3840" t="str">
            <v>Schädel mit Zähnen zum Extrahieren, 4-teilig</v>
          </cell>
          <cell r="C3840" t="str">
            <v>Skull Model with Teeth for Extraction, 4 part</v>
          </cell>
          <cell r="D3840" t="str">
            <v>Modèle de crâne avec dents à extraire, 4 parties</v>
          </cell>
          <cell r="E3840" t="str">
            <v>Modelo de cráneo con dientes para extracción, 4 partes</v>
          </cell>
          <cell r="F3840" t="str">
            <v>Model czaszki z zębami do ekstrakcji, 4-częściowy</v>
          </cell>
          <cell r="G3840" t="str">
            <v>Модель черепа с зубами для экстракции, 4 части</v>
          </cell>
          <cell r="H3840">
            <v>152</v>
          </cell>
        </row>
        <row r="3841">
          <cell r="A3841" t="str">
            <v>3BS-1005101</v>
          </cell>
          <cell r="B3841" t="str">
            <v>Demonstrationsfigur "Richtiges Heben"</v>
          </cell>
          <cell r="C3841" t="str">
            <v>Lifting Demonstration Figure</v>
          </cell>
          <cell r="D3841" t="str">
            <v>Figure de démonstration de levage</v>
          </cell>
          <cell r="E3841" t="str">
            <v>Figura de demostración de elevación</v>
          </cell>
          <cell r="F3841" t="str">
            <v>Model demonstracyjny "Prawidłowe podnoszenie przedmiotów"</v>
          </cell>
          <cell r="G3841" t="str">
            <v>Демонстрационный рисунок подъема</v>
          </cell>
          <cell r="H3841">
            <v>348</v>
          </cell>
        </row>
        <row r="3842">
          <cell r="A3842" t="str">
            <v>3BS-1005130</v>
          </cell>
          <cell r="B3842" t="str">
            <v>Querschnittssegment Stamm Sonnenblume (Helianthus annuus), Modell</v>
          </cell>
          <cell r="C3842" t="str">
            <v>Tissue Structure of the Sun Flower Stem (Helianthus annuus)</v>
          </cell>
          <cell r="D3842" t="str">
            <v/>
          </cell>
          <cell r="E3842" t="str">
            <v/>
          </cell>
          <cell r="F3842" t="str">
            <v xml:space="preserve">Model przekrojowy segmentu łodygi słonecznika z budową tkanki (Helianthus annuus)  </v>
          </cell>
          <cell r="G3842" t="str">
            <v/>
          </cell>
          <cell r="H3842">
            <v>281</v>
          </cell>
        </row>
        <row r="3843">
          <cell r="A3843" t="str">
            <v>3BS-1005319</v>
          </cell>
          <cell r="B3843" t="str">
            <v>Interaktives Atom-Modell nach Bohr, Klassensatz</v>
          </cell>
          <cell r="C3843" t="str">
            <v>Interactive atom model according to Bohr, classroom set</v>
          </cell>
          <cell r="D3843" t="str">
            <v>Modèle interactif d'atome selon Bohr, set de classe</v>
          </cell>
          <cell r="E3843" t="str">
            <v>Modelo interactivo del átomo según Bohr, juego para el aula</v>
          </cell>
          <cell r="F3843" t="str">
            <v/>
          </cell>
          <cell r="G3843" t="str">
            <v/>
          </cell>
          <cell r="H3843">
            <v>340</v>
          </cell>
        </row>
        <row r="3844">
          <cell r="A3844" t="str">
            <v>3BS-1005320</v>
          </cell>
          <cell r="B3844" t="str">
            <v>Interaktives Atom-Modell nach Bohr, Schüleratom</v>
          </cell>
          <cell r="C3844" t="str">
            <v>Interactive atom model according to Bohr, student atom</v>
          </cell>
          <cell r="D3844" t="str">
            <v>Modèle interactif d'atome selon Bohr, atome de l'élève</v>
          </cell>
          <cell r="E3844" t="str">
            <v/>
          </cell>
          <cell r="F3844" t="str">
            <v/>
          </cell>
          <cell r="G3844" t="str">
            <v>Интерактивная модель атома по Бору, студенческий атом</v>
          </cell>
          <cell r="H3844">
            <v>42.7</v>
          </cell>
        </row>
        <row r="3845">
          <cell r="A3845" t="str">
            <v>3BS-1005326</v>
          </cell>
          <cell r="B3845" t="str">
            <v>Simulator für Bandscheibenvorfall</v>
          </cell>
          <cell r="C3845" t="str">
            <v>Herniated Disc Simulator</v>
          </cell>
          <cell r="D3845" t="str">
            <v>Simulateur de hernie discale</v>
          </cell>
          <cell r="E3845" t="str">
            <v>Simulador de hernia de disco</v>
          </cell>
          <cell r="F3845" t="str">
            <v>Symulator wysunięcia krążka międzykręgowego</v>
          </cell>
          <cell r="G3845" t="str">
            <v>Тренажер для лечения грыжи диска</v>
          </cell>
          <cell r="H3845">
            <v>140</v>
          </cell>
        </row>
        <row r="3846">
          <cell r="A3846" t="str">
            <v>3BS-1005528</v>
          </cell>
          <cell r="B3846" t="str">
            <v>Funktions-Kehlkopf, 4-fache Größe</v>
          </cell>
          <cell r="C3846" t="str">
            <v>Functional Larynx Model, 4 times full-size</v>
          </cell>
          <cell r="D3846" t="str">
            <v>Modèle fonctionnel du larynx, 4 fois en taille réelle</v>
          </cell>
          <cell r="E3846" t="str">
            <v>Modelo de laringe funcional, 4 veces a tamaño real</v>
          </cell>
          <cell r="F3846" t="str">
            <v>Model funkcjonalny krtani, 4-krotne powiększenie</v>
          </cell>
          <cell r="G3846" t="str">
            <v/>
          </cell>
          <cell r="H3846">
            <v>875</v>
          </cell>
        </row>
        <row r="3847">
          <cell r="A3847" t="str">
            <v>3BS-1005530</v>
          </cell>
          <cell r="B3847" t="str">
            <v>Rückenmarkmodell, 6-fache Größe</v>
          </cell>
          <cell r="C3847" t="str">
            <v>Spinal Cord Model</v>
          </cell>
          <cell r="D3847" t="str">
            <v>Modèle de moelle épinière</v>
          </cell>
          <cell r="E3847" t="str">
            <v>Modelo de médula espinal</v>
          </cell>
          <cell r="F3847" t="str">
            <v>Model rdzenia kręgowego, 6-krotne powiększenie</v>
          </cell>
          <cell r="G3847" t="str">
            <v>Модель спинного мозга</v>
          </cell>
          <cell r="H3847">
            <v>625</v>
          </cell>
        </row>
        <row r="3848">
          <cell r="A3848" t="str">
            <v>3BS-1005531</v>
          </cell>
          <cell r="B3848" t="str">
            <v>Nase und Riechorgan, 4-fache Größe</v>
          </cell>
          <cell r="C3848" t="str">
            <v>Nose and Olfactory Organ Model, 4 times full-size</v>
          </cell>
          <cell r="D3848" t="str">
            <v>Modèle de nez et d'organe olfactif, 4 fois en taille réelle</v>
          </cell>
          <cell r="E3848" t="str">
            <v>Modelo de nariz y órgano olfativo, 4 veces a tamaño real</v>
          </cell>
          <cell r="F3848" t="str">
            <v>Model nosa i organu węchowego, 4-krotne powiększenie</v>
          </cell>
          <cell r="G3848" t="str">
            <v/>
          </cell>
          <cell r="H3848">
            <v>831</v>
          </cell>
        </row>
        <row r="3849">
          <cell r="A3849" t="str">
            <v>3BS-1005532</v>
          </cell>
          <cell r="B3849" t="str">
            <v>Darmzotten, 100-fache Größe</v>
          </cell>
          <cell r="C3849" t="str">
            <v>Intestinal Villi, 100 times life size</v>
          </cell>
          <cell r="D3849" t="str">
            <v>Villes intestinales, 100 fois la taille réelle</v>
          </cell>
          <cell r="E3849" t="str">
            <v>Vellosidades intestinales, 100 veces el tamaño natural</v>
          </cell>
          <cell r="F3849" t="str">
            <v>Model kosmków jelitowych, 100-krotne powiększenie</v>
          </cell>
          <cell r="G3849" t="str">
            <v>Кишечные ворсинки, в 100 раз превышающие размер жизни</v>
          </cell>
          <cell r="H3849">
            <v>648</v>
          </cell>
        </row>
        <row r="3850">
          <cell r="A3850" t="str">
            <v>3BS-1005536</v>
          </cell>
          <cell r="B3850" t="str">
            <v>Kopf und Nacken, 5-teilig</v>
          </cell>
          <cell r="C3850" t="str">
            <v>Head and Neck, 5 part</v>
          </cell>
          <cell r="D3850" t="str">
            <v>Tête et cou, 5 parties</v>
          </cell>
          <cell r="E3850" t="str">
            <v>Cabeza y cuello, 5 partes</v>
          </cell>
          <cell r="F3850" t="str">
            <v>Model głowy z szyją, 5-częściowy</v>
          </cell>
          <cell r="G3850" t="str">
            <v>Голова и шея, 5 часть</v>
          </cell>
          <cell r="H3850">
            <v>1459</v>
          </cell>
        </row>
        <row r="3851">
          <cell r="A3851" t="str">
            <v>3BS-1005538</v>
          </cell>
          <cell r="B3851" t="str">
            <v>Ohr, 5-fache Größe, 8-teilig</v>
          </cell>
          <cell r="C3851" t="str">
            <v>Ear Model, 5 times full-size, 8 part</v>
          </cell>
          <cell r="D3851" t="str">
            <v>Modèle auriculaire, 5 fois grandeur nature, 8 parties</v>
          </cell>
          <cell r="E3851" t="str">
            <v>Modelo de oreja, 5 veces tamaño natural, 8 partes</v>
          </cell>
          <cell r="F3851" t="str">
            <v>Model ucha, 5-krotne powiększenie, 8-częściowy</v>
          </cell>
          <cell r="G3851" t="str">
            <v>Модель уха, 5 раз в натуральную величину, 8 часть</v>
          </cell>
          <cell r="H3851">
            <v>1269</v>
          </cell>
        </row>
        <row r="3852">
          <cell r="A3852" t="str">
            <v>3BS-1005540</v>
          </cell>
          <cell r="B3852" t="str">
            <v>Zahnersatz-Modell, 7-teilig, 10-fache Größe - Englisch</v>
          </cell>
          <cell r="C3852" t="str">
            <v>Dental Morphology Series, 7 part, 10 times life size - English</v>
          </cell>
          <cell r="D3852" t="str">
            <v/>
          </cell>
          <cell r="E3852" t="str">
            <v>Serue morfológical dental, 7partes, 10X tamaño natural</v>
          </cell>
          <cell r="F3852" t="str">
            <v>Model morfologiczny zębów i technik dentystycznych, 10-krotne powiększenie, 7-częściowy (j. angielski)</v>
          </cell>
          <cell r="G3852" t="str">
            <v/>
          </cell>
          <cell r="H3852">
            <v>875</v>
          </cell>
        </row>
        <row r="3853">
          <cell r="A3853" t="str">
            <v>3BS-1005541</v>
          </cell>
          <cell r="B3853" t="str">
            <v>Schematischer Blütenaufbau, Modell</v>
          </cell>
          <cell r="C3853" t="str">
            <v>Dicotyledonous Flower</v>
          </cell>
          <cell r="D3853" t="str">
            <v>Fleur Dicotylédone</v>
          </cell>
          <cell r="E3853" t="str">
            <v>Flor dicotiledónea</v>
          </cell>
          <cell r="F3853" t="str">
            <v>Model schematycznej budowy kwiatu roślin dwuliściennych</v>
          </cell>
          <cell r="G3853" t="str">
            <v>Двудольный цветок</v>
          </cell>
          <cell r="H3853">
            <v>838</v>
          </cell>
        </row>
        <row r="3854">
          <cell r="A3854" t="str">
            <v>3BS-1005549</v>
          </cell>
          <cell r="B3854" t="str">
            <v>Hautmodell mit Verbrennungsstadien, 75-fache Größe</v>
          </cell>
          <cell r="C3854" t="str">
            <v>Human Skin Series with Burn Pathologies, 75 times life size</v>
          </cell>
          <cell r="D3854" t="str">
            <v/>
          </cell>
          <cell r="E3854" t="str">
            <v>Serie piel humana con patalogías de quemaduras, 75X tamaño natural</v>
          </cell>
          <cell r="F3854" t="str">
            <v>Model skóry ludzkiej z różnymi stadiami oparzeń, 75-krotne powiększenie</v>
          </cell>
          <cell r="G3854" t="str">
            <v/>
          </cell>
          <cell r="H3854">
            <v>845</v>
          </cell>
        </row>
        <row r="3855">
          <cell r="A3855" t="str">
            <v>3BS-1005553</v>
          </cell>
          <cell r="B3855" t="str">
            <v>Motoneuron-Diorama</v>
          </cell>
          <cell r="C3855" t="str">
            <v>Motor Neuron Diorama</v>
          </cell>
          <cell r="D3855" t="str">
            <v>Diorama de neurones moteurs</v>
          </cell>
          <cell r="E3855" t="str">
            <v>Neurona motora Diorama</v>
          </cell>
          <cell r="F3855" t="str">
            <v>Diorama z motoneuronami</v>
          </cell>
          <cell r="G3855" t="str">
            <v>Диорама двигательных нейронов</v>
          </cell>
          <cell r="H3855">
            <v>1187</v>
          </cell>
        </row>
        <row r="3856">
          <cell r="A3856" t="str">
            <v>3BS-1005555</v>
          </cell>
          <cell r="B3856" t="str">
            <v>Modell der Gehirnregionen, 4-teilig</v>
          </cell>
          <cell r="C3856" t="str">
            <v>Giant Functional-Center Brain, 4 part</v>
          </cell>
          <cell r="D3856" t="str">
            <v>Cerveau géant à centre fonctionnel, 4 parties</v>
          </cell>
          <cell r="E3856" t="str">
            <v>Centro funcional gigante del cerebro, 4 partes</v>
          </cell>
          <cell r="F3856" t="str">
            <v>Duży model obszarów funkcjonalnych mózgu, 4-częściowy</v>
          </cell>
          <cell r="G3856" t="str">
            <v>Гигантский функционально-центральный мозг, 4 часть</v>
          </cell>
          <cell r="H3856">
            <v>929</v>
          </cell>
        </row>
        <row r="3857">
          <cell r="A3857" t="str">
            <v>3BS-1005565</v>
          </cell>
          <cell r="B3857" t="str">
            <v>Smokey Sue – „Die Gefahren des Rauchens“</v>
          </cell>
          <cell r="C3857" t="str">
            <v>Smokey Sue - “The Dangers of Smoking”</v>
          </cell>
          <cell r="D3857" t="str">
            <v>Smokey Sue - " Les dangers du tabac "</v>
          </cell>
          <cell r="E3857" t="str">
            <v>Smokey Sue - "Los peligros de fumar"</v>
          </cell>
          <cell r="F3857" t="str">
            <v>Model "Smokey Sue" niebezpieczeństwa palenia tytoniu</v>
          </cell>
          <cell r="G3857" t="str">
            <v>Смоки Сью - "Опасности курения"</v>
          </cell>
          <cell r="H3857">
            <v>293</v>
          </cell>
        </row>
        <row r="3858">
          <cell r="A3858" t="str">
            <v>3BS-1005645</v>
          </cell>
          <cell r="B3858" t="str">
            <v>Ohruntersuchungs-Simulator</v>
          </cell>
          <cell r="C3858" t="str">
            <v>Ear Examination Simulator</v>
          </cell>
          <cell r="D3858" t="str">
            <v>Simulateur d'examen de l'oreille</v>
          </cell>
          <cell r="E3858" t="str">
            <v>Simulador de examen de oído</v>
          </cell>
          <cell r="F3858" t="str">
            <v>Symulator badania ucha</v>
          </cell>
          <cell r="G3858" t="str">
            <v>Тренажер для осмотра уха</v>
          </cell>
          <cell r="H3858">
            <v>1558</v>
          </cell>
        </row>
        <row r="3859">
          <cell r="A3859" t="str">
            <v>3BS-1005970</v>
          </cell>
          <cell r="B3859" t="str">
            <v>Lehrkoffer „27 Wirbellose (Invertebrata)"</v>
          </cell>
          <cell r="C3859" t="str">
            <v>Teaching Case “27 Invertebrates (Invertebrata)”</v>
          </cell>
          <cell r="D3859" t="str">
            <v>Cas d'enseignement "27 Invertébrés (Invertebrata)"</v>
          </cell>
          <cell r="E3859" t="str">
            <v>Caso didáctico "27 Invertebrados (Invertebrata)"</v>
          </cell>
          <cell r="F3859" t="str">
            <v>Walizka demonstracyjna z 27 okazami bezkręgowców zatopionych w akrylu</v>
          </cell>
          <cell r="G3859" t="str">
            <v>Учебный кейс "27 беспозвоночных животных (Invertebrata)"</v>
          </cell>
          <cell r="H3859">
            <v>386</v>
          </cell>
        </row>
        <row r="3860">
          <cell r="A3860" t="str">
            <v>3BS-1005971</v>
          </cell>
          <cell r="B3860" t="str">
            <v>Das Leben der Honigbiene (Apis cerana)</v>
          </cell>
          <cell r="C3860" t="str">
            <v>The Life of the Honey Bee (Apis cerana)</v>
          </cell>
          <cell r="D3860" t="str">
            <v>La vie de l'abeille à miel (Apis cerana)</v>
          </cell>
          <cell r="E3860" t="str">
            <v>La vida de la abeja de la miel (Apis cerana)</v>
          </cell>
          <cell r="F3860" t="str">
            <v xml:space="preserve">Model: Cykl życia pszczoły miodnej (Apis cerana) </v>
          </cell>
          <cell r="G3860" t="str">
            <v>Жизнь медоносной пчелы (Apis cerana)</v>
          </cell>
          <cell r="H3860">
            <v>76</v>
          </cell>
        </row>
        <row r="3861">
          <cell r="A3861" t="str">
            <v>3BS-1008493</v>
          </cell>
          <cell r="B3861" t="str">
            <v>Lungenläppchen mit umgebenden Blutgefäßen</v>
          </cell>
          <cell r="C3861" t="str">
            <v>Pulmonary Lobule with Surrounding Blood Vessels</v>
          </cell>
          <cell r="D3861" t="str">
            <v>Lobule pulmonaire et vaisseaux sanguins environnants</v>
          </cell>
          <cell r="E3861" t="str">
            <v>Lóbulo pulmonar con vasos sanguíneos circundantes</v>
          </cell>
          <cell r="F3861" t="str">
            <v>Model płatów płucnych z otaczającymi naczyniami krwionośnymi</v>
          </cell>
          <cell r="G3861" t="str">
            <v>Легочная долька с окружающими кровеносными сосудами</v>
          </cell>
          <cell r="H3861">
            <v>245</v>
          </cell>
        </row>
        <row r="3862">
          <cell r="A3862" t="str">
            <v>3BS-1008494</v>
          </cell>
          <cell r="B3862" t="str">
            <v>Segmentierte Lunge</v>
          </cell>
          <cell r="C3862" t="str">
            <v>Segmented Lung</v>
          </cell>
          <cell r="D3862" t="str">
            <v>Poumon segmenté</v>
          </cell>
          <cell r="E3862" t="str">
            <v>Pulmón segmentado</v>
          </cell>
          <cell r="F3862" t="str">
            <v>Modułowy, składany model płuc</v>
          </cell>
          <cell r="G3862" t="str">
            <v>Сегментированное легкое</v>
          </cell>
          <cell r="H3862">
            <v>948</v>
          </cell>
        </row>
        <row r="3863">
          <cell r="A3863" t="str">
            <v>3BS-1008496</v>
          </cell>
          <cell r="B3863" t="str">
            <v>Darmerkrankungen</v>
          </cell>
          <cell r="C3863" t="str">
            <v>Intestinal diseases</v>
          </cell>
          <cell r="D3863" t="str">
            <v>Maladies intestinales</v>
          </cell>
          <cell r="E3863" t="str">
            <v>Enfermedades intestinales</v>
          </cell>
          <cell r="F3863" t="str">
            <v>Model schorzeń jelit</v>
          </cell>
          <cell r="G3863" t="str">
            <v>Кишечные заболевания</v>
          </cell>
          <cell r="H3863">
            <v>97</v>
          </cell>
        </row>
        <row r="3864">
          <cell r="A3864" t="str">
            <v>3BS-1008497</v>
          </cell>
          <cell r="B3864" t="str">
            <v>Weibliches Brustmodell</v>
          </cell>
          <cell r="C3864" t="str">
            <v>Model of female breast</v>
          </cell>
          <cell r="D3864" t="str">
            <v>Modèle de sein féminin</v>
          </cell>
          <cell r="E3864" t="str">
            <v>Modelo de pecho femenino</v>
          </cell>
          <cell r="F3864" t="str">
            <v>Model piersi kobiecej</v>
          </cell>
          <cell r="G3864" t="str">
            <v>Модель женской груди</v>
          </cell>
          <cell r="H3864">
            <v>500</v>
          </cell>
        </row>
        <row r="3865">
          <cell r="A3865" t="str">
            <v>3BS-1008543</v>
          </cell>
          <cell r="B3865" t="str">
            <v>Kopfmuskulatur mit Nerven</v>
          </cell>
          <cell r="C3865" t="str">
            <v>Head Musculature additionally with Nerves</v>
          </cell>
          <cell r="D3865" t="str">
            <v>Musculature de la tête en plus des nerfs</v>
          </cell>
          <cell r="E3865" t="str">
            <v>La musculatura de la cabeza, además de los nervios</v>
          </cell>
          <cell r="F3865" t="str">
            <v>Model mięśni głowy z nerwami</v>
          </cell>
          <cell r="G3865" t="str">
            <v>Мускулатура головы дополнительно с нервами</v>
          </cell>
          <cell r="H3865">
            <v>292</v>
          </cell>
        </row>
        <row r="3866">
          <cell r="A3866" t="str">
            <v>3BS-1008545</v>
          </cell>
          <cell r="B3866" t="str">
            <v>Flexible Wirbelsäule mit weichen Bandscheiben</v>
          </cell>
          <cell r="C3866" t="str">
            <v>Flexible Spine Model with Soft Intervertebral Discs</v>
          </cell>
          <cell r="D3866" t="str">
            <v/>
          </cell>
          <cell r="E3866" t="str">
            <v/>
          </cell>
          <cell r="F3866" t="str">
            <v>Elastyczny model kręgosłupa z miękkimi krążkami międzykręgowymi</v>
          </cell>
          <cell r="G3866" t="str">
            <v>Гибкая модель позвоночника с мягкими межпозвоночными дисками</v>
          </cell>
          <cell r="H3866">
            <v>277</v>
          </cell>
        </row>
        <row r="3867">
          <cell r="A3867" t="str">
            <v>3BS-1008547</v>
          </cell>
          <cell r="B3867" t="str">
            <v>Herz auf Zwerchfell, 3-fache Größe, 10-teilig</v>
          </cell>
          <cell r="C3867" t="str">
            <v>Heart on Diaphragm, 3 times life size, 10 part</v>
          </cell>
          <cell r="D3867" t="str">
            <v>Coeur sur diaphragme, 3 fois la taille réelle, 10 pièces</v>
          </cell>
          <cell r="E3867" t="str">
            <v>Corazón en el diafragma, 3 veces el tamaño real, 10 partes</v>
          </cell>
          <cell r="F3867" t="str">
            <v>Model serca na przeponie, 3-krotne powiększenie, 10-częściowy</v>
          </cell>
          <cell r="G3867" t="str">
            <v/>
          </cell>
          <cell r="H3867">
            <v>914</v>
          </cell>
        </row>
        <row r="3868">
          <cell r="A3868" t="str">
            <v>3BS-1008548</v>
          </cell>
          <cell r="B3868" t="str">
            <v>Herz, 7-teilig</v>
          </cell>
          <cell r="C3868" t="str">
            <v>Heart, 7 part</v>
          </cell>
          <cell r="D3868" t="str">
            <v>Coeur, 7 parties</v>
          </cell>
          <cell r="E3868" t="str">
            <v>Corazón, 7 partes</v>
          </cell>
          <cell r="F3868" t="str">
            <v>Model serca, 7-częściowy</v>
          </cell>
          <cell r="G3868" t="str">
            <v>Сердце, 7 часть</v>
          </cell>
          <cell r="H3868">
            <v>312</v>
          </cell>
        </row>
        <row r="3869">
          <cell r="A3869" t="str">
            <v>3BS-1008550</v>
          </cell>
          <cell r="B3869" t="str">
            <v>Leber mit Gallenblase, Bauchspeicheldrüse und Zwölffingerdarm</v>
          </cell>
          <cell r="C3869" t="str">
            <v>Liver with Gall Bladder, Pancreas and Duodenum</v>
          </cell>
          <cell r="D3869" t="str">
            <v>Foie avec vésicule biliaire, pancréas et duodénum</v>
          </cell>
          <cell r="E3869" t="str">
            <v>Hígado con vesícula biliar, páncreas y duodeno</v>
          </cell>
          <cell r="F3869" t="str">
            <v>Model wątroby z woreczkiem żółciowym, trzustką i dwunastnicą</v>
          </cell>
          <cell r="G3869" t="str">
            <v/>
          </cell>
          <cell r="H3869">
            <v>122</v>
          </cell>
        </row>
        <row r="3870">
          <cell r="A3870" t="str">
            <v>3BS-1008551</v>
          </cell>
          <cell r="B3870" t="str">
            <v>Harnapparat, männlich, 0,75-fache natürliche Größe</v>
          </cell>
          <cell r="C3870" t="str">
            <v>Urinary System - Male - 3/4 Life Size</v>
          </cell>
          <cell r="D3870" t="str">
            <v>Système urinaire - Homme - 3/4 grandeur nature</v>
          </cell>
          <cell r="E3870" t="str">
            <v>Sistema urinario - Hombre - 3/4 tamaño natural</v>
          </cell>
          <cell r="F3870" t="str">
            <v>Model męskiego układu moczowego, w pomniejszeniu 0,75x</v>
          </cell>
          <cell r="G3870" t="str">
            <v/>
          </cell>
          <cell r="H3870">
            <v>153</v>
          </cell>
        </row>
        <row r="3871">
          <cell r="A3871" t="str">
            <v>3BS-1008553</v>
          </cell>
          <cell r="B3871" t="str">
            <v>Riesen-Ohr, 5-fache Größe, 3-teilig</v>
          </cell>
          <cell r="C3871" t="str">
            <v>Giant Ear Model, 5 times full-size, 3 part</v>
          </cell>
          <cell r="D3871" t="str">
            <v>Modèle d'oreille géante, 5 fois grandeur nature, 3 parties</v>
          </cell>
          <cell r="E3871" t="str">
            <v>Modelo de oreja gigante, 5 veces el tamaño natural, 3 partes</v>
          </cell>
          <cell r="F3871" t="str">
            <v>Duży model ucha, 5-krotne powiększenie, 3-częściowy</v>
          </cell>
          <cell r="G3871" t="str">
            <v>Гигантская модель уха, 5 раз в натуральную величину, 3 часть</v>
          </cell>
          <cell r="H3871">
            <v>312</v>
          </cell>
        </row>
        <row r="3872">
          <cell r="A3872" t="str">
            <v>3BS-1009697</v>
          </cell>
          <cell r="B3872" t="str">
            <v>Gehörknöchelchen - 20-fache Vergrößerung BONElike™</v>
          </cell>
          <cell r="C3872" t="str">
            <v>Ossicle Model, 20 times life size BONElike™</v>
          </cell>
          <cell r="D3872" t="str">
            <v>Modèle d'osselet, 20 fois grandeur nature BONElike™</v>
          </cell>
          <cell r="E3872" t="str">
            <v>Modelo de osículo, 20 veces a tamaño real BONElike™</v>
          </cell>
          <cell r="F3872" t="str">
            <v>Model kosteczek słuchowych z materiału BONElike™, 20-krotne powiększenie</v>
          </cell>
          <cell r="G3872" t="str">
            <v/>
          </cell>
          <cell r="H3872">
            <v>225</v>
          </cell>
        </row>
        <row r="3873">
          <cell r="A3873" t="str">
            <v>3BS-1009698</v>
          </cell>
          <cell r="B3873" t="str">
            <v>Knochenspongiosa (Schwammknochen) - 100-fach vergrößertes Replikat</v>
          </cell>
          <cell r="C3873" t="str">
            <v>Cancellous bone</v>
          </cell>
          <cell r="D3873" t="str">
            <v>Os spongieux</v>
          </cell>
          <cell r="E3873" t="str">
            <v>Hueso esponjoso</v>
          </cell>
          <cell r="F3873" t="str">
            <v>Replika kości gąbczastej, 100-krotne powiększenie</v>
          </cell>
          <cell r="G3873" t="str">
            <v>Раковая кость</v>
          </cell>
          <cell r="H3873">
            <v>351</v>
          </cell>
        </row>
        <row r="3874">
          <cell r="A3874" t="str">
            <v>3BS-1010005</v>
          </cell>
          <cell r="B3874" t="str">
            <v>Cortisches Organ</v>
          </cell>
          <cell r="C3874" t="str">
            <v>Organ of Corti</v>
          </cell>
          <cell r="D3874" t="str">
            <v>Organe de Corti</v>
          </cell>
          <cell r="E3874" t="str">
            <v>Órgano de Corti</v>
          </cell>
          <cell r="F3874" t="str">
            <v>Model narządu Cortiego</v>
          </cell>
          <cell r="G3874" t="str">
            <v>Кортиев орган</v>
          </cell>
          <cell r="H3874">
            <v>225</v>
          </cell>
        </row>
        <row r="3875">
          <cell r="A3875" t="str">
            <v>3BS-1010006</v>
          </cell>
          <cell r="B3875" t="str">
            <v>Herzmodell in Lebensgröße mit magnetischen Verbindungen, 5-teilig</v>
          </cell>
          <cell r="C3875" t="str">
            <v>Magnetic Heart model, life-size, 5 parts</v>
          </cell>
          <cell r="D3875" t="str">
            <v>Modèle de cœur magnétique, grandeur nature, 5 pièces</v>
          </cell>
          <cell r="E3875" t="str">
            <v>Modelo de corazón magnético, tamaño natural, 5 piezas</v>
          </cell>
          <cell r="F3875" t="str">
            <v>Model serca naturalnych rozmiarów, 5 częściowy z łączeniami magnetycznymi</v>
          </cell>
          <cell r="G3875" t="str">
            <v>Магнитная модель сердца, в натуральную величину, 5 частей</v>
          </cell>
          <cell r="H3875">
            <v>245</v>
          </cell>
        </row>
        <row r="3876">
          <cell r="A3876" t="str">
            <v>3BS-1010007</v>
          </cell>
          <cell r="B3876" t="str">
            <v>Herzmodell in Lebensgröße mit magnetischen Verbindungen, 5-teilig</v>
          </cell>
          <cell r="C3876" t="str">
            <v>Magnetic Heart model, life-size, 5 parts</v>
          </cell>
          <cell r="D3876" t="str">
            <v>Modèle de cœur magnétique, grandeur nature, 5 pièces</v>
          </cell>
          <cell r="E3876" t="str">
            <v>Modelo de corazón magnético, tamaño natural, 5 piezas</v>
          </cell>
          <cell r="F3876" t="str">
            <v>Model serca naturalnych rozmiarów, 5 częściowy z łączeniami magnetycznymi</v>
          </cell>
          <cell r="G3876" t="str">
            <v>Магнитная модель сердца, в натуральную величину, 5 частей</v>
          </cell>
          <cell r="H3876">
            <v>237</v>
          </cell>
        </row>
        <row r="3877">
          <cell r="A3877" t="str">
            <v>3BS-1012786</v>
          </cell>
          <cell r="B3877" t="str">
            <v>Gehörknöchelchen – 20-fache Vergrößerung</v>
          </cell>
          <cell r="C3877" t="str">
            <v>Ossicle Model | 20 times life size</v>
          </cell>
          <cell r="D3877" t="str">
            <v>Modèle d'osselet | 20 fois grandeur nature</v>
          </cell>
          <cell r="E3877" t="str">
            <v>Modelo de osículo | 20 veces el tamaño real</v>
          </cell>
          <cell r="F3877" t="str">
            <v>Model kosteczek słuchowych, 20-krotne powiększenie</v>
          </cell>
          <cell r="G3877" t="str">
            <v>Модель косточки | в 20 раз больше натуральной величины</v>
          </cell>
          <cell r="H3877">
            <v>154</v>
          </cell>
        </row>
        <row r="3878">
          <cell r="A3878" t="str">
            <v>3BS-1012787</v>
          </cell>
          <cell r="B3878" t="str">
            <v>Magenbandmodell</v>
          </cell>
          <cell r="C3878" t="str">
            <v>Gastric Band Model</v>
          </cell>
          <cell r="D3878" t="str">
            <v>Modèle d'anneau gastrique</v>
          </cell>
          <cell r="E3878" t="str">
            <v>Modelo de banda gástrica</v>
          </cell>
          <cell r="F3878" t="str">
            <v>Model opaski żołądkowej</v>
          </cell>
          <cell r="G3878" t="str">
            <v>Модель желудочного бандажа</v>
          </cell>
          <cell r="H3878">
            <v>89</v>
          </cell>
        </row>
        <row r="3879">
          <cell r="A3879" t="str">
            <v>3BS-1012788</v>
          </cell>
          <cell r="B3879" t="str">
            <v>COPD Modell</v>
          </cell>
          <cell r="C3879" t="str">
            <v>COPD Model</v>
          </cell>
          <cell r="D3879" t="str">
            <v>Modèle de BPCO</v>
          </cell>
          <cell r="E3879" t="str">
            <v>Modelo EPOC</v>
          </cell>
          <cell r="F3879" t="str">
            <v>Model: Przewlekła obturacyjna choroba płuc</v>
          </cell>
          <cell r="G3879" t="str">
            <v>Модель ХОБЛ</v>
          </cell>
          <cell r="H3879">
            <v>94</v>
          </cell>
        </row>
        <row r="3880">
          <cell r="A3880" t="str">
            <v>3BS-1012789</v>
          </cell>
          <cell r="B3880" t="str">
            <v>Kopfschnitt Modell</v>
          </cell>
          <cell r="C3880" t="str">
            <v>Head section model</v>
          </cell>
          <cell r="D3880" t="str">
            <v>Modèle de section de tête</v>
          </cell>
          <cell r="E3880" t="str">
            <v>Modelo de sección de la cabeza</v>
          </cell>
          <cell r="F3880" t="str">
            <v>Model przekrojowy głowy</v>
          </cell>
          <cell r="G3880" t="str">
            <v>Модель головной части</v>
          </cell>
          <cell r="H3880">
            <v>140</v>
          </cell>
        </row>
        <row r="3881">
          <cell r="A3881" t="str">
            <v>3BS-1013026</v>
          </cell>
          <cell r="B3881" t="str">
            <v>Männliches Becken 3-teilig</v>
          </cell>
          <cell r="C3881" t="str">
            <v>Male Pelvis (3-part)</v>
          </cell>
          <cell r="D3881" t="str">
            <v>Pelvis masculin (3 parties)</v>
          </cell>
          <cell r="E3881" t="str">
            <v>Pelvis masculina (3 partes)</v>
          </cell>
          <cell r="F3881" t="str">
            <v>Model męskiej miednicy, 3-częściowy</v>
          </cell>
          <cell r="G3881" t="str">
            <v>Мужской таз (3 части)</v>
          </cell>
          <cell r="H3881">
            <v>221</v>
          </cell>
        </row>
        <row r="3882">
          <cell r="A3882" t="str">
            <v>3BS-1013215</v>
          </cell>
          <cell r="B3882" t="str">
            <v>Oberer dreiwurzeliger Mahlzahn, 5-teilig</v>
          </cell>
          <cell r="C3882" t="str">
            <v>Giant Molar with Dental Cavities, 15 times life size, 5 part</v>
          </cell>
          <cell r="D3882" t="str">
            <v/>
          </cell>
          <cell r="E3882" t="str">
            <v>Molar gigante con caries, 15 veces el tamaño real, 5 partes</v>
          </cell>
          <cell r="F3882" t="str">
            <v>Duży model trójkorzeniowego zęba trzonowego, 5-częściowy</v>
          </cell>
          <cell r="G3882" t="str">
            <v/>
          </cell>
          <cell r="H3882">
            <v>231</v>
          </cell>
        </row>
        <row r="3883">
          <cell r="A3883" t="str">
            <v>3BS-1013281</v>
          </cell>
          <cell r="B3883" t="str">
            <v>Männliches Becken mit Bändern, 2-teilig</v>
          </cell>
          <cell r="C3883" t="str">
            <v>Male pelvis with ligaments, 2-parts</v>
          </cell>
          <cell r="D3883" t="str">
            <v>Bassin masculin avec ligaments, en 2 parties</v>
          </cell>
          <cell r="E3883" t="str">
            <v>Pelvis masculina con ligamentos, 2 partes</v>
          </cell>
          <cell r="F3883" t="str">
            <v>Model męskiej miednicy z więzadłami, 2-częściowy</v>
          </cell>
          <cell r="G3883" t="str">
            <v>Мужской таз со связками, 2 части</v>
          </cell>
          <cell r="H3883">
            <v>280</v>
          </cell>
        </row>
        <row r="3884">
          <cell r="A3884" t="str">
            <v>3BS-1013282</v>
          </cell>
          <cell r="B3884" t="str">
            <v>Männliches Becken mit Bändern, Gefäßen, Nerven, Beckenboden und Organen, 7-teilig</v>
          </cell>
          <cell r="C3884" t="str">
            <v>Male pelvis (7-parts)</v>
          </cell>
          <cell r="D3884" t="str">
            <v>Bassin masculin (7 parties)</v>
          </cell>
          <cell r="E3884" t="str">
            <v>Pelvis masculina (7 partes)</v>
          </cell>
          <cell r="F3884" t="str">
            <v>Model męskiej miednicy z więzadłami, naczyniami, nerwami, dnem miednicy i organami wewnętrznymi, 7-częściowy</v>
          </cell>
          <cell r="G3884" t="str">
            <v>Мужской таз (7 частей)</v>
          </cell>
          <cell r="H3884">
            <v>645</v>
          </cell>
        </row>
        <row r="3885">
          <cell r="A3885" t="str">
            <v>3BS-1013683</v>
          </cell>
          <cell r="B3885" t="str">
            <v>Handskelett mit elastischen Bändern</v>
          </cell>
          <cell r="C3885" t="str">
            <v>Hand skeleton with elastic ligaments</v>
          </cell>
          <cell r="D3885" t="str">
            <v>Squelette de la main avec ligaments élastiques</v>
          </cell>
          <cell r="E3885" t="str">
            <v>Esqueleto de la mano con ligamentos elásticos</v>
          </cell>
          <cell r="F3885" t="str">
            <v>Model szkieletu dłoni z elastycznymi więzadłami</v>
          </cell>
          <cell r="G3885" t="str">
            <v>Скелет руки с эластичными связками</v>
          </cell>
          <cell r="H3885">
            <v>282</v>
          </cell>
        </row>
        <row r="3886">
          <cell r="A3886" t="str">
            <v>3BS-1013870</v>
          </cell>
          <cell r="B3886" t="str">
            <v>Funktions-Kehlkopf, 2,5-fache Größe</v>
          </cell>
          <cell r="C3886" t="str">
            <v>Functional Larynx Model, 2.5 times full-size</v>
          </cell>
          <cell r="D3886" t="str">
            <v>Modèle fonctionnel du larynx, 2,5 fois en taille réelle</v>
          </cell>
          <cell r="E3886" t="str">
            <v>Modelo de laringe funcional, 2,5 veces el tamaño real</v>
          </cell>
          <cell r="F3886" t="str">
            <v>Funkcjonalny model krtani, 2,5-krotne powiększenie</v>
          </cell>
          <cell r="G3886" t="str">
            <v/>
          </cell>
          <cell r="H3886">
            <v>187</v>
          </cell>
        </row>
        <row r="3887">
          <cell r="A3887" t="str">
            <v>3BS-1013873</v>
          </cell>
          <cell r="B3887" t="str">
            <v>Skelett Fred A15, das flexible Skelett auf Metallstativ mit 5 Rollen</v>
          </cell>
          <cell r="C3887" t="str">
            <v>Flexible Skeleton Model - Fred</v>
          </cell>
          <cell r="D3887" t="str">
            <v>Modèle de squelette flexible - Fred</v>
          </cell>
          <cell r="E3887" t="str">
            <v>Modelo de esqueleto flexible - Fred</v>
          </cell>
          <cell r="F3887" t="str">
            <v>Elastyczny model szkieletu "Fred" podwieszony na metalowym statywie, z podstawą na 5 kółkach</v>
          </cell>
          <cell r="G3887" t="str">
            <v>Гибкая модель скелета - Фред</v>
          </cell>
          <cell r="H3887">
            <v>595</v>
          </cell>
        </row>
        <row r="3888">
          <cell r="A3888" t="str">
            <v>3BS-1013881</v>
          </cell>
          <cell r="B3888" t="str">
            <v>Muskelfigur auf Metallstativ mit 5 Rollen, zweigeschlechtig, 45-teilig</v>
          </cell>
          <cell r="C3888" t="str">
            <v>3/4 Life-Size Dual Sex Muscle Model on a metal stand with 5 casters, 45-part</v>
          </cell>
          <cell r="D3888" t="str">
            <v/>
          </cell>
          <cell r="E3888" t="str">
            <v/>
          </cell>
          <cell r="F3888" t="str">
            <v>Dwupłciowy model układu mięśniowego człowieka podwieszony na metalowym statywie, z podstawą na 5 kółkach, 45-częściowy, 3/4 naturalnych rozmiarów</v>
          </cell>
          <cell r="G3888" t="str">
            <v/>
          </cell>
          <cell r="H3888">
            <v>6586</v>
          </cell>
        </row>
        <row r="3889">
          <cell r="A3889" t="str">
            <v>3BS-1013882</v>
          </cell>
          <cell r="B3889" t="str">
            <v>Muskelfigur auf Metallstativ mit 5 Rollen, weiblich, 23-teilig</v>
          </cell>
          <cell r="C3889" t="str">
            <v>3/4 Life-Size Female Muscle Model on a metal stand without internal organs, 23-part</v>
          </cell>
          <cell r="D3889" t="str">
            <v/>
          </cell>
          <cell r="E3889" t="str">
            <v/>
          </cell>
          <cell r="F3889" t="str">
            <v>Kobiecy model układu mięśniowego człowieka podwieszony na metalowym statywie, z podstawą na 5 kółkach, 23-częściowy, 3/4 naturalnych rozmiarów</v>
          </cell>
          <cell r="G3889" t="str">
            <v/>
          </cell>
          <cell r="H3889">
            <v>6147</v>
          </cell>
        </row>
        <row r="3890">
          <cell r="A3890" t="str">
            <v>3BS-1013913</v>
          </cell>
          <cell r="B3890" t="str">
            <v>Hängemetallstativ mit 5 Rollen (Fuß und Stange)</v>
          </cell>
          <cell r="C3890" t="str">
            <v>Metal hanging stand with 5 casters (stand and pole)</v>
          </cell>
          <cell r="D3890" t="str">
            <v/>
          </cell>
          <cell r="E3890" t="str">
            <v>Soporte metálico colgante con 5 ruedas (soporte y poste)</v>
          </cell>
          <cell r="F3890" t="str">
            <v>Metalowy statyw z podstawą na 5 kółkach (drążek i podstawa)</v>
          </cell>
          <cell r="G3890" t="str">
            <v>Металлическая подвесная стойка с 5 роликами (стойка и шест)</v>
          </cell>
          <cell r="H3890">
            <v>255</v>
          </cell>
        </row>
        <row r="3891">
          <cell r="A3891" t="str">
            <v>3BS-1014207</v>
          </cell>
          <cell r="B3891" t="str">
            <v>Embryo, 25-fache Größe</v>
          </cell>
          <cell r="C3891" t="str">
            <v>Human Embryo Model - 25 Times Life Size</v>
          </cell>
          <cell r="D3891" t="str">
            <v>Modèle d'embryon humain - 25 fois grandeur nature</v>
          </cell>
          <cell r="E3891" t="str">
            <v>Modelo humano de embrión, 25X tamaño natural</v>
          </cell>
          <cell r="F3891" t="str">
            <v>Model zarodka ludzkiego, 25-krotne powiększenie</v>
          </cell>
          <cell r="G3891" t="str">
            <v>Модель человеческого эмбриона - 25-кратный размер жизни</v>
          </cell>
          <cell r="H3891">
            <v>69</v>
          </cell>
        </row>
        <row r="3892">
          <cell r="A3892" t="str">
            <v>3BS-1014209</v>
          </cell>
          <cell r="B3892" t="str">
            <v>Leber mit Gallenblase</v>
          </cell>
          <cell r="C3892" t="str">
            <v>Liver with Gall Bladder</v>
          </cell>
          <cell r="D3892" t="str">
            <v>Foie et vésicule biliaire</v>
          </cell>
          <cell r="E3892" t="str">
            <v>Hígado con vesícula biliar</v>
          </cell>
          <cell r="F3892" t="str">
            <v>Model wątroby z woreczkiem żółciowym</v>
          </cell>
          <cell r="G3892" t="str">
            <v>Печень с желчным пузырем</v>
          </cell>
          <cell r="H3892">
            <v>65</v>
          </cell>
        </row>
        <row r="3893">
          <cell r="A3893" t="str">
            <v>3BS-1014211</v>
          </cell>
          <cell r="B3893" t="str">
            <v>Niere mit Nebenniere, 2-teilig</v>
          </cell>
          <cell r="C3893" t="str">
            <v>Kidney with Adrenal Gland, 2 part</v>
          </cell>
          <cell r="D3893" t="str">
            <v>Rein humain, modèle</v>
          </cell>
          <cell r="E3893" t="str">
            <v>Modelo de riñón con glándula suprarrenal, 2 piezas</v>
          </cell>
          <cell r="F3893" t="str">
            <v>Model nerki z nadnerczem, 2-częściowy</v>
          </cell>
          <cell r="G3893" t="str">
            <v>Почка с надпочечником, 2 часть</v>
          </cell>
          <cell r="H3893">
            <v>88</v>
          </cell>
        </row>
        <row r="3894">
          <cell r="A3894" t="str">
            <v>3BS-1017230</v>
          </cell>
          <cell r="B3894" t="str">
            <v>Pathologisches Auge</v>
          </cell>
          <cell r="C3894" t="str">
            <v>Pathological Eye</v>
          </cell>
          <cell r="D3894" t="str">
            <v>Œil pathologique</v>
          </cell>
          <cell r="E3894" t="str">
            <v>Ojo con patología</v>
          </cell>
          <cell r="F3894" t="str">
            <v>Model patologii oka</v>
          </cell>
          <cell r="G3894" t="str">
            <v>Патологический глаз</v>
          </cell>
          <cell r="H3894">
            <v>288</v>
          </cell>
        </row>
        <row r="3895">
          <cell r="A3895" t="str">
            <v>3BS-1017580</v>
          </cell>
          <cell r="B3895" t="str">
            <v>Oberer dreiwurzeliger Molar, 3-teilig</v>
          </cell>
          <cell r="C3895" t="str">
            <v>Upper Triple-Root Molar, 3 part</v>
          </cell>
          <cell r="D3895" t="str">
            <v>Molaire supérieure à triple racine, 3 parties</v>
          </cell>
          <cell r="E3895" t="str">
            <v>Molares superiores con raíz triple, 3 piezas</v>
          </cell>
          <cell r="F3895" t="str">
            <v>Model górnego, trójkorzeniowego zęba trzonowego, 3-częściowy</v>
          </cell>
          <cell r="G3895" t="str">
            <v>Верхний трехкорневой моляр, 3 часть</v>
          </cell>
          <cell r="H3895">
            <v>124</v>
          </cell>
        </row>
        <row r="3896">
          <cell r="A3896" t="str">
            <v>3BS-1017588</v>
          </cell>
          <cell r="B3896" t="str">
            <v>Zahnmodellserie, 5 Modelle</v>
          </cell>
          <cell r="C3896" t="str">
            <v>Classic Tooth Model Series, 5 models</v>
          </cell>
          <cell r="D3896" t="str">
            <v>Série de modèles de dents classiques, 5 modèles</v>
          </cell>
          <cell r="E3896" t="str">
            <v>Modelo clásico de doente, 5 modelos</v>
          </cell>
          <cell r="F3896" t="str">
            <v>Klasyczny zestaw modeli zębów, 5 modeli</v>
          </cell>
          <cell r="G3896" t="str">
            <v>Серия моделей Classic Tooth, 5 моделей</v>
          </cell>
          <cell r="H3896">
            <v>389</v>
          </cell>
        </row>
        <row r="3897">
          <cell r="A3897" t="str">
            <v>3BS-1017828</v>
          </cell>
          <cell r="B3897" t="str">
            <v>Scharbockskrautblüte (Ficaria verna), Modell</v>
          </cell>
          <cell r="C3897" t="str">
            <v>Celandine (Ficaria verna)</v>
          </cell>
          <cell r="D3897" t="str">
            <v>Célandine (Ficaria verna)</v>
          </cell>
          <cell r="E3897" t="str">
            <v>Celidonia menor (Ficaria verna)</v>
          </cell>
          <cell r="F3897" t="str">
            <v xml:space="preserve">Model kwiatu ziarnopłonu wiosennego (Ficaria verna) </v>
          </cell>
          <cell r="G3897" t="str">
            <v>Чистотел (Ficaria verna)</v>
          </cell>
          <cell r="H3897">
            <v>213</v>
          </cell>
        </row>
        <row r="3898">
          <cell r="A3898" t="str">
            <v>3BS-1017829</v>
          </cell>
          <cell r="B3898" t="str">
            <v>Apfelblüte (Malus pumila), Modell</v>
          </cell>
          <cell r="C3898" t="str">
            <v>Apple Flower (Malus pumila)</v>
          </cell>
          <cell r="D3898" t="str">
            <v>Fleur de pommier (Malus pumila)</v>
          </cell>
          <cell r="E3898" t="str">
            <v>Flor de la manzana (Malus pumila)</v>
          </cell>
          <cell r="F3898" t="str">
            <v>Model kwiatu jabłoni (Malus pumila)</v>
          </cell>
          <cell r="G3898" t="str">
            <v>Цветок яблони (Malus pumila)</v>
          </cell>
          <cell r="H3898">
            <v>188</v>
          </cell>
        </row>
        <row r="3899">
          <cell r="A3899" t="str">
            <v>3BS-1017830</v>
          </cell>
          <cell r="B3899" t="str">
            <v>Kartoffelblüte (Solanum tuberosum), Modell</v>
          </cell>
          <cell r="C3899" t="str">
            <v>Potato Flower (Solanum tuberosum)</v>
          </cell>
          <cell r="D3899" t="str">
            <v>Fleur de pomme de terre (Solanum tuberosum)</v>
          </cell>
          <cell r="E3899" t="str">
            <v>Flor de la patata (Solanum tuberosum)</v>
          </cell>
          <cell r="F3899" t="str">
            <v xml:space="preserve">Model kwiatu ziemniaka (Solanum tuberosum) </v>
          </cell>
          <cell r="G3899" t="str">
            <v>Цветок картофеля (Solanum tuberosum)</v>
          </cell>
          <cell r="H3899">
            <v>162</v>
          </cell>
        </row>
        <row r="3900">
          <cell r="A3900" t="str">
            <v>3BS-1017831</v>
          </cell>
          <cell r="B3900" t="str">
            <v>Wildrapsblüte (Sinapis arvensis), Modell</v>
          </cell>
          <cell r="C3900" t="str">
            <v>Wild Rapa (Sinapis arvenis)</v>
          </cell>
          <cell r="D3900" t="str">
            <v>Rapa sauvage (Sinapis arvenis)</v>
          </cell>
          <cell r="E3900" t="str">
            <v>Mostaza de campo (Sinapis arvenis)</v>
          </cell>
          <cell r="F3900" t="str">
            <v>Model kwiatu gorczycy polnej (Sinapis arvenis)</v>
          </cell>
          <cell r="G3900" t="str">
            <v>Дикая рапа (Sinapis arvenis)</v>
          </cell>
          <cell r="H3900">
            <v>167</v>
          </cell>
        </row>
        <row r="3901">
          <cell r="A3901" t="str">
            <v>3BS-1017832</v>
          </cell>
          <cell r="B3901" t="str">
            <v>Tulpenblüte (Tulipa gesneriana), Modell</v>
          </cell>
          <cell r="C3901" t="str">
            <v>Tulip (Tulipa gesneriana)</v>
          </cell>
          <cell r="D3901" t="str">
            <v>Tulipe (Tulipa gesneriana)</v>
          </cell>
          <cell r="E3901" t="str">
            <v>Tulipán (Tulipa gesneriana)</v>
          </cell>
          <cell r="F3901" t="str">
            <v xml:space="preserve">Model kwiatu tulipana (Tulipa gesneriana) </v>
          </cell>
          <cell r="G3901" t="str">
            <v>Тюльпан (Tulipa gesneriana)</v>
          </cell>
          <cell r="H3901">
            <v>228</v>
          </cell>
        </row>
        <row r="3902">
          <cell r="A3902" t="str">
            <v>3BS-1017837</v>
          </cell>
          <cell r="B3902" t="str">
            <v>Klassik-Herz mit Bypass, 2-teilig</v>
          </cell>
          <cell r="C3902" t="str">
            <v>Classic Heart with Bypass, 2 part</v>
          </cell>
          <cell r="D3902" t="str">
            <v>Coeur classique avec pontage, 2 parties</v>
          </cell>
          <cell r="E3902" t="str">
            <v>Corazón clásico con bypass, 2 piezas</v>
          </cell>
          <cell r="F3902" t="str">
            <v>Klasyczny model serca z bypassem, 2-częściowy</v>
          </cell>
          <cell r="G3902" t="str">
            <v>Классическое сердце с шунтированием, 2 часть</v>
          </cell>
          <cell r="H3902">
            <v>93</v>
          </cell>
        </row>
        <row r="3903">
          <cell r="A3903" t="str">
            <v>3BS-1017868</v>
          </cell>
          <cell r="B3903" t="str">
            <v>Gehirn mit Arterien, 9-teilig</v>
          </cell>
          <cell r="C3903" t="str">
            <v>Brain with Arteries, 9 part</v>
          </cell>
          <cell r="D3903" t="str">
            <v>Cerveau avec artères, 9 parties</v>
          </cell>
          <cell r="E3903" t="str">
            <v>Cerebro con arterias, 9 piezas</v>
          </cell>
          <cell r="F3903" t="str">
            <v>Model mózgu z tętnicami, 9-częściowy</v>
          </cell>
          <cell r="G3903" t="str">
            <v>Мозг с артериями, 9 часть</v>
          </cell>
          <cell r="H3903">
            <v>335</v>
          </cell>
        </row>
        <row r="3904">
          <cell r="A3904" t="str">
            <v>3BS-1017869</v>
          </cell>
          <cell r="B3904" t="str">
            <v>Gehirn mit Arterien auf Kopfbasis, 8-teilig</v>
          </cell>
          <cell r="C3904" t="str">
            <v>Brain with Arteries on Base of Head, 8 part</v>
          </cell>
          <cell r="D3904" t="str">
            <v>Cerveau avec artères à la base de la tête, 8 parties</v>
          </cell>
          <cell r="E3904" t="str">
            <v>Cerebro con arterias con base de cabeza, 8 piezas</v>
          </cell>
          <cell r="F3904" t="str">
            <v>Model mózgu z tętnicami na podstawie głowy, 8-częściowy</v>
          </cell>
          <cell r="G3904" t="str">
            <v>Мозг с артериями на основании головы, 8 часть</v>
          </cell>
          <cell r="H3904">
            <v>394</v>
          </cell>
        </row>
        <row r="3905">
          <cell r="A3905" t="str">
            <v>3BS-1017889</v>
          </cell>
          <cell r="B3905" t="str">
            <v>Tastmodell der Brust</v>
          </cell>
          <cell r="C3905" t="str">
            <v>Standard Breast Self Examination Model, Beige</v>
          </cell>
          <cell r="D3905" t="str">
            <v>Modèle standard d'auto-examen des seins, beige</v>
          </cell>
          <cell r="E3905" t="str">
            <v>Pecho estándard para autoexaminación, modelo beige</v>
          </cell>
          <cell r="F3905" t="str">
            <v>Standardowy model piersi do treningu samodzielnego badania, w kolorze beżowym</v>
          </cell>
          <cell r="G3905" t="str">
            <v>Стандартная модель для самообследования груди, бежевая</v>
          </cell>
          <cell r="H3905">
            <v>166</v>
          </cell>
        </row>
        <row r="3906">
          <cell r="A3906" t="str">
            <v>3BS-1017933</v>
          </cell>
          <cell r="B3906" t="str">
            <v>Teenager Tastmodell Hoden und Brust - Hellhäutig</v>
          </cell>
          <cell r="C3906" t="str">
            <v>Teen BSE/TSE Training Set - Beige Skintone</v>
          </cell>
          <cell r="D3906" t="str">
            <v/>
          </cell>
          <cell r="E3906" t="str">
            <v>Conjunto de entrenamiento para EEB / EET para adolescentes:tono de piel beige</v>
          </cell>
          <cell r="F3906" t="str">
            <v>Model piersi i worka mosznowego nastoletków do treningu samodzielnego badania pod kątem BSE/TSE, w kolorze jasnej skóry</v>
          </cell>
          <cell r="G3906" t="str">
            <v>Набор для обучения подростков BSE/TSE - бежевый тон кожи</v>
          </cell>
          <cell r="H3906">
            <v>298</v>
          </cell>
        </row>
        <row r="3907">
          <cell r="A3907" t="str">
            <v>3BS-1017934</v>
          </cell>
          <cell r="B3907" t="str">
            <v>Teenager Tastmodell Hoden und Brust - dunkelhäutig</v>
          </cell>
          <cell r="C3907" t="str">
            <v>Teen BSE/TSE Training Set - Brown Skintone</v>
          </cell>
          <cell r="D3907" t="str">
            <v/>
          </cell>
          <cell r="E3907" t="str">
            <v>Conjunto de entrenamiento BSE/TSE, tono de piel oscuro</v>
          </cell>
          <cell r="F3907" t="str">
            <v>Model piersi i worka mosznowego nastoletków do treningu samodzielnego badania pod kątem BSE/TSE, w kolorze ciemnej skóry</v>
          </cell>
          <cell r="G3907" t="str">
            <v>Набор для обучения подростков BSE/TSE - коричневый тон кожи</v>
          </cell>
          <cell r="H3907">
            <v>298</v>
          </cell>
        </row>
        <row r="3908">
          <cell r="A3908" t="str">
            <v>3BS-1018627</v>
          </cell>
          <cell r="B3908" t="str">
            <v>3B Scientific® Schwangerschaftsserie</v>
          </cell>
          <cell r="C3908" t="str">
            <v>3B Scientific® Pregnancy Series</v>
          </cell>
          <cell r="D3908" t="str">
            <v>3B Scientific® Pregnancy Series</v>
          </cell>
          <cell r="E3908" t="str">
            <v xml:space="preserve">Serie de embarazo, 3B Scientific® </v>
          </cell>
          <cell r="F3908" t="str">
            <v>Zestaw 3B Scientific® Ciąża</v>
          </cell>
          <cell r="G3908" t="str">
            <v>Серия 3B Scientific® Pregnancy</v>
          </cell>
          <cell r="H3908">
            <v>762</v>
          </cell>
        </row>
        <row r="3909">
          <cell r="A3909" t="str">
            <v>3BS-1019311</v>
          </cell>
          <cell r="B3909" t="str">
            <v>Klassik-Herz mit Reizleitungssystem, 2 teilig</v>
          </cell>
          <cell r="C3909" t="str">
            <v>Classic Heart with Conducting System, 2 part</v>
          </cell>
          <cell r="D3909" t="str">
            <v>Coeur classique avec système de conduite, 2 parties</v>
          </cell>
          <cell r="E3909" t="str">
            <v>Corazón clásico con sistema conductor, 2 piezas</v>
          </cell>
          <cell r="F3909" t="str">
            <v>Klasyczny model serca z układem przewodzenia bodźców, 2-częściowy</v>
          </cell>
          <cell r="G3909" t="str">
            <v>Классическое сердце с дирижерской системой, 2 часть</v>
          </cell>
          <cell r="H3909">
            <v>105</v>
          </cell>
        </row>
        <row r="3910">
          <cell r="A3910" t="str">
            <v>3BS-1019355</v>
          </cell>
          <cell r="B3910" t="str">
            <v>Fußskelett auf Draht gezogen</v>
          </cell>
          <cell r="C3910" t="str">
            <v>Foot Skeleton</v>
          </cell>
          <cell r="D3910" t="str">
            <v>Squelette du pied</v>
          </cell>
          <cell r="E3910" t="str">
            <v>Pie de esqueleto</v>
          </cell>
          <cell r="F3910" t="str">
            <v>Model szkieletu stopy osadzony na drucie</v>
          </cell>
          <cell r="G3910" t="str">
            <v>Скелет ноги</v>
          </cell>
          <cell r="H3910">
            <v>51</v>
          </cell>
        </row>
        <row r="3911">
          <cell r="A3911" t="str">
            <v>3BS-1019356</v>
          </cell>
          <cell r="B3911" t="str">
            <v>Fußskelett lose auf Nylon gezogen</v>
          </cell>
          <cell r="C3911" t="str">
            <v>Loose Foot Skeleton</v>
          </cell>
          <cell r="D3911" t="str">
            <v>Squelette du pied libre</v>
          </cell>
          <cell r="E3911" t="str">
            <v>Pie de esqueleto suelto</v>
          </cell>
          <cell r="F3911" t="str">
            <v>Model: Luźny szkielet stopy osadzony elastycznie na nylonie</v>
          </cell>
          <cell r="G3911" t="str">
            <v>Свободный скелет стопы</v>
          </cell>
          <cell r="H3911">
            <v>65</v>
          </cell>
        </row>
        <row r="3912">
          <cell r="A3912" t="str">
            <v>3BS-1019357</v>
          </cell>
          <cell r="B3912" t="str">
            <v>Fußskelett mit Schienbein- und Wadenbeinstumpf, auf Draht gezogen</v>
          </cell>
          <cell r="C3912" t="str">
            <v>Foot and Ankle Skeleton</v>
          </cell>
          <cell r="D3912" t="str">
            <v>Squelette du pied et de la cheville</v>
          </cell>
          <cell r="E3912" t="str">
            <v>Pie y tobillo de esqueleto</v>
          </cell>
          <cell r="F3912" t="str">
            <v>Model szkieletu stopu z kikutem kości goleniowej i strzałkowj, osadzony na drucie</v>
          </cell>
          <cell r="G3912" t="str">
            <v>Скелет стопы и голеностопного сустава</v>
          </cell>
          <cell r="H3912">
            <v>73</v>
          </cell>
        </row>
        <row r="3913">
          <cell r="A3913" t="str">
            <v>3BS-1019358</v>
          </cell>
          <cell r="B3913" t="str">
            <v>Fußskelett mit Schienbein- und Wadenbeinstumpf, elastisch montiert</v>
          </cell>
          <cell r="C3913" t="str">
            <v>Loose Foot and Ankle Skeleton</v>
          </cell>
          <cell r="D3913" t="str">
            <v>Squelette du pied et de la cheville relâché</v>
          </cell>
          <cell r="E3913" t="str">
            <v>Pie y tobillo de esqueleto suelto</v>
          </cell>
          <cell r="F3913" t="str">
            <v>Model szkieletu stopu z kikutem kości goleniowej i strzałkowj, osadzony elastycznie</v>
          </cell>
          <cell r="G3913" t="str">
            <v>Свободный скелет стопы и голеностопного сустава</v>
          </cell>
          <cell r="H3913">
            <v>86</v>
          </cell>
        </row>
        <row r="3914">
          <cell r="A3914" t="str">
            <v>3BS-1019359</v>
          </cell>
          <cell r="B3914" t="str">
            <v>Beinskelett mit Fuß</v>
          </cell>
          <cell r="C3914" t="str">
            <v>Skeleton of leg with foot</v>
          </cell>
          <cell r="D3914" t="str">
            <v>Squelette de jambe avec pied</v>
          </cell>
          <cell r="E3914" t="str">
            <v>Pierna de esqueleto con pie</v>
          </cell>
          <cell r="F3914" t="str">
            <v>Model szkieletu nogi ze stopą</v>
          </cell>
          <cell r="G3914" t="str">
            <v>Скелет ноги со стопой</v>
          </cell>
          <cell r="H3914">
            <v>109</v>
          </cell>
        </row>
        <row r="3915">
          <cell r="A3915" t="str">
            <v>3BS-1019360</v>
          </cell>
          <cell r="B3915" t="str">
            <v>Oberschenkelknochen</v>
          </cell>
          <cell r="C3915" t="str">
            <v>Femur</v>
          </cell>
          <cell r="D3915" t="str">
            <v>Fémur</v>
          </cell>
          <cell r="E3915" t="str">
            <v>Fémur</v>
          </cell>
          <cell r="F3915" t="str">
            <v>Model kości udowej</v>
          </cell>
          <cell r="G3915" t="str">
            <v>Бедренная кость</v>
          </cell>
          <cell r="H3915">
            <v>34.9</v>
          </cell>
        </row>
        <row r="3916">
          <cell r="A3916" t="str">
            <v>3BS-1019362</v>
          </cell>
          <cell r="B3916" t="str">
            <v>Kniescheibe</v>
          </cell>
          <cell r="C3916" t="str">
            <v>Patella</v>
          </cell>
          <cell r="D3916" t="str">
            <v>Rotule</v>
          </cell>
          <cell r="E3916" t="str">
            <v>Rótula</v>
          </cell>
          <cell r="F3916" t="str">
            <v>Model rzepki kolanowej</v>
          </cell>
          <cell r="G3916" t="str">
            <v>Пателла</v>
          </cell>
          <cell r="H3916">
            <v>15.2</v>
          </cell>
        </row>
        <row r="3917">
          <cell r="A3917" t="str">
            <v>3BS-1019363</v>
          </cell>
          <cell r="B3917" t="str">
            <v>Schienbein</v>
          </cell>
          <cell r="C3917" t="str">
            <v>Tibia</v>
          </cell>
          <cell r="D3917" t="str">
            <v>Tibia</v>
          </cell>
          <cell r="E3917" t="str">
            <v>Tibia</v>
          </cell>
          <cell r="F3917" t="str">
            <v>Model kości piszczelowej</v>
          </cell>
          <cell r="G3917" t="str">
            <v>Голень</v>
          </cell>
          <cell r="H3917">
            <v>20.100000000000001</v>
          </cell>
        </row>
        <row r="3918">
          <cell r="A3918" t="str">
            <v>3BS-1019364</v>
          </cell>
          <cell r="B3918" t="str">
            <v>Wadenbein</v>
          </cell>
          <cell r="C3918" t="str">
            <v>Fibula</v>
          </cell>
          <cell r="D3918" t="str">
            <v>Péroné</v>
          </cell>
          <cell r="E3918" t="str">
            <v>Peroné</v>
          </cell>
          <cell r="F3918" t="str">
            <v>Model kości strzałkowej</v>
          </cell>
          <cell r="G3918" t="str">
            <v>Фибула</v>
          </cell>
          <cell r="H3918">
            <v>12.6</v>
          </cell>
        </row>
        <row r="3919">
          <cell r="A3919" t="str">
            <v>3BS-1019365</v>
          </cell>
          <cell r="B3919" t="str">
            <v>Hüftbein</v>
          </cell>
          <cell r="C3919" t="str">
            <v>Hip Bone</v>
          </cell>
          <cell r="D3919" t="str">
            <v>Os de la hanche</v>
          </cell>
          <cell r="E3919" t="str">
            <v>Hueso de la cadera</v>
          </cell>
          <cell r="F3919" t="str">
            <v>Model kości biodrowej</v>
          </cell>
          <cell r="G3919" t="str">
            <v>Бедренная кость</v>
          </cell>
          <cell r="H3919">
            <v>20.100000000000001</v>
          </cell>
        </row>
        <row r="3920">
          <cell r="A3920" t="str">
            <v>3BS-1019366</v>
          </cell>
          <cell r="B3920" t="str">
            <v>Beinskelett mit Hüftknochen</v>
          </cell>
          <cell r="C3920" t="str">
            <v>Leg Skeleton with hip bone</v>
          </cell>
          <cell r="D3920" t="str">
            <v>Squelette de la jambe avec os de la hanche</v>
          </cell>
          <cell r="E3920" t="str">
            <v>Pierna de esqueleto con hueso de cadera</v>
          </cell>
          <cell r="F3920" t="str">
            <v>Model szkieletu nogi z kością biodrową</v>
          </cell>
          <cell r="G3920" t="str">
            <v>Скелет ноги с бедренной костью</v>
          </cell>
          <cell r="H3920">
            <v>114</v>
          </cell>
        </row>
        <row r="3921">
          <cell r="A3921" t="str">
            <v>3BS-1019367</v>
          </cell>
          <cell r="B3921" t="str">
            <v>Handskelett auf Draht gezogen</v>
          </cell>
          <cell r="C3921" t="str">
            <v>Hand Skeleton wire mounted</v>
          </cell>
          <cell r="D3921" t="str">
            <v>Squelette à main monté sur fil</v>
          </cell>
          <cell r="E3921" t="str">
            <v>Mano de esqueleto montada en alambre</v>
          </cell>
          <cell r="F3921" t="str">
            <v>Model szkieletu ręki na drucie</v>
          </cell>
          <cell r="G3921" t="str">
            <v>Ручной скелет, смонтированный из проволоки</v>
          </cell>
          <cell r="H3921">
            <v>50</v>
          </cell>
        </row>
        <row r="3922">
          <cell r="A3922" t="str">
            <v>3BS-1019368</v>
          </cell>
          <cell r="B3922" t="str">
            <v>Handskelett lose auf Nylon gezogen</v>
          </cell>
          <cell r="C3922" t="str">
            <v>Hand Skeleton</v>
          </cell>
          <cell r="D3922" t="str">
            <v>Squelette de la main</v>
          </cell>
          <cell r="E3922" t="str">
            <v>Mano de esqueleto</v>
          </cell>
          <cell r="F3922" t="str">
            <v>Model szkieletu ręki na nylonie</v>
          </cell>
          <cell r="G3922" t="str">
            <v>Скелет руки</v>
          </cell>
          <cell r="H3922">
            <v>62</v>
          </cell>
        </row>
        <row r="3923">
          <cell r="A3923" t="str">
            <v>3BS-1019369</v>
          </cell>
          <cell r="B3923" t="str">
            <v>Handskelett mit Unterarm, elastisch montiert</v>
          </cell>
          <cell r="C3923" t="str">
            <v>Loose Hand Skeleton with Ulna and Radius</v>
          </cell>
          <cell r="D3923" t="str">
            <v>Squelette de main libre avec cubitus et radius</v>
          </cell>
          <cell r="E3923" t="str">
            <v>Mano de esqueleto suelta con cúbito y radio</v>
          </cell>
          <cell r="F3923" t="str">
            <v>Model szkieletu dłoni z przedramieniem, montowany elastycznie</v>
          </cell>
          <cell r="G3923" t="str">
            <v>Свободный скелет руки с локтевой и лучевой костями</v>
          </cell>
          <cell r="H3923">
            <v>90</v>
          </cell>
        </row>
        <row r="3924">
          <cell r="A3924" t="str">
            <v>3BS-1019370</v>
          </cell>
          <cell r="B3924" t="str">
            <v>Handskelett mit Unterarm, auf Draht gezogen</v>
          </cell>
          <cell r="C3924" t="str">
            <v>Hand Skeleton with portions of ulna and radius</v>
          </cell>
          <cell r="D3924" t="str">
            <v/>
          </cell>
          <cell r="E3924" t="str">
            <v>Mano de esqueleto con partes del cúbito y el radio</v>
          </cell>
          <cell r="F3924" t="str">
            <v>Model szkieletu dłoni z przedramieniem, montowany na drucie</v>
          </cell>
          <cell r="G3924" t="str">
            <v>Скелет руки с частями локтевой и лучевой костей</v>
          </cell>
          <cell r="H3924">
            <v>75</v>
          </cell>
        </row>
        <row r="3925">
          <cell r="A3925" t="str">
            <v>3BS-1019371</v>
          </cell>
          <cell r="B3925" t="str">
            <v>Armskelett</v>
          </cell>
          <cell r="C3925" t="str">
            <v>Arm Skeleton</v>
          </cell>
          <cell r="D3925" t="str">
            <v>Squelette du bras</v>
          </cell>
          <cell r="E3925" t="str">
            <v>Esqueleto de brazo</v>
          </cell>
          <cell r="F3925" t="str">
            <v>Model ramienia</v>
          </cell>
          <cell r="G3925" t="str">
            <v>Скелет руки</v>
          </cell>
          <cell r="H3925">
            <v>82</v>
          </cell>
        </row>
        <row r="3926">
          <cell r="A3926" t="str">
            <v>3BS-1019372</v>
          </cell>
          <cell r="B3926" t="str">
            <v>Oberarmknochen</v>
          </cell>
          <cell r="C3926" t="str">
            <v>Humerus</v>
          </cell>
          <cell r="D3926" t="str">
            <v>Humérus</v>
          </cell>
          <cell r="E3926" t="str">
            <v>Húmero</v>
          </cell>
          <cell r="F3926" t="str">
            <v>Model kości ramiennej</v>
          </cell>
          <cell r="G3926" t="str">
            <v>Плечевая кость</v>
          </cell>
          <cell r="H3926">
            <v>20.100000000000001</v>
          </cell>
        </row>
        <row r="3927">
          <cell r="A3927" t="str">
            <v>3BS-1019373</v>
          </cell>
          <cell r="B3927" t="str">
            <v>Elle</v>
          </cell>
          <cell r="C3927" t="str">
            <v>Ulna</v>
          </cell>
          <cell r="D3927" t="str">
            <v>Ulna</v>
          </cell>
          <cell r="E3927" t="str">
            <v>Cúbito</v>
          </cell>
          <cell r="F3927" t="str">
            <v>Model kości łokciowej</v>
          </cell>
          <cell r="G3927" t="str">
            <v>Ulna</v>
          </cell>
          <cell r="H3927">
            <v>15.2</v>
          </cell>
        </row>
        <row r="3928">
          <cell r="A3928" t="str">
            <v>3BS-1019374</v>
          </cell>
          <cell r="B3928" t="str">
            <v>Speiche</v>
          </cell>
          <cell r="C3928" t="str">
            <v>Radius</v>
          </cell>
          <cell r="D3928" t="str">
            <v>Rayon</v>
          </cell>
          <cell r="E3928" t="str">
            <v>Radio</v>
          </cell>
          <cell r="F3928" t="str">
            <v>Model kości promieniowej</v>
          </cell>
          <cell r="G3928" t="str">
            <v>Радиус</v>
          </cell>
          <cell r="H3928">
            <v>15.2</v>
          </cell>
        </row>
        <row r="3929">
          <cell r="A3929" t="str">
            <v>3BS-1019375</v>
          </cell>
          <cell r="B3929" t="str">
            <v>Schulterblatt</v>
          </cell>
          <cell r="C3929" t="str">
            <v>Scapula</v>
          </cell>
          <cell r="D3929" t="str">
            <v>Scapula</v>
          </cell>
          <cell r="E3929" t="str">
            <v>Escápula</v>
          </cell>
          <cell r="F3929" t="str">
            <v>Model kości łopatki</v>
          </cell>
          <cell r="G3929" t="str">
            <v>Лопатка</v>
          </cell>
          <cell r="H3929">
            <v>12.6</v>
          </cell>
        </row>
        <row r="3930">
          <cell r="A3930" t="str">
            <v>3BS-1019376</v>
          </cell>
          <cell r="B3930" t="str">
            <v>Schlüsselbein</v>
          </cell>
          <cell r="C3930" t="str">
            <v>Clavicle</v>
          </cell>
          <cell r="D3930" t="str">
            <v>Clavicule</v>
          </cell>
          <cell r="E3930" t="str">
            <v>Clavícula</v>
          </cell>
          <cell r="F3930" t="str">
            <v>Model obojczyka</v>
          </cell>
          <cell r="G3930" t="str">
            <v>Ключица</v>
          </cell>
          <cell r="H3930">
            <v>12.6</v>
          </cell>
        </row>
        <row r="3931">
          <cell r="A3931" t="str">
            <v>3BS-1019377</v>
          </cell>
          <cell r="B3931" t="str">
            <v>Armskelett mit Schulterblatt und Schlüsselbein</v>
          </cell>
          <cell r="C3931" t="str">
            <v>Arm Skeleton with scapula and clavicle</v>
          </cell>
          <cell r="D3931" t="str">
            <v>Squelette du bras avec omoplate et clavicule</v>
          </cell>
          <cell r="E3931" t="str">
            <v>Esqueleto de brazo con escápula y clavícula</v>
          </cell>
          <cell r="F3931" t="str">
            <v>Model szkieletu ramienia z łopatką i obojczykiem</v>
          </cell>
          <cell r="G3931" t="str">
            <v>Скелет руки с лопаткой и ключицей</v>
          </cell>
          <cell r="H3931">
            <v>98</v>
          </cell>
        </row>
        <row r="3932">
          <cell r="A3932" t="str">
            <v>3BS-1019421</v>
          </cell>
          <cell r="B3932" t="str">
            <v>Modell des Fußskeletts mit Bändern und Muskeln</v>
          </cell>
          <cell r="C3932" t="str">
            <v>Foot Skeleton Model with Ligaments and Muscles</v>
          </cell>
          <cell r="D3932" t="str">
            <v>Modèle de squelette du pied avec ligaments et muscles</v>
          </cell>
          <cell r="E3932" t="str">
            <v>Pie de esqueleto con ligamentos y músculos</v>
          </cell>
          <cell r="F3932" t="str">
            <v>Model szkieletu stopy z więzadłami i mięśniami</v>
          </cell>
          <cell r="G3932" t="str">
            <v>Модель скелета стопы со связками и мышцами</v>
          </cell>
          <cell r="H3932">
            <v>271</v>
          </cell>
        </row>
        <row r="3933">
          <cell r="A3933" t="str">
            <v>3BS-1020125</v>
          </cell>
          <cell r="B3933" t="str">
            <v>Kirschblüte mit Frucht (Prunus avium), Modell</v>
          </cell>
          <cell r="C3933" t="str">
            <v>Cherry Blossom with Fruit (Prunus avium), Model</v>
          </cell>
          <cell r="D3933" t="str">
            <v>Fleur de cerisier avec fruit (Prunus avium), modèle réduit</v>
          </cell>
          <cell r="E3933" t="str">
            <v>Modelo flor de cerezo con fruta (Prunus avium)</v>
          </cell>
          <cell r="F3933" t="str">
            <v>Model kwiatu wiśni z owocem (Prunus avium)</v>
          </cell>
          <cell r="G3933" t="str">
            <v>Цветок вишни с плодами (Prunus avium), модель</v>
          </cell>
          <cell r="H3933">
            <v>261</v>
          </cell>
        </row>
        <row r="3934">
          <cell r="A3934" t="str">
            <v>3BS-1020157</v>
          </cell>
          <cell r="B3934" t="str">
            <v>Skelett, unmontiert, komplett mit 3-teiligem Schädel</v>
          </cell>
          <cell r="C3934" t="str">
            <v>Disarticulated Full Human Skeleton with 3 part skull</v>
          </cell>
          <cell r="D3934" t="str">
            <v>Squelette humain complet désarticulé avec crâne en 3 parties</v>
          </cell>
          <cell r="E3934" t="str">
            <v>Esqueleto humano completo y desarticulado con 3 piezas de calavera</v>
          </cell>
          <cell r="F3934" t="str">
            <v>Model szkieletu, niezmontowany z 3-częściową czaszką</v>
          </cell>
          <cell r="G3934" t="str">
            <v/>
          </cell>
          <cell r="H3934">
            <v>373</v>
          </cell>
        </row>
        <row r="3935">
          <cell r="A3935" t="str">
            <v>3BS-1020161</v>
          </cell>
          <cell r="B3935" t="str">
            <v>Didaktik-Schädel auf Halswirbelsäule, 4-teilig</v>
          </cell>
          <cell r="C3935" t="str">
            <v>Didactic Human Skull Model on Cervical Spine, 4 part</v>
          </cell>
          <cell r="D3935" t="str">
            <v/>
          </cell>
          <cell r="E3935" t="str">
            <v>Modelo didáctico de calavera humana con columna cervical, 4 piezas</v>
          </cell>
          <cell r="F3935" t="str">
            <v>Dydaktyczny model czaszki na kręgosłupie szyjnym, 4-częściowy</v>
          </cell>
          <cell r="G3935" t="str">
            <v/>
          </cell>
          <cell r="H3935">
            <v>360</v>
          </cell>
        </row>
        <row r="3936">
          <cell r="A3936" t="str">
            <v>3BS-1020162</v>
          </cell>
          <cell r="B3936" t="str">
            <v>Klassik-Schädel mit Gehirn, 8-teilig</v>
          </cell>
          <cell r="C3936" t="str">
            <v>Classic Human Skull Model with 5 part Brain</v>
          </cell>
          <cell r="D3936" t="str">
            <v>Modèle classique de crâne humain avec cerveau en 5 parties</v>
          </cell>
          <cell r="E3936" t="str">
            <v>Modelo clásico de cráneo humano con cerebro en 5 partes</v>
          </cell>
          <cell r="F3936" t="str">
            <v>Klasyczny model czaszki z mózgiem, 8-częściowy</v>
          </cell>
          <cell r="G3936" t="str">
            <v>Классическая модель черепа человека с мозгом из 5 частей</v>
          </cell>
          <cell r="H3936">
            <v>227</v>
          </cell>
        </row>
        <row r="3937">
          <cell r="A3937" t="str">
            <v>3BS-1020165</v>
          </cell>
          <cell r="B3937" t="str">
            <v>Klassik-Schädel mit Nummerierung, 3-teilig</v>
          </cell>
          <cell r="C3937" t="str">
            <v>Numbered Human Classic Skull Model, 3 part</v>
          </cell>
          <cell r="D3937" t="str">
            <v>Modèle classique de crâne humain numéroté, 3 parties</v>
          </cell>
          <cell r="E3937" t="str">
            <v>Modelo clásico de cráneo humano numerado, 3 partes</v>
          </cell>
          <cell r="F3937" t="str">
            <v>Klasyczny model czaszki z numerowanymi elementami, 3-częściowy</v>
          </cell>
          <cell r="G3937" t="str">
            <v>Пронумерованная классическая модель черепа человека, 3 части</v>
          </cell>
          <cell r="H3937">
            <v>124</v>
          </cell>
        </row>
        <row r="3938">
          <cell r="A3938" t="str">
            <v>3BS-1020167</v>
          </cell>
          <cell r="B3938" t="str">
            <v>Klassik-Schädel mit eröffnetem Unterkiefer, bemalt, 3-teilig</v>
          </cell>
          <cell r="C3938" t="str">
            <v>Classic Human Skull Model with Opened Lower Jaw, 3 part, painted</v>
          </cell>
          <cell r="D3938" t="str">
            <v/>
          </cell>
          <cell r="E3938" t="str">
            <v/>
          </cell>
          <cell r="F3938" t="str">
            <v>Klasyczny model czaszki z otwartą żuchwą, pomalowany, 3-częściowy</v>
          </cell>
          <cell r="G3938" t="str">
            <v/>
          </cell>
          <cell r="H3938">
            <v>261</v>
          </cell>
        </row>
        <row r="3939">
          <cell r="A3939" t="str">
            <v>3BS-1020168</v>
          </cell>
          <cell r="B3939" t="str">
            <v>Klassik-Schädel, bemalt, magnetisch 3-teilig</v>
          </cell>
          <cell r="C3939" t="str">
            <v>Classic Human Skull Model, painted, 3 part</v>
          </cell>
          <cell r="D3939" t="str">
            <v>Modèle classique de crâne humain, peint, en 3 parties</v>
          </cell>
          <cell r="E3939" t="str">
            <v>Modelo clásico de cráneo humano, pintado, 3 partes</v>
          </cell>
          <cell r="F3939" t="str">
            <v>Klasyczny model czaszki, pomalowany, składany magnetycznie, 3-częściowy</v>
          </cell>
          <cell r="G3939" t="str">
            <v/>
          </cell>
          <cell r="H3939">
            <v>134</v>
          </cell>
        </row>
        <row r="3940">
          <cell r="A3940" t="str">
            <v>3BS-1020169</v>
          </cell>
          <cell r="B3940" t="str">
            <v>Funktions-Schädel mit Kaumuskulatur, 2-teilig</v>
          </cell>
          <cell r="C3940" t="str">
            <v>TMJ Human Skull Model, demonstrates functions of masticator muscles, 2 part</v>
          </cell>
          <cell r="D3940" t="str">
            <v/>
          </cell>
          <cell r="E3940" t="str">
            <v/>
          </cell>
          <cell r="F3940" t="str">
            <v>Funkcjonalny model czaszki do demonstracji funkcji żwaczy, 2-częściowy</v>
          </cell>
          <cell r="G3940" t="str">
            <v/>
          </cell>
          <cell r="H3940">
            <v>254</v>
          </cell>
        </row>
        <row r="3941">
          <cell r="A3941" t="str">
            <v>3BS-1020173</v>
          </cell>
          <cell r="B3941" t="str">
            <v>Skelett Max A11 mit Muskeldarstellung, auf Metallstativ mit 5 Rollen</v>
          </cell>
          <cell r="C3941" t="str">
            <v>Skeleton Model with Painted Muscle Origins and Inserts - Max</v>
          </cell>
          <cell r="D3941" t="str">
            <v/>
          </cell>
          <cell r="E3941" t="str">
            <v/>
          </cell>
          <cell r="F3941" t="str">
            <v>Model szkieletu "Max A11" z mięśniami, na metalowym statywie z podstawą na 5 kółkach</v>
          </cell>
          <cell r="G3941" t="str">
            <v/>
          </cell>
          <cell r="H3941">
            <v>655</v>
          </cell>
        </row>
        <row r="3942">
          <cell r="A3942" t="str">
            <v>3BS-1020174</v>
          </cell>
          <cell r="B3942" t="str">
            <v>Skelett Max A11/1 mit Muskeldarstellung, an Metallhängestativ mit 5 Rollen</v>
          </cell>
          <cell r="C3942" t="str">
            <v>Skeleton Model with Painted Muscle Origins and Inserts - Max - Hanging Stand</v>
          </cell>
          <cell r="D3942" t="str">
            <v/>
          </cell>
          <cell r="E3942" t="str">
            <v/>
          </cell>
          <cell r="F3942" t="str">
            <v>Model szkieletu "Max A11/1" z mięśniami, na metalowym statywie z podstawą na 5 kółkach</v>
          </cell>
          <cell r="G3942" t="str">
            <v/>
          </cell>
          <cell r="H3942">
            <v>753</v>
          </cell>
        </row>
        <row r="3943">
          <cell r="A3943" t="str">
            <v>3BS-1020175</v>
          </cell>
          <cell r="B3943" t="str">
            <v>Skelett Leo A12 mit Gelenkbändern, auf Metallstativ mit 5 Rollen</v>
          </cell>
          <cell r="C3943" t="str">
            <v>Skeleton Model with Ligaments - Leo</v>
          </cell>
          <cell r="D3943" t="str">
            <v>Modèle de squelette avec ligaments - Leo</v>
          </cell>
          <cell r="E3943" t="str">
            <v>Modelo de esqueleto con ligamentos - Leo</v>
          </cell>
          <cell r="F3943" t="str">
            <v>Model szkieletu "Leo A12" z więzadłami stawów, na metalowym statywie z podstawą na 5 kółkach</v>
          </cell>
          <cell r="G3943" t="str">
            <v>Модель скелета со связками - Лев</v>
          </cell>
          <cell r="H3943">
            <v>764</v>
          </cell>
        </row>
        <row r="3944">
          <cell r="A3944" t="str">
            <v>3BS-1020176</v>
          </cell>
          <cell r="B3944" t="str">
            <v>Skelett Sam A13 - Luxusversion auf Metallstativ mit 5 Rollen</v>
          </cell>
          <cell r="C3944" t="str">
            <v>Skeleton Model with Muscles and Ligaments - Sam</v>
          </cell>
          <cell r="D3944" t="str">
            <v>Modèle de squelette avec muscles et ligaments - Sam</v>
          </cell>
          <cell r="E3944" t="str">
            <v>Modelo de esqueleto con músculos y ligamentos - Sam</v>
          </cell>
          <cell r="F3944" t="str">
            <v>Model szkieletu "Sam A13", wersja deluxe, na metalowym statywie z podstawą na 5 kółkach</v>
          </cell>
          <cell r="G3944" t="str">
            <v>Модель скелета с мышцами и связками - Сэм</v>
          </cell>
          <cell r="H3944">
            <v>884</v>
          </cell>
        </row>
        <row r="3945">
          <cell r="A3945" t="str">
            <v>3BS-1020179</v>
          </cell>
          <cell r="B3945" t="str">
            <v>Skelett Phil A15/3, das physiologische Skelett an Metallhängestativ mit 5 Rollen</v>
          </cell>
          <cell r="C3945" t="str">
            <v>Physiological Skeleton Model - Phil - Hanging Stand</v>
          </cell>
          <cell r="D3945" t="str">
            <v>Modèle de squelette physiologique - Phil - Support suspendu</v>
          </cell>
          <cell r="E3945" t="str">
            <v>Modelo de esqueleto fisiológico - Phil - Soporte colgante</v>
          </cell>
          <cell r="F3945" t="str">
            <v>Model fizjologiczny szkieletu "Phil A15/3", na metalowym statywie z podstawą na 5 kółkach</v>
          </cell>
          <cell r="G3945" t="str">
            <v>Модель физиологического скелета - Фил - подвесная подставка</v>
          </cell>
          <cell r="H3945">
            <v>942</v>
          </cell>
        </row>
        <row r="3946">
          <cell r="A3946" t="str">
            <v>3BS-1020181</v>
          </cell>
          <cell r="B3946" t="str">
            <v>Schädel mit Gesichtsmuskulatur</v>
          </cell>
          <cell r="C3946" t="str">
            <v>Skull with Facial Muscles</v>
          </cell>
          <cell r="D3946" t="str">
            <v>Crâne et muscles faciaux</v>
          </cell>
          <cell r="E3946" t="str">
            <v>Cráneo con músculos faciales</v>
          </cell>
          <cell r="F3946" t="str">
            <v>Model czaszki z mięśniami twarzy</v>
          </cell>
          <cell r="G3946" t="str">
            <v>Череп с лицевыми мышцами</v>
          </cell>
          <cell r="H3946">
            <v>305</v>
          </cell>
        </row>
        <row r="3947">
          <cell r="A3947" t="str">
            <v>3BS-1020970</v>
          </cell>
          <cell r="B3947" t="str">
            <v>Katzenskelett (Felis catus), flexibel montiert, Präparat</v>
          </cell>
          <cell r="C3947" t="str">
            <v>Cat skeleton (Felis catus)</v>
          </cell>
          <cell r="D3947" t="str">
            <v>Squelette de chat (Felis catus)</v>
          </cell>
          <cell r="E3947" t="str">
            <v>Esqueleto de gato (Felis catus)</v>
          </cell>
          <cell r="F3947" t="str">
            <v>#N/A</v>
          </cell>
          <cell r="G3947" t="str">
            <v>Скелет кошки (Felis catus)</v>
          </cell>
          <cell r="H3947">
            <v>1400</v>
          </cell>
        </row>
        <row r="3948">
          <cell r="A3948" t="str">
            <v>3BS-1020988</v>
          </cell>
          <cell r="B3948" t="str">
            <v>Hundeskelett (Canis lupus familiaris), Größe M, Präparat</v>
          </cell>
          <cell r="C3948" t="str">
            <v>Dog skeleton (Canis lupus familiaris)</v>
          </cell>
          <cell r="D3948" t="str">
            <v>Squelette de chien (Canis lupus familiaris)</v>
          </cell>
          <cell r="E3948" t="str">
            <v>Esqueleto de perro (Canis lupus familiaris)</v>
          </cell>
          <cell r="F3948" t="str">
            <v/>
          </cell>
          <cell r="G3948" t="str">
            <v>Скелет собаки (Canis lupus familiaris)</v>
          </cell>
          <cell r="H3948">
            <v>1444</v>
          </cell>
        </row>
        <row r="3949">
          <cell r="A3949" t="str">
            <v>3BS-1022655</v>
          </cell>
          <cell r="B3949" t="str">
            <v>Rauchermodell (aktives und passives Rauchen)</v>
          </cell>
          <cell r="C3949" t="str">
            <v>Smoking model</v>
          </cell>
          <cell r="D3949" t="str">
            <v/>
          </cell>
          <cell r="E3949" t="str">
            <v/>
          </cell>
          <cell r="F3949" t="str">
            <v/>
          </cell>
          <cell r="G3949" t="str">
            <v/>
          </cell>
          <cell r="H3949">
            <v>137</v>
          </cell>
        </row>
        <row r="3950">
          <cell r="A3950" t="str">
            <v>3BS-1024034</v>
          </cell>
          <cell r="B3950" t="str">
            <v>Biomembranmodell</v>
          </cell>
          <cell r="C3950" t="str">
            <v>Biomembrane model</v>
          </cell>
          <cell r="D3950" t="str">
            <v/>
          </cell>
          <cell r="E3950" t="str">
            <v/>
          </cell>
          <cell r="F3950" t="str">
            <v/>
          </cell>
          <cell r="G3950" t="str">
            <v/>
          </cell>
          <cell r="H3950">
            <v>162</v>
          </cell>
        </row>
        <row r="3951">
          <cell r="A3951" t="str">
            <v>40014-00</v>
          </cell>
          <cell r="B3951" t="str">
            <v>Kochsalz Strukturmodell</v>
          </cell>
          <cell r="C3951" t="str">
            <v>Crystal lattice model sodium chloride</v>
          </cell>
          <cell r="D3951" t="str">
            <v>Modèle de réseau cristalin du chlorure de sodium (NaCl)</v>
          </cell>
          <cell r="E3951" t="str">
            <v>CRISTAL DE CLORURO DE SODIO, MODELO</v>
          </cell>
          <cell r="F3951" t="str">
            <v xml:space="preserve">Model kryształu Sól kuchenna     </v>
          </cell>
          <cell r="G3951" t="str">
            <v xml:space="preserve">Модель кристаллической решетки хлорида натрия    </v>
          </cell>
          <cell r="H3951">
            <v>146</v>
          </cell>
        </row>
        <row r="3952">
          <cell r="A3952" t="str">
            <v>40015-00</v>
          </cell>
          <cell r="B3952" t="str">
            <v>Cäsiumchlorid Strukturmodell</v>
          </cell>
          <cell r="C3952" t="str">
            <v>Crystal-lattice model cesium chloride</v>
          </cell>
          <cell r="D3952" t="str">
            <v>Modèle de réseau cristalin du chlorure de césium (CsCl)</v>
          </cell>
          <cell r="E3952" t="str">
            <v>Crystal-lattice cesium chloride</v>
          </cell>
          <cell r="F3952" t="str">
            <v xml:space="preserve">Model kryształu Chlorek cezu     </v>
          </cell>
          <cell r="G3952" t="str">
            <v xml:space="preserve">Модель кристаллической решетки хлорида цезия    </v>
          </cell>
          <cell r="H3952">
            <v>104</v>
          </cell>
        </row>
        <row r="3953">
          <cell r="A3953" t="str">
            <v>40016-00</v>
          </cell>
          <cell r="B3953" t="str">
            <v>Zinkblende Strukturmodell Kristallstrukturtyp Zinkblende / Sphalerit</v>
          </cell>
          <cell r="C3953" t="str">
            <v>Crystal-lattice model sphalerite</v>
          </cell>
          <cell r="D3953" t="str">
            <v>Modèle de réseau cristalin du sphalérite (ZnS)</v>
          </cell>
          <cell r="E3953" t="str">
            <v>Crystal-lattice model sphalerite</v>
          </cell>
          <cell r="F3953" t="str">
            <v xml:space="preserve">Model kryształu Blenda cynkowa     </v>
          </cell>
          <cell r="G3953" t="str">
            <v xml:space="preserve">Модель кристаллической решетки, сфалерита  </v>
          </cell>
          <cell r="H3953">
            <v>136</v>
          </cell>
        </row>
        <row r="3954">
          <cell r="A3954" t="str">
            <v>40102-00</v>
          </cell>
          <cell r="B3954" t="str">
            <v>CO2 Feuerlöscher, 2kg für Brandklasse B</v>
          </cell>
          <cell r="C3954" t="str">
            <v>Fire-extinguisher, 2 Kg</v>
          </cell>
          <cell r="D3954" t="str">
            <v/>
          </cell>
          <cell r="E3954" t="str">
            <v/>
          </cell>
          <cell r="F3954" t="str">
            <v/>
          </cell>
          <cell r="G3954" t="str">
            <v/>
          </cell>
          <cell r="H3954">
            <v>194.7</v>
          </cell>
        </row>
        <row r="3955">
          <cell r="A3955" t="str">
            <v>40320-00</v>
          </cell>
          <cell r="B3955" t="str">
            <v xml:space="preserve">Hammer (Schlosserhammer), 200 g </v>
          </cell>
          <cell r="C3955" t="str">
            <v>Hammer, engineers, 200 g</v>
          </cell>
          <cell r="D3955" t="str">
            <v>Marteau, normal, 200 g</v>
          </cell>
          <cell r="E3955" t="str">
            <v>MARTILLO, NORMAL, 200 G</v>
          </cell>
          <cell r="F3955" t="str">
            <v xml:space="preserve">Młotek ślusarski, 200 g     </v>
          </cell>
          <cell r="G3955" t="str">
            <v xml:space="preserve">Слесарный молоток,  200 г     </v>
          </cell>
          <cell r="H3955">
            <v>8.3000000000000007</v>
          </cell>
        </row>
        <row r="3956">
          <cell r="A3956" t="str">
            <v>40322-00</v>
          </cell>
          <cell r="B3956" t="str">
            <v xml:space="preserve">Maulschlüssel 32/30 für Stahlflaschen </v>
          </cell>
          <cell r="C3956" t="str">
            <v>Wrench for steel cylinders</v>
          </cell>
          <cell r="D3956" t="str">
            <v>Clef pour bouteilles acier</v>
          </cell>
          <cell r="E3956" t="str">
            <v>LLAVE P. BOTELLAS DE ACERO</v>
          </cell>
          <cell r="F3956" t="str">
            <v xml:space="preserve">Klucz szczękowy 32/30 do butli stalowych     </v>
          </cell>
          <cell r="G3956" t="str">
            <v xml:space="preserve">Гаечный ключ для стальных сосудов  32/30  </v>
          </cell>
          <cell r="H3956">
            <v>14.9</v>
          </cell>
        </row>
        <row r="3957">
          <cell r="A3957" t="str">
            <v>40400-00</v>
          </cell>
          <cell r="B3957" t="str">
            <v>Zündrohr für Explosionsversuche</v>
          </cell>
          <cell r="C3957" t="str">
            <v>Plexiglass cylinder for explosion tests</v>
          </cell>
          <cell r="D3957" t="str">
            <v>Cylindre de Plexiglas pour test d´explosions</v>
          </cell>
          <cell r="E3957" t="str">
            <v>Cilindro de plexiglás para pruebas de explosión</v>
          </cell>
          <cell r="F3957" t="str">
            <v xml:space="preserve">Rura zapłonowa do eksplozji     </v>
          </cell>
          <cell r="G3957" t="str">
            <v xml:space="preserve">Цилиндр, плексиглас  </v>
          </cell>
          <cell r="H3957">
            <v>124.2</v>
          </cell>
        </row>
        <row r="3958">
          <cell r="A3958" t="str">
            <v>40410-00</v>
          </cell>
          <cell r="B3958" t="str">
            <v>Plexiglas-Silo für Staubexplosionen</v>
          </cell>
          <cell r="C3958" t="str">
            <v>Plexiglass cylinder for dust explosions</v>
          </cell>
          <cell r="D3958" t="str">
            <v>Cylindre de Plexiglas pour explosion de poussière</v>
          </cell>
          <cell r="E3958" t="str">
            <v>Cilindro de plexiglás para explosiones de polvo</v>
          </cell>
          <cell r="F3958" t="str">
            <v xml:space="preserve">Silos z pleksiglasu do eksplozji kurzu     </v>
          </cell>
          <cell r="G3958" t="str">
            <v xml:space="preserve">Цилиндр для взрыва пыли, оргстекло  </v>
          </cell>
          <cell r="H3958">
            <v>163.80000000000001</v>
          </cell>
        </row>
        <row r="3959">
          <cell r="A3959" t="str">
            <v>40461-00</v>
          </cell>
          <cell r="B3959" t="str">
            <v xml:space="preserve">Gasometer, 1000 ml </v>
          </cell>
          <cell r="C3959" t="str">
            <v>Gasometer 1000 ml</v>
          </cell>
          <cell r="D3959" t="str">
            <v>Gazomètre, 1000 ml</v>
          </cell>
          <cell r="E3959" t="str">
            <v>GASOMETRO 1000 ML</v>
          </cell>
          <cell r="F3959" t="str">
            <v xml:space="preserve">Gazometr 1000 ml     </v>
          </cell>
          <cell r="G3959" t="str">
            <v xml:space="preserve">Газометр, 1000 мл    </v>
          </cell>
          <cell r="H3959">
            <v>699</v>
          </cell>
        </row>
        <row r="3960">
          <cell r="A3960" t="str">
            <v>40465-01</v>
          </cell>
          <cell r="B3960" t="str">
            <v xml:space="preserve">Gasmessglocke, 1000 ml, SB 29 </v>
          </cell>
          <cell r="C3960" t="str">
            <v>Bell jar f.gasometer,1000 ml</v>
          </cell>
          <cell r="D3960" t="str">
            <v>Cloche de verre 1000 ml pour gazomètre</v>
          </cell>
          <cell r="E3960" t="str">
            <v>CAMPANA DE MEDICION DE GAS 1000ML</v>
          </cell>
          <cell r="F3960" t="str">
            <v xml:space="preserve">Gazometr dzwonowy, 1000 ml, SB 29     </v>
          </cell>
          <cell r="G3960" t="str">
            <v xml:space="preserve">Колпак для газометра,  1000 мл    </v>
          </cell>
          <cell r="H3960">
            <v>53.1</v>
          </cell>
        </row>
        <row r="3961">
          <cell r="A3961" t="str">
            <v>40466-00</v>
          </cell>
          <cell r="B3961" t="str">
            <v xml:space="preserve">Gasbar </v>
          </cell>
          <cell r="C3961" t="str">
            <v>Gas bar</v>
          </cell>
          <cell r="D3961" t="str">
            <v>Batterie de gazomètres</v>
          </cell>
          <cell r="E3961" t="str">
            <v>GASOMETRO</v>
          </cell>
          <cell r="F3961" t="str">
            <v xml:space="preserve">Zbiornik gazu     </v>
          </cell>
          <cell r="G3961" t="str">
            <v xml:space="preserve">Стойка для газометра  </v>
          </cell>
          <cell r="H3961">
            <v>143</v>
          </cell>
        </row>
        <row r="3962">
          <cell r="A3962" t="str">
            <v>40469-00</v>
          </cell>
          <cell r="B3962" t="str">
            <v xml:space="preserve">Plastikbeutel mit Schlauch, 10 Stück </v>
          </cell>
          <cell r="C3962" t="str">
            <v>Plastic bag w. hose         10 u.</v>
          </cell>
          <cell r="D3962" t="str">
            <v>Sac en plastique avec tube, jeu de 10</v>
          </cell>
          <cell r="E3962" t="str">
            <v>BOLSA PLASTIC. C. MANGERA,  10 U.</v>
          </cell>
          <cell r="F3962" t="str">
            <v xml:space="preserve">Pojemnik plastikowy z przewodem, 10 sztuk     </v>
          </cell>
          <cell r="G3962" t="str">
            <v xml:space="preserve">Пластиковый пакет с гибкой трубкой, 10 шт.    </v>
          </cell>
          <cell r="H3962">
            <v>13.5</v>
          </cell>
        </row>
        <row r="3963">
          <cell r="A3963" t="str">
            <v>40484-02</v>
          </cell>
          <cell r="B3963" t="str">
            <v xml:space="preserve">Handschaufel, Stahl, l = 300 mm </v>
          </cell>
          <cell r="C3963" t="str">
            <v>Garden trowel, steel</v>
          </cell>
          <cell r="D3963" t="str">
            <v>Pelle, acier</v>
          </cell>
          <cell r="E3963" t="str">
            <v>PALA DE MANO, ACERO</v>
          </cell>
          <cell r="F3963" t="str">
            <v xml:space="preserve">Szufelka, stalowa     </v>
          </cell>
          <cell r="G3963" t="str">
            <v xml:space="preserve">Совок, стальной    </v>
          </cell>
          <cell r="H3963">
            <v>6.9</v>
          </cell>
        </row>
        <row r="3964">
          <cell r="A3964" t="str">
            <v>40485-01</v>
          </cell>
          <cell r="B3964" t="str">
            <v xml:space="preserve">Glasrührstab,  Boro, l = 200 mm, d = 3 mm </v>
          </cell>
          <cell r="C3964" t="str">
            <v>Glass rod, boro 3.3, l = 200 mm, d = 3 mm</v>
          </cell>
          <cell r="D3964" t="str">
            <v>Baguette boro 3.3, l=200 mm, d=3 mm</v>
          </cell>
          <cell r="E3964" t="str">
            <v>Varilla de vidrio, BORO 3.3, l = 200 mm, d = 3 mm</v>
          </cell>
          <cell r="F3964" t="str">
            <v xml:space="preserve">Pręt mieszadła, Boro 3,3, l = 200 mm d = 3 mm     </v>
          </cell>
          <cell r="G3964" t="str">
            <v>Стеклянный стержень,  примерно 200 мм</v>
          </cell>
          <cell r="H3964">
            <v>0.4</v>
          </cell>
        </row>
        <row r="3965">
          <cell r="A3965" t="str">
            <v>40485-02</v>
          </cell>
          <cell r="B3965" t="str">
            <v xml:space="preserve">Glasrührstab,  Boro, l = 200 mm, d = 4 mm </v>
          </cell>
          <cell r="C3965" t="str">
            <v>Glass rod,boro 3.3,l=200mm, d=4mm</v>
          </cell>
          <cell r="D3965" t="str">
            <v>Baguette boro 3.3 L=200mm d=4mm</v>
          </cell>
          <cell r="E3965" t="str">
            <v>Varilla de vidrio, BORO 3.3, l = 200 mm, d = 4 mm</v>
          </cell>
          <cell r="F3965" t="str">
            <v xml:space="preserve">Pręt mieszadła, Boro 3,3, l = 200 mm d = 4 mm     </v>
          </cell>
          <cell r="G3965" t="str">
            <v>Стеклянный стержень, l=200 мм, d=4 мм</v>
          </cell>
          <cell r="H3965">
            <v>0.5</v>
          </cell>
        </row>
        <row r="3966">
          <cell r="A3966" t="str">
            <v>40485-03</v>
          </cell>
          <cell r="B3966" t="str">
            <v xml:space="preserve">Glasrührstab,  Boro, l = 200 mm, d = 5 mm </v>
          </cell>
          <cell r="C3966" t="str">
            <v>Glass rod, boro 3.3, l=200mm, d=5mm</v>
          </cell>
          <cell r="D3966" t="str">
            <v>Baguette boro 3.3 L=200mm d=5mm</v>
          </cell>
          <cell r="E3966" t="str">
            <v>Varilla de vidrio, BORO 3.3, l = 200 mm, d = 5 mm</v>
          </cell>
          <cell r="F3966" t="str">
            <v xml:space="preserve">Pręt mieszadła, Boro 3,3, l = 200 mm d = 5 mm     </v>
          </cell>
          <cell r="G3966" t="str">
            <v>Стеклянный стержень, l=200 мм, d=5 мм</v>
          </cell>
          <cell r="H3966">
            <v>0.6</v>
          </cell>
        </row>
        <row r="3967">
          <cell r="A3967" t="str">
            <v>40485-04</v>
          </cell>
          <cell r="B3967" t="str">
            <v xml:space="preserve">Glasrührstab,  Boro, l = 200 mm, d = 6 mm </v>
          </cell>
          <cell r="C3967" t="str">
            <v>Glass rod, boro 3.3, l=200mm, d=6mm</v>
          </cell>
          <cell r="D3967" t="str">
            <v>Baguette boro 3.3 L=200mm d=6mm</v>
          </cell>
          <cell r="E3967" t="str">
            <v>Varilla de vidrio, BORO 3.3, l = 200 mm, d = 6 mm</v>
          </cell>
          <cell r="F3967" t="str">
            <v xml:space="preserve">Pręt mieszadła, Boro 3,3, l = 200 mm d = 6 mm     </v>
          </cell>
          <cell r="G3967" t="str">
            <v xml:space="preserve">Стеклянный стержень, l=200 мм, d=6 мм, BORO 3.3    </v>
          </cell>
          <cell r="H3967">
            <v>0.7</v>
          </cell>
        </row>
        <row r="3968">
          <cell r="A3968" t="str">
            <v>40485-05</v>
          </cell>
          <cell r="B3968" t="str">
            <v xml:space="preserve">Glasrührstab,  Boro, l = 300 mm, d = 7 mm </v>
          </cell>
          <cell r="C3968" t="str">
            <v>Glass rod,boro 3.3,l=300mm, d=7mm</v>
          </cell>
          <cell r="D3968" t="str">
            <v>Baguette boro 3,3 , d=7mm, l=300mm</v>
          </cell>
          <cell r="E3968" t="str">
            <v>Varilla de vidrio, BORO 3.3, l = 300 mm, d = 7 mm</v>
          </cell>
          <cell r="F3968" t="str">
            <v xml:space="preserve">Pręt mieszadła, Boro 3,3, l = 300 mm d = 7 mm     </v>
          </cell>
          <cell r="G3968" t="str">
            <v>Стеклянный стержень, l=300 мм</v>
          </cell>
          <cell r="H3968">
            <v>0.8</v>
          </cell>
        </row>
        <row r="3969">
          <cell r="A3969" t="str">
            <v>40485-06</v>
          </cell>
          <cell r="B3969" t="str">
            <v xml:space="preserve">Glasrührstab, Boro, l = 300 mm, d = 8 mm </v>
          </cell>
          <cell r="C3969" t="str">
            <v>Glass stirring rod, d = 8 mm, l = approx. 300 mm</v>
          </cell>
          <cell r="D3969" t="str">
            <v>Baguette boro 3.3 L=300mm d=8mm</v>
          </cell>
          <cell r="E3969" t="str">
            <v>Varilla de vidrio, l = 300 mm, d = 8 mm</v>
          </cell>
          <cell r="F3969" t="str">
            <v xml:space="preserve">Pręt mieszadła, Boro 3,3, l = 300 mm d = 8 mm     </v>
          </cell>
          <cell r="G3969" t="str">
            <v>Стеклянный стержень, l=300 мм, d=8 мм</v>
          </cell>
          <cell r="H3969">
            <v>0.9</v>
          </cell>
        </row>
        <row r="3970">
          <cell r="A3970" t="str">
            <v>40485-07</v>
          </cell>
          <cell r="B3970" t="str">
            <v xml:space="preserve">Glasrührstab,  Boro, l = 300 mm, d = 9 mm </v>
          </cell>
          <cell r="C3970" t="str">
            <v>Glass rod,boro 3.3,l=300mm, d=9mm</v>
          </cell>
          <cell r="D3970" t="str">
            <v>Baguette boro 3.3 L=300mm d=9mm</v>
          </cell>
          <cell r="E3970" t="str">
            <v>Varilla de vidrio, BORO 3.3, l = 300 mm, d = 9 mm</v>
          </cell>
          <cell r="F3970" t="str">
            <v xml:space="preserve">Pręt mieszadła, Boro 3,3, l = 300 mm d = 9 mm     </v>
          </cell>
          <cell r="G3970" t="str">
            <v xml:space="preserve">Стеклянный стержень, l=300 мм, d=9 мм, BORO 3.3    </v>
          </cell>
          <cell r="H3970">
            <v>1.2</v>
          </cell>
        </row>
        <row r="3971">
          <cell r="A3971" t="str">
            <v>40567-00</v>
          </cell>
          <cell r="B3971" t="str">
            <v>Gummischlauch mit Gewebeeinlage, lfd. m</v>
          </cell>
          <cell r="C3971" t="str">
            <v>Rubber tubing w. cloth insertion</v>
          </cell>
          <cell r="D3971" t="str">
            <v>Tube en caoutchouc avec renfort en tissus</v>
          </cell>
          <cell r="E3971" t="str">
            <v>MANGUERA DE GOMA C.REFU.DE TEJIDO</v>
          </cell>
          <cell r="F3971" t="str">
            <v xml:space="preserve">Przewód gumowy, zbrojony, 1 m     </v>
          </cell>
          <cell r="G3971" t="str">
            <v xml:space="preserve">Резиновая трубка, с тканевой прокладкой, 1м    </v>
          </cell>
          <cell r="H3971">
            <v>2.9</v>
          </cell>
        </row>
        <row r="3972">
          <cell r="A3972" t="str">
            <v>40569-10</v>
          </cell>
          <cell r="B3972" t="str">
            <v>Reagenzglasgestell mit 6 Bohrungen, d = 31 mm, Holz</v>
          </cell>
          <cell r="C3972" t="str">
            <v>Test tube rack, wood, for 6 tubes d= 30 mm</v>
          </cell>
          <cell r="D3972" t="str">
            <v>Portoir en bois pour 6 tubes d= 30 mm</v>
          </cell>
          <cell r="E3972" t="str">
            <v>SOPORTE DE MADERA PARA 6 TUBOS DE ENSAYO, d=31mm</v>
          </cell>
          <cell r="F3972" t="str">
            <v xml:space="preserve">Stojak do probówek, 6 otworów, drewniany     </v>
          </cell>
          <cell r="G3972" t="str">
            <v xml:space="preserve">Штатив для пробирок, с 6 отверстиями, 30 мм, дерево    </v>
          </cell>
          <cell r="H3972">
            <v>10.9</v>
          </cell>
        </row>
        <row r="3973">
          <cell r="A3973" t="str">
            <v>40575-10</v>
          </cell>
          <cell r="B3973" t="str">
            <v>Reagenzglasgestell mit 10 Bohrungen, d = 32 mm, Holz</v>
          </cell>
          <cell r="C3973" t="str">
            <v>Test tube rack  with 10 wholes, d = 32 mm, wood</v>
          </cell>
          <cell r="D3973" t="str">
            <v>Portoir en bois pour 10 tubes d= 32 mm</v>
          </cell>
          <cell r="E3973" t="str">
            <v xml:space="preserve">Gradilla de 10 para tubos de laboratorio, madera, d=32 mm </v>
          </cell>
          <cell r="F3973" t="str">
            <v xml:space="preserve">Stojak do próbówek, 10 otworów, d = 32 mm, z drewna     </v>
          </cell>
          <cell r="G3973" t="str">
            <v xml:space="preserve">Штатив для пробирок, с 10 отверстиями, 32 мм, дерево    </v>
          </cell>
          <cell r="H3973">
            <v>18.899999999999999</v>
          </cell>
        </row>
        <row r="3974">
          <cell r="A3974" t="str">
            <v>40581-00</v>
          </cell>
          <cell r="B3974" t="str">
            <v xml:space="preserve">Kapillarröhrchen, di = 0,4-1,2 mm, 4 Stück </v>
          </cell>
          <cell r="C3974" t="str">
            <v>Capillary tube, 4, 0.5 to 1.2mm</v>
          </cell>
          <cell r="D3974" t="str">
            <v>Tube capillaires,0,4-1,2mm, les 4</v>
          </cell>
          <cell r="E3974" t="str">
            <v>TUBO CAPILARES,4 PZS.0,4...1,2MM</v>
          </cell>
          <cell r="F3974" t="str">
            <v xml:space="preserve">Kapilary, di=0,4-1,2 mm, 4 sztuki     </v>
          </cell>
          <cell r="G3974" t="str">
            <v xml:space="preserve">Капиллярные трубки, d=0,4-1,2 мм, 4 шт.    </v>
          </cell>
          <cell r="H3974">
            <v>10</v>
          </cell>
        </row>
        <row r="3975">
          <cell r="A3975" t="str">
            <v>40874-00</v>
          </cell>
          <cell r="B3975" t="str">
            <v>Löffelspatel, Stahl, l = 210 mm</v>
          </cell>
          <cell r="C3975" t="str">
            <v>Spoon,stainless steel,210mm</v>
          </cell>
          <cell r="D3975" t="str">
            <v>Cuillère 210 mm, acier inox</v>
          </cell>
          <cell r="E3975" t="str">
            <v>CUCHARA DE ACERO FINO L 210 MM</v>
          </cell>
          <cell r="F3975" t="str">
            <v xml:space="preserve">Łyżeczka, stalowa, l = 210 mm     </v>
          </cell>
          <cell r="G3975" t="str">
            <v xml:space="preserve">Ложка, нерж. сталь, l=210 мм    </v>
          </cell>
          <cell r="H3975">
            <v>2.9</v>
          </cell>
        </row>
        <row r="3976">
          <cell r="A3976" t="str">
            <v>40955-00</v>
          </cell>
          <cell r="B3976" t="str">
            <v xml:space="preserve">Pinzette, l = 200 mm, gerade, stumpf </v>
          </cell>
          <cell r="C3976" t="str">
            <v>Tweezers,straight,blunt, 200 mm</v>
          </cell>
          <cell r="D3976" t="str">
            <v>Pince bouts droits, 200mm</v>
          </cell>
          <cell r="E3976" t="str">
            <v>PINZAS 18 CM, PUNTA ROMA</v>
          </cell>
          <cell r="F3976" t="str">
            <v xml:space="preserve">Pęseta, l = 200 mm, prosta, końcówki okrągłe     </v>
          </cell>
          <cell r="G3976" t="str">
            <v xml:space="preserve">Пинцет, прямой, тупоносый, l=200 мм    </v>
          </cell>
          <cell r="H3976">
            <v>6.9</v>
          </cell>
        </row>
        <row r="3977">
          <cell r="A3977" t="str">
            <v>40968-00</v>
          </cell>
          <cell r="B3977" t="str">
            <v>Sieb engmaschig, d = 60 mm</v>
          </cell>
          <cell r="C3977" t="str">
            <v>Sieve, fine mesh, d=60 mm</v>
          </cell>
          <cell r="D3977" t="str">
            <v>Tamis à mailles serrées</v>
          </cell>
          <cell r="E3977" t="str">
            <v>Tamiz, malla densa, d = 60 mm</v>
          </cell>
          <cell r="F3977" t="str">
            <v xml:space="preserve">Sito, d = 60 mm, oczko drobne     </v>
          </cell>
          <cell r="G3977" t="str">
            <v xml:space="preserve">Сито с мелкими ячейками, d=60 мм    </v>
          </cell>
          <cell r="H3977">
            <v>2.1</v>
          </cell>
        </row>
        <row r="3978">
          <cell r="A3978" t="str">
            <v>40973-00</v>
          </cell>
          <cell r="B3978" t="str">
            <v>Gumminapf / Gummibehälter, 750 ml  für Gipsmodellierungen</v>
          </cell>
          <cell r="C3978" t="str">
            <v>Rubber cup, 750 ml</v>
          </cell>
          <cell r="D3978" t="str">
            <v>Jatte en caoutchouc, 750 ml</v>
          </cell>
          <cell r="E3978" t="str">
            <v>ESCUDILLA DE GOMA, 750 ML, P.YESO</v>
          </cell>
          <cell r="F3978" t="str">
            <v xml:space="preserve">Babka gumowa, 750 ml </v>
          </cell>
          <cell r="G3978" t="str">
            <v xml:space="preserve">Резиновая чашка, 750 мл  </v>
          </cell>
          <cell r="H3978">
            <v>5.9</v>
          </cell>
        </row>
        <row r="3979">
          <cell r="A3979" t="str">
            <v>40979-00</v>
          </cell>
          <cell r="B3979" t="str">
            <v xml:space="preserve">Pinsel, hart </v>
          </cell>
          <cell r="C3979" t="str">
            <v>Painters brush, hard</v>
          </cell>
          <cell r="D3979" t="str">
            <v>Pinceau, dur</v>
          </cell>
          <cell r="E3979" t="str">
            <v>Pincel, duro</v>
          </cell>
          <cell r="F3979" t="str">
            <v xml:space="preserve">Pędzel twardy     </v>
          </cell>
          <cell r="G3979" t="str">
            <v xml:space="preserve">Кисть малярная, твердая    </v>
          </cell>
          <cell r="H3979">
            <v>4.9000000000000004</v>
          </cell>
        </row>
        <row r="3980">
          <cell r="A3980" t="str">
            <v>40988-00</v>
          </cell>
          <cell r="B3980" t="str">
            <v>Glasplatte (matt), 220 x 220 mm, ca. 8 mm dick</v>
          </cell>
          <cell r="C3980" t="str">
            <v>Glass plate,220x220x8 mm, matt</v>
          </cell>
          <cell r="D3980" t="str">
            <v>Plaque de verre 220x220x8mm</v>
          </cell>
          <cell r="E3980" t="str">
            <v>PLACA DE VIDRIO 22X22CM,EXT.FUERT</v>
          </cell>
          <cell r="F3980" t="str">
            <v xml:space="preserve">Płyta szklana 220x220 mm, s = 8 mm, matowa     </v>
          </cell>
          <cell r="G3980" t="str">
            <v xml:space="preserve">Пластинка, стекло, 220 мм x 220 мм, s=8 мм, матовая    </v>
          </cell>
          <cell r="H3980">
            <v>24</v>
          </cell>
        </row>
        <row r="3981">
          <cell r="A3981" t="str">
            <v>40995-00</v>
          </cell>
          <cell r="B3981" t="str">
            <v>Schlauchschelle für d = 12-20 mm, 1 Stück</v>
          </cell>
          <cell r="C3981" t="str">
            <v>Hose clip f.12-20 diameter tube</v>
          </cell>
          <cell r="D3981" t="str">
            <v>Collier de serrage  pour tuyau de diamètre 12-20 mm</v>
          </cell>
          <cell r="E3981" t="str">
            <v>Abrazadera para tubos, d = 12-20 mm</v>
          </cell>
          <cell r="F3981" t="str">
            <v xml:space="preserve">Zacisk do przewodów d = 12-20 mm     </v>
          </cell>
          <cell r="G3981" t="str">
            <v xml:space="preserve">Зажим для трубки, d=12-20 мм    </v>
          </cell>
          <cell r="H3981">
            <v>0.8</v>
          </cell>
        </row>
        <row r="3982">
          <cell r="A3982" t="str">
            <v>40996-02</v>
          </cell>
          <cell r="B3982" t="str">
            <v>Schlauchschelle für d = 8-16 mm, 1 Stück</v>
          </cell>
          <cell r="C3982" t="str">
            <v>Hose clip, diam. 8-16 mm, 1 pc.</v>
          </cell>
          <cell r="D3982" t="str">
            <v>Collier de serrage, diam 8-16 mm, 1 pièce</v>
          </cell>
          <cell r="E3982" t="str">
            <v>Abrazadera para tubos d = 8-16 mm</v>
          </cell>
          <cell r="F3982" t="str">
            <v xml:space="preserve">Zacisk do przewodów d = 8-16 mm, 1 sztuka     </v>
          </cell>
          <cell r="G3982" t="str">
            <v xml:space="preserve">Зажим для трубки, d=8-16 мм    </v>
          </cell>
          <cell r="H3982">
            <v>0.9</v>
          </cell>
        </row>
        <row r="3983">
          <cell r="A3983" t="str">
            <v>40997-00</v>
          </cell>
          <cell r="B3983" t="str">
            <v xml:space="preserve">Schlauchsicherung für d = 5-12 mm </v>
          </cell>
          <cell r="C3983" t="str">
            <v>Hose clamp for 5-12 mm diameter</v>
          </cell>
          <cell r="D3983" t="str">
            <v>Collier de serrage pour tuyau de diamètre 5-12 mm</v>
          </cell>
          <cell r="E3983" t="str">
            <v>ABRAZAD.P.MANGAS DE 5-12MM DIAM</v>
          </cell>
          <cell r="F3983" t="str">
            <v xml:space="preserve">Zabezpieczenie przewodu do d = 5-12 mm     </v>
          </cell>
          <cell r="G3983" t="str">
            <v xml:space="preserve">Хомут для трубки, d=5-12 мм    </v>
          </cell>
          <cell r="H3983">
            <v>2.75</v>
          </cell>
        </row>
        <row r="3984">
          <cell r="A3984" t="str">
            <v>41000-00</v>
          </cell>
          <cell r="B3984" t="str">
            <v xml:space="preserve">Schlauchschelle für d =  8-12 mm </v>
          </cell>
          <cell r="C3984" t="str">
            <v>Hose clamp for 8-12 mm diameter</v>
          </cell>
          <cell r="D3984" t="str">
            <v>Collier de serrage pour tuyau de diamètre 8-12 mm</v>
          </cell>
          <cell r="E3984" t="str">
            <v>ABRAZAD.P.MANGAS DE 8-12MM DIAM</v>
          </cell>
          <cell r="F3984" t="str">
            <v xml:space="preserve">Zabezpieczenie przewodu do d = 8-12 mm     </v>
          </cell>
          <cell r="G3984" t="str">
            <v xml:space="preserve">Хомут для трубки, d=8-12 мм    </v>
          </cell>
          <cell r="H3984">
            <v>3</v>
          </cell>
        </row>
        <row r="3985">
          <cell r="A3985" t="str">
            <v>41001-00</v>
          </cell>
          <cell r="B3985" t="str">
            <v xml:space="preserve">Schlauchschelle für d = 10-16 mm </v>
          </cell>
          <cell r="C3985" t="str">
            <v>Hose clamp for 10-16 mm diameter</v>
          </cell>
          <cell r="D3985" t="str">
            <v>Collier de serrage pour diamètre 10-16mm</v>
          </cell>
          <cell r="E3985" t="str">
            <v>ABRAZAD.P.MANGAS DE 10-16MM DIAM</v>
          </cell>
          <cell r="F3985" t="str">
            <v xml:space="preserve">Zabezpieczenie przewodu do d = 10-16 mm     </v>
          </cell>
          <cell r="G3985" t="str">
            <v xml:space="preserve">Хомут для трубки, d=10-16 мм     </v>
          </cell>
          <cell r="H3985">
            <v>3.1</v>
          </cell>
        </row>
        <row r="3986">
          <cell r="A3986" t="str">
            <v>41002-00</v>
          </cell>
          <cell r="B3986" t="str">
            <v xml:space="preserve">Schlauchschelle für d = 12-22 mm </v>
          </cell>
          <cell r="C3986" t="str">
            <v>Hose clamp for 12-22 mm diameter</v>
          </cell>
          <cell r="D3986" t="str">
            <v>Collier de serrage pour diamètre 12-22mm</v>
          </cell>
          <cell r="E3986" t="str">
            <v>ABRAZAD.P.MANGAS DE 12-22MM DIAM</v>
          </cell>
          <cell r="F3986" t="str">
            <v xml:space="preserve">Zabezpieczenie przewodu do d = 12-22 mm     </v>
          </cell>
          <cell r="G3986" t="str">
            <v xml:space="preserve">Хомут для трубки, d=12-22 мм     </v>
          </cell>
          <cell r="H3986">
            <v>3.1</v>
          </cell>
        </row>
        <row r="3987">
          <cell r="A3987" t="str">
            <v>41100-01</v>
          </cell>
          <cell r="B3987" t="str">
            <v xml:space="preserve">Steilbrustflasche, Enghals, klar, 60 ml, mit Stopfen </v>
          </cell>
          <cell r="C3987" t="str">
            <v>Bottle, narrow mouth, 60 ml, clear</v>
          </cell>
          <cell r="D3987" t="str">
            <v>Flacon, col étroit ,60ml, incolore, bouchon</v>
          </cell>
          <cell r="E3987" t="str">
            <v>FRASCO DE C.ANG.,60ML,INCOLORO</v>
          </cell>
          <cell r="F3987" t="str">
            <v>Butelka, wlew wąski 60 ml, bezbarwna, korek</v>
          </cell>
          <cell r="G3987" t="str">
            <v xml:space="preserve">Склянка, плоскодонная, узкогорлая, прозрачная, 60 мл    </v>
          </cell>
          <cell r="H3987">
            <v>3</v>
          </cell>
        </row>
        <row r="3988">
          <cell r="A3988" t="str">
            <v>41101-01</v>
          </cell>
          <cell r="B3988" t="str">
            <v>Steilbrustflasche, Enghals, klar, 125 ml mit Stopfen</v>
          </cell>
          <cell r="C3988" t="str">
            <v>Bottle, narrow mouth, 125 ml, clear</v>
          </cell>
          <cell r="D3988" t="str">
            <v>Flacon, col étroit 125ml, incolore, bouchon</v>
          </cell>
          <cell r="E3988" t="str">
            <v>Frasco de cuello angosto, vidrio transparente y tapón, 125 m</v>
          </cell>
          <cell r="F3988" t="str">
            <v>Butelka, wlew wąski 125 ml, bezbarwna, korek</v>
          </cell>
          <cell r="G3988" t="str">
            <v xml:space="preserve">Склянка, плоскодонная, узкогорлая, прозрачная, 125 мл    </v>
          </cell>
          <cell r="H3988">
            <v>3</v>
          </cell>
        </row>
        <row r="3989">
          <cell r="A3989" t="str">
            <v>41102-01</v>
          </cell>
          <cell r="B3989" t="str">
            <v xml:space="preserve">Steilbrustflasche, Enghals, klar, 250 ml mit Stopfen </v>
          </cell>
          <cell r="C3989" t="str">
            <v>Bottle, narrow mouth, 250ml, clear</v>
          </cell>
          <cell r="D3989" t="str">
            <v>Flacon, col étroit 250ml, incolore, bouchon</v>
          </cell>
          <cell r="E3989" t="str">
            <v>FRASCO DE C.ANG.250ML,INCOLORO</v>
          </cell>
          <cell r="F3989" t="str">
            <v>Butelka, wlew wąski 250 ml, bezbarwna, korek</v>
          </cell>
          <cell r="G3989" t="str">
            <v xml:space="preserve">Склянка, плоскодонная, узкогорлая, прозрачная, 250 мл    </v>
          </cell>
          <cell r="H3989">
            <v>3.1</v>
          </cell>
        </row>
        <row r="3990">
          <cell r="A3990" t="str">
            <v>41104-01</v>
          </cell>
          <cell r="B3990" t="str">
            <v xml:space="preserve">Steilbrustflasche, Enghals, klar, 1000 ml  mit Stopfen </v>
          </cell>
          <cell r="C3990" t="str">
            <v>Bottle, narrow mouth, 1000ml, clear</v>
          </cell>
          <cell r="D3990" t="str">
            <v>Flacon, col étroit 1000ml, incolore, bouchon</v>
          </cell>
          <cell r="E3990" t="str">
            <v>FRASCO DE C.ANG.1000ML,INCOLORO</v>
          </cell>
          <cell r="F3990" t="str">
            <v>Butelka, wlew wąski 1000 ml, bezbarwna, korek</v>
          </cell>
          <cell r="G3990" t="str">
            <v xml:space="preserve">Склянка, плоскодонная, узкогорлая, прозрачная, 1000 мл    </v>
          </cell>
          <cell r="H3990">
            <v>6.5</v>
          </cell>
        </row>
        <row r="3991">
          <cell r="A3991" t="str">
            <v>41111-01</v>
          </cell>
          <cell r="B3991" t="str">
            <v xml:space="preserve">Steilbrustflasche, Enghals, braun, 125 ml  mit Stopfen </v>
          </cell>
          <cell r="C3991" t="str">
            <v>Bottle, narrow mouth, brown, 125ml</v>
          </cell>
          <cell r="D3991" t="str">
            <v>Flacon, col étroit 125ml, brun, bouchon</v>
          </cell>
          <cell r="E3991" t="str">
            <v>FRASCO DE C.ANG.125ML,AMBAR</v>
          </cell>
          <cell r="F3991" t="str">
            <v xml:space="preserve">Butelka, wlew wąski 125 ml, bursztynowa, korek   </v>
          </cell>
          <cell r="G3991" t="str">
            <v xml:space="preserve">Склянка, плоскодонная, узкогорлая, коричневая, 125 мл    </v>
          </cell>
          <cell r="H3991">
            <v>3</v>
          </cell>
        </row>
        <row r="3992">
          <cell r="A3992" t="str">
            <v>41112-01</v>
          </cell>
          <cell r="B3992" t="str">
            <v xml:space="preserve">Steilbrustflasche, Enghals, braun, 250 ml mit Stopfen </v>
          </cell>
          <cell r="C3992" t="str">
            <v>Bottle, narrow mouth, 250ml, brown</v>
          </cell>
          <cell r="D3992" t="str">
            <v>Flacon, col étroit 250ml, brun, bouchon</v>
          </cell>
          <cell r="E3992" t="str">
            <v>FRASCO DE C.ANG.250ML,AMBAR</v>
          </cell>
          <cell r="F3992" t="str">
            <v>Butelka, wlew wąski 250 ml, bursztynowa, korek</v>
          </cell>
          <cell r="G3992" t="str">
            <v xml:space="preserve">Склянка, плоскодонная, узкогорлая, коричневая, 250 мл    </v>
          </cell>
          <cell r="H3992">
            <v>3.1</v>
          </cell>
        </row>
        <row r="3993">
          <cell r="A3993" t="str">
            <v>41113-01</v>
          </cell>
          <cell r="B3993" t="str">
            <v xml:space="preserve">Steilbrustflasche, Enghals, braun, 500 ml mit Stopfen </v>
          </cell>
          <cell r="C3993" t="str">
            <v>Bottle, narrow mouth, 500ml, brown</v>
          </cell>
          <cell r="D3993" t="str">
            <v>Flacon, col étroit 500ml, brun, bouchon</v>
          </cell>
          <cell r="E3993" t="str">
            <v>FRASCO DE C.ANG.500ML,AMBAR</v>
          </cell>
          <cell r="F3993" t="str">
            <v>Butelka, wlew wąski 500 ml, bursztynowa, korek</v>
          </cell>
          <cell r="G3993" t="str">
            <v xml:space="preserve">Склянка, плоскодонная, узкогорлая, коричневая, 500 мл    </v>
          </cell>
          <cell r="H3993">
            <v>5.4</v>
          </cell>
        </row>
        <row r="3994">
          <cell r="A3994" t="str">
            <v>41121-01</v>
          </cell>
          <cell r="B3994" t="str">
            <v xml:space="preserve">Steilbrustflasche, Weithals, klar, 125 ml mit Stopfen </v>
          </cell>
          <cell r="C3994" t="str">
            <v>Bottle, wide mouth, 125ml, clear</v>
          </cell>
          <cell r="D3994" t="str">
            <v>Flacon col large,125ml, incolore, bouchon</v>
          </cell>
          <cell r="E3994" t="str">
            <v>FRASCO DE C.ANCH.125ML,INCOLORO</v>
          </cell>
          <cell r="F3994" t="str">
            <v>Butelka, wlew szeroki 125 ml, bezbarwna, korek</v>
          </cell>
          <cell r="G3994" t="str">
            <v xml:space="preserve">Склянка, плоскодонная, широкогорлая, прозрачная, 125 мл    </v>
          </cell>
          <cell r="H3994">
            <v>3.1</v>
          </cell>
        </row>
        <row r="3995">
          <cell r="A3995" t="str">
            <v>41122-01</v>
          </cell>
          <cell r="B3995" t="str">
            <v xml:space="preserve">Steilbrustflasche, Weithals, klar, 250 ml mit Stopfen </v>
          </cell>
          <cell r="C3995" t="str">
            <v>Bottle, wide mouth, 250ml, clear</v>
          </cell>
          <cell r="D3995" t="str">
            <v>Flacon col large,250ml, incolore, bouchon</v>
          </cell>
          <cell r="E3995" t="str">
            <v>FRASCO DE C.ANCH.250ML,INCOLORO</v>
          </cell>
          <cell r="F3995" t="str">
            <v>Butelka, wlew szeroki 250 ml, bezbarwna, korek</v>
          </cell>
          <cell r="G3995" t="str">
            <v xml:space="preserve">Склянка, плоскодонная, широкогорлая, прозрачная, 250 мл    </v>
          </cell>
          <cell r="H3995">
            <v>4.5999999999999996</v>
          </cell>
        </row>
        <row r="3996">
          <cell r="A3996" t="str">
            <v>41123-01</v>
          </cell>
          <cell r="B3996" t="str">
            <v>Steilbrustflasche, Weithals, klar, 500 ml mit Stopfen</v>
          </cell>
          <cell r="C3996" t="str">
            <v>Bottle, wide mouth, 500ml, clear</v>
          </cell>
          <cell r="D3996" t="str">
            <v>Flacon col large,500ml, incolore, bouchon</v>
          </cell>
          <cell r="E3996" t="str">
            <v>FRASCO DE C.ANCH.500ML,INCOLORO</v>
          </cell>
          <cell r="F3996" t="str">
            <v>Butelka, wlew szeroki 500 ml, bezbarwna, korek</v>
          </cell>
          <cell r="G3996" t="str">
            <v xml:space="preserve">Склянка, плоскодонная, широкогорлая, прозрачная, 500 мл    </v>
          </cell>
          <cell r="H3996">
            <v>8.9</v>
          </cell>
        </row>
        <row r="3997">
          <cell r="A3997" t="str">
            <v>41124-01</v>
          </cell>
          <cell r="B3997" t="str">
            <v xml:space="preserve">Steilbrustflasche, Weithals, klar, 1000 ml mit Stopfen </v>
          </cell>
          <cell r="C3997" t="str">
            <v>Bottle, wide mouth, 1000ml, clear</v>
          </cell>
          <cell r="D3997" t="str">
            <v>Flacon col large,1000ml, incolore, bouchon</v>
          </cell>
          <cell r="E3997" t="str">
            <v>FRASCO DE C.ANCH.1000ML,INCOLORO</v>
          </cell>
          <cell r="F3997" t="str">
            <v>Butelka, w. szeroki1000 ml, bezbarwna, korek</v>
          </cell>
          <cell r="G3997" t="str">
            <v xml:space="preserve">Склянка, плоскодонная, широкогорлая, прозрачная, 1000 мл    </v>
          </cell>
          <cell r="H3997">
            <v>7.8</v>
          </cell>
        </row>
        <row r="3998">
          <cell r="A3998" t="str">
            <v>41131-01</v>
          </cell>
          <cell r="B3998" t="str">
            <v>Steilbrustflasche, Weithals, braun, 125 ml mit Stopfen</v>
          </cell>
          <cell r="C3998" t="str">
            <v>Bottle, wide mouth, 125ml, brown</v>
          </cell>
          <cell r="D3998" t="str">
            <v>Flacon, col large 125ml, brun, bouchon</v>
          </cell>
          <cell r="E3998" t="str">
            <v>FRASCO DE C.ANCH.125ML</v>
          </cell>
          <cell r="F3998" t="str">
            <v>Butelka, wlew szeroki 125 ml, brąz, korek</v>
          </cell>
          <cell r="G3998" t="str">
            <v xml:space="preserve">Склянка, плоскодонная, широкогорлая, коричневая, 125 мл    </v>
          </cell>
          <cell r="H3998">
            <v>3.1</v>
          </cell>
        </row>
        <row r="3999">
          <cell r="A3999" t="str">
            <v>41132-01</v>
          </cell>
          <cell r="B3999" t="str">
            <v xml:space="preserve">Steilbrustflasche, Weithals, braun, 250 ml mit Stopfen </v>
          </cell>
          <cell r="C3999" t="str">
            <v>Bottle, wide mouth, 250ml, brown</v>
          </cell>
          <cell r="D3999" t="str">
            <v>Flacon, col large 250ml, brun,  bouchon</v>
          </cell>
          <cell r="E3999" t="str">
            <v>FRASCO DE C.ANCH.250ML, AMBAR</v>
          </cell>
          <cell r="F3999" t="str">
            <v>Butelka, wlew szeroki 250 ml, brąz, korek</v>
          </cell>
          <cell r="G3999" t="str">
            <v xml:space="preserve">Склянка, плоскодонная, широкогорлая, коричневая, 250 мл    </v>
          </cell>
          <cell r="H3999">
            <v>46.6</v>
          </cell>
        </row>
        <row r="4000">
          <cell r="A4000" t="str">
            <v>41133-01</v>
          </cell>
          <cell r="B4000" t="str">
            <v xml:space="preserve">Steilbrustflasche, Weithals, braun, 500 ml mit Stopfen </v>
          </cell>
          <cell r="C4000" t="str">
            <v>Bottle, wide mouth, 500ml, brown</v>
          </cell>
          <cell r="D4000" t="str">
            <v>Flacon, col large 500ml, brun,  bouchon</v>
          </cell>
          <cell r="E4000" t="str">
            <v>FRASCO DE C.ANCH.500ML,AMBAR</v>
          </cell>
          <cell r="F4000" t="str">
            <v xml:space="preserve">Butelka, wlew szeroki 500 ml, brąz, korek   </v>
          </cell>
          <cell r="G4000" t="str">
            <v xml:space="preserve">Склянка, плоскодонная, широкогорлая, коричневая, 500 мл    </v>
          </cell>
          <cell r="H4000">
            <v>6.4</v>
          </cell>
        </row>
        <row r="4001">
          <cell r="A4001" t="str">
            <v>41152-00</v>
          </cell>
          <cell r="B4001" t="str">
            <v xml:space="preserve">Säurekappenflasche, braun, 250 ml </v>
          </cell>
          <cell r="C4001" t="str">
            <v>Acid bottle,with cap,250 ml,amber</v>
          </cell>
          <cell r="D4001" t="str">
            <v>Flacon à capuchon 250ml, brun</v>
          </cell>
          <cell r="E4001" t="str">
            <v>FRASCO P. ACIDOS,  250 ML, AMBAR</v>
          </cell>
          <cell r="F4001" t="str">
            <v xml:space="preserve">Butelka zamykana do kwasów 250 ml, brązowa     </v>
          </cell>
          <cell r="G4001" t="str">
            <v xml:space="preserve">Склянка для кислоты, с крышкой, коричневая, 250 мл    </v>
          </cell>
          <cell r="H4001">
            <v>93.5</v>
          </cell>
        </row>
        <row r="4002">
          <cell r="A4002" t="str">
            <v>41159-00</v>
          </cell>
          <cell r="B4002" t="str">
            <v>Standflasche, Laborglas, GL45-Gewinde, braun, 2500 ml</v>
          </cell>
          <cell r="C4002" t="str">
            <v>Narrow mouth bottle, 2500 ml, brown</v>
          </cell>
          <cell r="D4002" t="str">
            <v>Flacon col étroit  2500 ml, brun</v>
          </cell>
          <cell r="E4002" t="str">
            <v>Botella de cuello estrecho, 2500 ml, marrón</v>
          </cell>
          <cell r="F4002" t="str">
            <v xml:space="preserve">Butelka brązowa, gwint GL 45, 2500 ml     </v>
          </cell>
          <cell r="G4002" t="str">
            <v xml:space="preserve">Склянка узкогорлая, коричневая, 2500 мл    </v>
          </cell>
          <cell r="H4002">
            <v>17.7</v>
          </cell>
        </row>
        <row r="4003">
          <cell r="A4003" t="str">
            <v>41220-00</v>
          </cell>
          <cell r="B4003" t="str">
            <v>Verschlusskappe, mit Dichtung, GL 18</v>
          </cell>
          <cell r="C4003" t="str">
            <v>Closure caps,10, GL18</v>
          </cell>
          <cell r="D4003" t="str">
            <v>Capuchon de fermeture avec joint CR18</v>
          </cell>
          <cell r="E4003" t="str">
            <v>TAPA D.CIERRE, GL 18,.</v>
          </cell>
          <cell r="F4003" t="str">
            <v>Pokrywka z gwintem, GL 18</v>
          </cell>
          <cell r="G4003" t="str">
            <v xml:space="preserve">Колпачки с резьбой., GL18    </v>
          </cell>
          <cell r="H4003">
            <v>2.9</v>
          </cell>
        </row>
        <row r="4004">
          <cell r="A4004" t="str">
            <v>41221-00</v>
          </cell>
          <cell r="B4004" t="str">
            <v>Verschlusskappe, mit Dichtung, GL 25</v>
          </cell>
          <cell r="C4004" t="str">
            <v>Closure caps,10, GL25</v>
          </cell>
          <cell r="D4004" t="str">
            <v>Capuchon de fermeture avec joint CR25, jeu de 10</v>
          </cell>
          <cell r="E4004" t="str">
            <v>TAPAS D.CIERRE, GL 25, 10 UNID.</v>
          </cell>
          <cell r="F4004" t="str">
            <v xml:space="preserve">Pokrywka z gwintem, GL 25, 10 sztuk     </v>
          </cell>
          <cell r="G4004" t="str">
            <v xml:space="preserve">Колпачки с резьбой, 10 шт., GL25    </v>
          </cell>
          <cell r="H4004">
            <v>2.9</v>
          </cell>
        </row>
        <row r="4005">
          <cell r="A4005" t="str">
            <v>41230-03</v>
          </cell>
          <cell r="B4005" t="str">
            <v xml:space="preserve">Verbindungskappen, ohne Dichtung, GL 18, 10 Stück </v>
          </cell>
          <cell r="C4005" t="str">
            <v>Connecting caps,10 pcs, GL18</v>
          </cell>
          <cell r="D4005" t="str">
            <v>Capuchon de fermeture sans joint CR18, jeu de 10</v>
          </cell>
          <cell r="E4005" t="str">
            <v>TAPAS D.UNION,  GL 18, 10 UNID.</v>
          </cell>
          <cell r="F4005" t="str">
            <v xml:space="preserve">Kołpak łączący GL 18,10 sztuk     </v>
          </cell>
          <cell r="G4005" t="str">
            <v xml:space="preserve">Соединительные колпачки, 10 шт., GL18    </v>
          </cell>
          <cell r="H4005">
            <v>24</v>
          </cell>
        </row>
        <row r="4006">
          <cell r="A4006" t="str">
            <v>41239-03</v>
          </cell>
          <cell r="B4006" t="str">
            <v>Dichtungen für Verbindungskappen, GL 18, Bohrung 6 mm, 10 St</v>
          </cell>
          <cell r="C4006" t="str">
            <v>Gasket for GL 18, 6mm hole, 10pcs</v>
          </cell>
          <cell r="D4006" t="str">
            <v>Joint pour CR18-6, jeu de 10</v>
          </cell>
          <cell r="E4006" t="str">
            <v>JUNTA PARA GL18-6, 10 UNIDADES</v>
          </cell>
          <cell r="F4006" t="str">
            <v xml:space="preserve">Uszczelka do nakrętek GL 18-6, 10 sztuk     </v>
          </cell>
          <cell r="G4006" t="str">
            <v xml:space="preserve">Уплотнение для соединительного патрубка, отверст. 6 мм, 10шт., GL18   </v>
          </cell>
          <cell r="H4006">
            <v>42.9</v>
          </cell>
        </row>
        <row r="4007">
          <cell r="A4007" t="str">
            <v>41240-03</v>
          </cell>
          <cell r="B4007" t="str">
            <v>Dichtungen für Verbindungskappen, GL 18, Bohrung 8 mm, 10 St</v>
          </cell>
          <cell r="C4007" t="str">
            <v>Gasket for GL18, 8mm hole, 10 pcs</v>
          </cell>
          <cell r="D4007" t="str">
            <v>Joint pour gl18, trou de 8mm, jeu de 10</v>
          </cell>
          <cell r="E4007" t="str">
            <v>JUNTA P.GL18, PERFOR. 8MM,J.DE 10</v>
          </cell>
          <cell r="F4007" t="str">
            <v xml:space="preserve">Uszczelka do nakrętek GL 18-8, 10 sztuk     </v>
          </cell>
          <cell r="G4007" t="str">
            <v xml:space="preserve">Уплотнение для соединительного патрубка, отверст. 8 мм, 10 шт., GL18   </v>
          </cell>
          <cell r="H4007">
            <v>31</v>
          </cell>
        </row>
        <row r="4008">
          <cell r="A4008" t="str">
            <v>41242-03</v>
          </cell>
          <cell r="B4008" t="str">
            <v>Dichtungen für Verbindungskappen, GL 25, Bohrung 8 mm, 10 St</v>
          </cell>
          <cell r="C4008" t="str">
            <v>Gasket for GL25, 8mm hole, 10 pcs</v>
          </cell>
          <cell r="D4008" t="str">
            <v>Joint pour gl25, trou de 8mm, jeu de 10</v>
          </cell>
          <cell r="E4008" t="str">
            <v>Junta GL15, dinter= 8 mm, 10 piezas</v>
          </cell>
          <cell r="F4008" t="str">
            <v xml:space="preserve">Uszczelka do nakrętek GL 25-8, 10 sztuk     </v>
          </cell>
          <cell r="G4008" t="str">
            <v xml:space="preserve">Уплотнение для соединительного колпачка, отверстие 8 мм, 10 шт., GL25   </v>
          </cell>
          <cell r="H4008">
            <v>44</v>
          </cell>
        </row>
        <row r="4009">
          <cell r="A4009" t="str">
            <v>41243-03</v>
          </cell>
          <cell r="B4009" t="str">
            <v xml:space="preserve">Dichtungen für Verbindungskappen, GL 25, Bohrung 12 mm,  10 St </v>
          </cell>
          <cell r="C4009" t="str">
            <v>Gasket for GL25, 12mm hole, 10pcs</v>
          </cell>
          <cell r="D4009" t="str">
            <v>Joint pour gl25, trou de 12mm, jeu de 10</v>
          </cell>
          <cell r="E4009" t="str">
            <v>JUNTA P.GL25, PERFOR.12MM,J.DE 10</v>
          </cell>
          <cell r="F4009" t="str">
            <v xml:space="preserve">Uszczelka do nakrętek GL 25-12, 10 sztuk     </v>
          </cell>
          <cell r="G4009" t="str">
            <v xml:space="preserve">Уплотнение для соединительного колпачка, отверстие 12 мм, 10шт., GL25   </v>
          </cell>
          <cell r="H4009">
            <v>48</v>
          </cell>
        </row>
        <row r="4010">
          <cell r="A4010" t="str">
            <v>41252-10</v>
          </cell>
          <cell r="B4010" t="str">
            <v>Stopfen, NS 19/26, Glas, farblos</v>
          </cell>
          <cell r="C4010" t="str">
            <v>Stopper, IGJ 19/26,glass,clear</v>
          </cell>
          <cell r="D4010" t="str">
            <v>Bouchon verre RN 19 / 26, blanc</v>
          </cell>
          <cell r="E4010" t="str">
            <v>TAPON DE VIDRIO EN 19/26 INCOLORO</v>
          </cell>
          <cell r="F4010" t="str">
            <v xml:space="preserve">Korek A NS 19/26 szkło bezbarwne     </v>
          </cell>
          <cell r="G4010" t="str">
            <v xml:space="preserve">Пробка, стеклянная, прозрачная, NS19/26    </v>
          </cell>
          <cell r="H4010">
            <v>5.3</v>
          </cell>
        </row>
        <row r="4011">
          <cell r="A4011" t="str">
            <v>41256-02</v>
          </cell>
          <cell r="B4011" t="str">
            <v>Stopfen, Glas, hohl, klar, NS 14/23</v>
          </cell>
          <cell r="C4011" t="str">
            <v>Stopper,IGJ 14/23,glass,clear</v>
          </cell>
          <cell r="D4011" t="str">
            <v>Bouchon verre transparent RN 14 / 23</v>
          </cell>
          <cell r="E4011" t="str">
            <v>TAP.D.VID.,HUECO,INCOL.,IGJ 14/23</v>
          </cell>
          <cell r="F4011" t="str">
            <v xml:space="preserve">Korek, szkło, wydrążony, przeźroczysty, NS 14/23     </v>
          </cell>
          <cell r="G4011" t="str">
            <v xml:space="preserve">Пробка, стеклянная, прозрачная, полая, NS14/23    </v>
          </cell>
          <cell r="H4011">
            <v>4.5999999999999996</v>
          </cell>
        </row>
        <row r="4012">
          <cell r="A4012" t="str">
            <v>41256-10</v>
          </cell>
          <cell r="B4012" t="str">
            <v>Stopfen, Glas, hohl, klar, NS 29/32</v>
          </cell>
          <cell r="C4012" t="str">
            <v>Stopper,IGJ 29/32,glass,clear</v>
          </cell>
          <cell r="D4012" t="str">
            <v>Bouchon verre RN 29 / 32, transparent</v>
          </cell>
          <cell r="E4012" t="str">
            <v>TAPON DE VIDRIO EN 29/32 INCOLORO</v>
          </cell>
          <cell r="F4012" t="str">
            <v xml:space="preserve">Korek, szkło, wydrążony, przezroczysty, NS 29/32     </v>
          </cell>
          <cell r="G4012" t="str">
            <v xml:space="preserve">Пробка, стеклянная, прозрачная, полая, NS29/32    </v>
          </cell>
          <cell r="H4012">
            <v>7</v>
          </cell>
        </row>
        <row r="4013">
          <cell r="A4013" t="str">
            <v>41761-00</v>
          </cell>
          <cell r="B4013" t="str">
            <v>Kohlenstoffdioxid, 10 l, Stahlflasche</v>
          </cell>
          <cell r="C4013" t="str">
            <v>Steel cylinder,CO2, 10l, full</v>
          </cell>
          <cell r="D4013" t="str">
            <v>Bouteille en acier, CO2, 10l, pleine</v>
          </cell>
          <cell r="E4013" t="str">
            <v>Botella de acero con dióxido de carbono, 10 l</v>
          </cell>
          <cell r="F4013" t="str">
            <v xml:space="preserve">Butla stalowa, dwutlenek węgla, 10 l, napełniona    </v>
          </cell>
          <cell r="G4013" t="str">
            <v xml:space="preserve">Стальной баллон с CO2, 10 л    </v>
          </cell>
          <cell r="H4013">
            <v>698.4</v>
          </cell>
        </row>
        <row r="4014">
          <cell r="A4014" t="str">
            <v>41762-00</v>
          </cell>
          <cell r="B4014" t="str">
            <v>Sauerstoff, 10 l, Stahlflasche</v>
          </cell>
          <cell r="C4014" t="str">
            <v>Steel cylinder, oxygen, 10l, full</v>
          </cell>
          <cell r="D4014" t="str">
            <v>Bouteille en acier oxygene, 10 l, pleine</v>
          </cell>
          <cell r="E4014" t="str">
            <v>Botella de acero con oxígeno, 10 l</v>
          </cell>
          <cell r="F4014" t="str">
            <v xml:space="preserve">Butla stalowa, tlen, 10 l, napełniona     </v>
          </cell>
          <cell r="G4014" t="str">
            <v xml:space="preserve">Стальной баллон с кислородом, 10 л    </v>
          </cell>
          <cell r="H4014">
            <v>677.8</v>
          </cell>
        </row>
        <row r="4015">
          <cell r="A4015" t="str">
            <v>41763-00</v>
          </cell>
          <cell r="B4015" t="str">
            <v>Stickstoff, 10 l, Stahlflasche</v>
          </cell>
          <cell r="C4015" t="str">
            <v>Steel cylinder,nitrogen,10l, full</v>
          </cell>
          <cell r="D4015" t="str">
            <v>Bouteille en acier, N2, 10l, pleine</v>
          </cell>
          <cell r="E4015" t="str">
            <v>Botella de acero con nitrógeno, 10 l</v>
          </cell>
          <cell r="F4015" t="str">
            <v xml:space="preserve">Butla stalowa, azot, 10 l, napełniona     </v>
          </cell>
          <cell r="G4015" t="str">
            <v xml:space="preserve">Стальной баллон с азотом, 10 л    </v>
          </cell>
          <cell r="H4015">
            <v>677.8</v>
          </cell>
        </row>
        <row r="4016">
          <cell r="A4016" t="str">
            <v>41764-00</v>
          </cell>
          <cell r="B4016" t="str">
            <v>Wasserstoff, 10 l, Stahlflasche</v>
          </cell>
          <cell r="C4016" t="str">
            <v>Steel cylinder,hydrogen,10l,full</v>
          </cell>
          <cell r="D4016" t="str">
            <v>Bouteille en acier hydrogène, 10 l, pleine</v>
          </cell>
          <cell r="E4016" t="str">
            <v>Botella de acero con hidrógeno, 10 l</v>
          </cell>
          <cell r="F4016" t="str">
            <v xml:space="preserve">Butla stalowa, wodór, 10 l, napełniona     </v>
          </cell>
          <cell r="G4016" t="str">
            <v xml:space="preserve">Стальной баллон с водородом, 10 л    </v>
          </cell>
          <cell r="H4016">
            <v>636.6</v>
          </cell>
        </row>
        <row r="4017">
          <cell r="A4017" t="str">
            <v>41767-00</v>
          </cell>
          <cell r="B4017" t="str">
            <v>Helium, 10 l, Stahlflasche</v>
          </cell>
          <cell r="C4017" t="str">
            <v>Steel cylinder, He, 10 l, full</v>
          </cell>
          <cell r="D4017" t="str">
            <v>Bouteille en acier, hélium, 10 l, pleine</v>
          </cell>
          <cell r="E4017" t="str">
            <v>Botella de acero con helio, 10 l</v>
          </cell>
          <cell r="F4017" t="str">
            <v xml:space="preserve">Butla stalowa, hel, 10 l, napełniona     </v>
          </cell>
          <cell r="G4017" t="str">
            <v xml:space="preserve">Стальной баллон с гелием, 10 л    </v>
          </cell>
          <cell r="H4017">
            <v>760.2</v>
          </cell>
        </row>
        <row r="4018">
          <cell r="A4018" t="str">
            <v>41772-01</v>
          </cell>
          <cell r="B4018" t="str">
            <v>Wasserstoff 5.0, 12 l, Druckdose</v>
          </cell>
          <cell r="C4018" t="str">
            <v>Compressed gas, hydrogen, 12 l</v>
          </cell>
          <cell r="D4018" t="str">
            <v>Gaz en bombe, hydrogène, 12 l</v>
          </cell>
          <cell r="E4018" t="str">
            <v>Gas comprimido, hidrógeno, 12 l</v>
          </cell>
          <cell r="F4018" t="str">
            <v xml:space="preserve">Puszka ciśnieniowa, wodór, 12 l     </v>
          </cell>
          <cell r="G4018" t="str">
            <v xml:space="preserve">Сжатый газ, водород, 12 л    </v>
          </cell>
          <cell r="H4018">
            <v>121.6</v>
          </cell>
        </row>
        <row r="4019">
          <cell r="A4019" t="str">
            <v>41772-03</v>
          </cell>
          <cell r="B4019" t="str">
            <v>Helium 5.0, 12 l, Druckdose</v>
          </cell>
          <cell r="C4019" t="str">
            <v>Compressed gas, helium, 12 l</v>
          </cell>
          <cell r="D4019" t="str">
            <v>Gaz en bombe, He, 12 l</v>
          </cell>
          <cell r="E4019" t="str">
            <v>Gas comprimido, helio, 12 l</v>
          </cell>
          <cell r="F4019" t="str">
            <v xml:space="preserve">Puszka ciśnieniowa, hel, 12 l     </v>
          </cell>
          <cell r="G4019" t="str">
            <v xml:space="preserve">Сжатый газ, гелий, 12 л    </v>
          </cell>
          <cell r="H4019">
            <v>63.4</v>
          </cell>
        </row>
        <row r="4020">
          <cell r="A4020" t="str">
            <v>41772-04</v>
          </cell>
          <cell r="B4020" t="str">
            <v>Stickstoff 5.0, 12 l, Druckdose</v>
          </cell>
          <cell r="C4020" t="str">
            <v>Compressed gas, nitrogen, 12 l</v>
          </cell>
          <cell r="D4020" t="str">
            <v>Gaz en bombe, N2, 12 l</v>
          </cell>
          <cell r="E4020" t="str">
            <v>Gas comprimido, nitrógeno, 12 l</v>
          </cell>
          <cell r="F4020" t="str">
            <v xml:space="preserve">Puszka ciśnieniowa, azot, 12 l     </v>
          </cell>
          <cell r="G4020" t="str">
            <v xml:space="preserve">Сжатый газ, азот, 12 л    </v>
          </cell>
          <cell r="H4020">
            <v>121.6</v>
          </cell>
        </row>
        <row r="4021">
          <cell r="A4021" t="str">
            <v>41772-05</v>
          </cell>
          <cell r="B4021" t="str">
            <v>Sauerstoff 5.0, 1 l, Druckdose</v>
          </cell>
          <cell r="C4021" t="str">
            <v xml:space="preserve">Compressed gas, oxygen, </v>
          </cell>
          <cell r="D4021" t="str">
            <v xml:space="preserve">Gaz en bombe, oxygène, </v>
          </cell>
          <cell r="E4021" t="str">
            <v>Gas comprimido, oxígeno,</v>
          </cell>
          <cell r="F4021" t="str">
            <v>Puszka ciśnieniowa, tlen,</v>
          </cell>
          <cell r="G4021" t="str">
            <v>Сжатый газ, кислород,</v>
          </cell>
          <cell r="H4021">
            <v>121.6</v>
          </cell>
        </row>
        <row r="4022">
          <cell r="A4022" t="str">
            <v>41772-06</v>
          </cell>
          <cell r="B4022" t="str">
            <v>Kohlenstoffdioxid 4.5, 22 g, Druckdose</v>
          </cell>
          <cell r="C4022" t="str">
            <v>Compressed gas, CO2, 22 g</v>
          </cell>
          <cell r="D4022" t="str">
            <v>Gaz en bombe CO2 21g</v>
          </cell>
          <cell r="E4022" t="str">
            <v>Gas comprimido, CO2, 22 g</v>
          </cell>
          <cell r="F4022" t="str">
            <v xml:space="preserve">Puszka ciśnieniowa, dwutlenek węgla, 22g     </v>
          </cell>
          <cell r="G4022" t="str">
            <v xml:space="preserve">Сжатый газ, CO2, 21 г    </v>
          </cell>
          <cell r="H4022">
            <v>121.6</v>
          </cell>
        </row>
        <row r="4023">
          <cell r="A4023" t="str">
            <v>41772-08</v>
          </cell>
          <cell r="B4023" t="str">
            <v>Methan 4.5, 12 l, Druckdose</v>
          </cell>
          <cell r="C4023" t="str">
            <v>Compressed gas, methane, 12 l</v>
          </cell>
          <cell r="D4023" t="str">
            <v>Gaz en bombe, méthane, 12 l</v>
          </cell>
          <cell r="E4023" t="str">
            <v>Gas comprimido, metano, 12 l</v>
          </cell>
          <cell r="F4023" t="str">
            <v xml:space="preserve">Puszka ciśnieniowa, metan, 12 l     </v>
          </cell>
          <cell r="G4023" t="str">
            <v xml:space="preserve">Сжатый газ, метан, 12 л    </v>
          </cell>
          <cell r="H4023">
            <v>121.6</v>
          </cell>
        </row>
        <row r="4024">
          <cell r="A4024" t="str">
            <v>41772-09</v>
          </cell>
          <cell r="B4024" t="str">
            <v>Ethan 2.0, gasförmig, 15 g, Druckdose</v>
          </cell>
          <cell r="C4024" t="str">
            <v>Compressed gas, ethane, 14 g</v>
          </cell>
          <cell r="D4024" t="str">
            <v>Gaz en bombe, éthane, 14g</v>
          </cell>
          <cell r="E4024" t="str">
            <v>Gas comprimido, etano, 15 g</v>
          </cell>
          <cell r="F4024" t="str">
            <v xml:space="preserve">Puszka ciśnieniowa, etan, 15 g     </v>
          </cell>
          <cell r="G4024" t="str">
            <v xml:space="preserve">Сжатый газ, этан, 14 г     </v>
          </cell>
          <cell r="H4024">
            <v>121.6</v>
          </cell>
        </row>
        <row r="4025">
          <cell r="A4025" t="str">
            <v>41772-10</v>
          </cell>
          <cell r="B4025" t="str">
            <v>Propan 2.5, 14 g, Druckdose</v>
          </cell>
          <cell r="C4025" t="str">
            <v>Compressed gas, propane, 7 l</v>
          </cell>
          <cell r="D4025" t="str">
            <v>Gaz en bombe, propane 7l</v>
          </cell>
          <cell r="E4025" t="str">
            <v>Gas comprimido, propano, 14 g</v>
          </cell>
          <cell r="F4025" t="str">
            <v xml:space="preserve">Puszka ciśnieniowa, propan, 14 l     </v>
          </cell>
          <cell r="G4025" t="str">
            <v xml:space="preserve">Сжатый газ, пропан, 7 л     </v>
          </cell>
          <cell r="H4025">
            <v>121.6</v>
          </cell>
        </row>
        <row r="4026">
          <cell r="A4026" t="str">
            <v>41772-13</v>
          </cell>
          <cell r="B4026" t="str">
            <v>Ethen 2.5, 14 g, Druckdose</v>
          </cell>
          <cell r="C4026" t="str">
            <v>Compressed gas,ethene  ,13 g</v>
          </cell>
          <cell r="D4026" t="str">
            <v>Gaz en bombe, éthane,13 g</v>
          </cell>
          <cell r="E4026" t="str">
            <v>Gas comprimido, eteno, 14 g</v>
          </cell>
          <cell r="F4026" t="str">
            <v xml:space="preserve">Puszka ciśnieniowa, eten, 2.5, 14 g     </v>
          </cell>
          <cell r="G4026" t="str">
            <v xml:space="preserve">Сжатый газ, этилен, 13 г    </v>
          </cell>
          <cell r="H4026">
            <v>121.6</v>
          </cell>
        </row>
        <row r="4027">
          <cell r="A4027" t="str">
            <v>41772-21</v>
          </cell>
          <cell r="B4027" t="str">
            <v>Schwefelhexafluorid 3.0, 74 g, Druckdose</v>
          </cell>
          <cell r="C4027" t="str">
            <v>Compressed gas, sulphur hexafluoride</v>
          </cell>
          <cell r="D4027" t="str">
            <v>Gaz en bombe, hexafluorure de soufre,66g</v>
          </cell>
          <cell r="E4027" t="str">
            <v>Gas comprimido, hexafluoruro de azufre, 74 g</v>
          </cell>
          <cell r="F4027" t="str">
            <v xml:space="preserve">Puszka ciśnieniowa, sześciofluorek siarki 3,0, 74g     </v>
          </cell>
          <cell r="G4027" t="str">
            <v xml:space="preserve">Сжатый газ, серный гексафторид, 66 г    </v>
          </cell>
          <cell r="H4027">
            <v>139.80000000000001</v>
          </cell>
        </row>
        <row r="4028">
          <cell r="A4028" t="str">
            <v>41773-12</v>
          </cell>
          <cell r="B4028" t="str">
            <v>iso-Butan (2-Methylpropan), 450 g, Druckdose</v>
          </cell>
          <cell r="C4028" t="str">
            <v>Compressed gas, iso-butane, 490 g</v>
          </cell>
          <cell r="D4028" t="str">
            <v>Gaz en bombe, iso-butane, 490 g</v>
          </cell>
          <cell r="E4028" t="str">
            <v>Gas comprimido, iso-butano, 490 g</v>
          </cell>
          <cell r="F4028" t="str">
            <v xml:space="preserve">Puszka ciśnieniowa, izobutan, 490 g     </v>
          </cell>
          <cell r="G4028" t="str">
            <v xml:space="preserve">Сжатый газ, изобутан, 490 г     </v>
          </cell>
          <cell r="H4028">
            <v>368.8</v>
          </cell>
        </row>
        <row r="4029">
          <cell r="A4029" t="str">
            <v>41773-15</v>
          </cell>
          <cell r="B4029" t="str">
            <v>n-Butan, 4 g, Druckdose</v>
          </cell>
          <cell r="C4029" t="str">
            <v>Compressed gas, n-butane, 4g</v>
          </cell>
          <cell r="D4029" t="str">
            <v>Gaz en bombe, n-butane, 4 g</v>
          </cell>
          <cell r="E4029" t="str">
            <v>Gas comprimido, n-butano, 4g</v>
          </cell>
          <cell r="F4029" t="str">
            <v xml:space="preserve">Puszka ciśnieniowa, n-Butan, 510 g     </v>
          </cell>
          <cell r="G4029" t="str">
            <v xml:space="preserve">Сжатый газ, n-бутан, 4 г  </v>
          </cell>
          <cell r="H4029">
            <v>183.4</v>
          </cell>
        </row>
        <row r="4030">
          <cell r="A4030" t="str">
            <v>41774-00</v>
          </cell>
          <cell r="B4030" t="str">
            <v xml:space="preserve">Tischständer für 2 l-Stahlflaschen </v>
          </cell>
          <cell r="C4030" t="str">
            <v>Table stand for 2 l steel cylinders</v>
          </cell>
          <cell r="D4030" t="str">
            <v>Support table pour bouteille en acier 2 l</v>
          </cell>
          <cell r="E4030" t="str">
            <v>SOPORTE D.MESA P.BOT.DE ACERO 2L</v>
          </cell>
          <cell r="F4030" t="str">
            <v xml:space="preserve">Stojak stołowy do butli 2 l     </v>
          </cell>
          <cell r="G4030" t="str">
            <v xml:space="preserve">Настольная подставка для 2-литровых стальных баллонов  </v>
          </cell>
          <cell r="H4030">
            <v>86</v>
          </cell>
        </row>
        <row r="4031">
          <cell r="A4031" t="str">
            <v>41775-00</v>
          </cell>
          <cell r="B4031" t="str">
            <v>Wasserstoff, 2 l, Stahlflasche</v>
          </cell>
          <cell r="C4031" t="str">
            <v>Steel cylinder hydrogen, 2 l, full</v>
          </cell>
          <cell r="D4031" t="str">
            <v>Bouteille en acier hydrogène, 2l</v>
          </cell>
          <cell r="E4031" t="str">
            <v>BOT.D.ACERO,HIDROG.,2L,EMBOT.</v>
          </cell>
          <cell r="F4031" t="str">
            <v xml:space="preserve">Butla stalowa 2 l, wodór, napełniona     </v>
          </cell>
          <cell r="G4031" t="str">
            <v xml:space="preserve">Стальной баллон с водородом, 2 л    </v>
          </cell>
          <cell r="H4031">
            <v>513</v>
          </cell>
        </row>
        <row r="4032">
          <cell r="A4032" t="str">
            <v>41775-E</v>
          </cell>
          <cell r="B4032" t="str">
            <v>Wasserstoff, Stahlflasche</v>
          </cell>
          <cell r="C4032" t="str">
            <v>Steel cylinder hydrogen, 2 l, full</v>
          </cell>
          <cell r="D4032" t="str">
            <v>Bouteille en acier hydrogène, 2l</v>
          </cell>
          <cell r="E4032" t="str">
            <v>BOT.D.ACERO,HIDROG.,2L,EMBOT.</v>
          </cell>
          <cell r="F4032" t="str">
            <v xml:space="preserve">Butla stalowa 2 l, wodór, napełniona     </v>
          </cell>
          <cell r="G4032" t="str">
            <v xml:space="preserve">Стальной баллон с водородом, 2 л    </v>
          </cell>
          <cell r="H4032">
            <v>299</v>
          </cell>
        </row>
        <row r="4033">
          <cell r="A4033" t="str">
            <v>41776-00</v>
          </cell>
          <cell r="B4033" t="str">
            <v>Helium, 2 l, Stahlflasche</v>
          </cell>
          <cell r="C4033" t="str">
            <v>Steel cylinder helium, 2 l, filled</v>
          </cell>
          <cell r="D4033" t="str">
            <v>Bouteille en acier hélium, 2 l</v>
          </cell>
          <cell r="E4033" t="str">
            <v>BOT.D.ACERO,HELIO,2L, EMBOT.</v>
          </cell>
          <cell r="F4033" t="str">
            <v xml:space="preserve">Butla stalowa 2 l, hel, napełniona     </v>
          </cell>
          <cell r="G4033" t="str">
            <v xml:space="preserve">Стальной баллон с гелием, 2 л    </v>
          </cell>
          <cell r="H4033">
            <v>533.6</v>
          </cell>
        </row>
        <row r="4034">
          <cell r="A4034" t="str">
            <v>41776-E</v>
          </cell>
          <cell r="B4034" t="str">
            <v>Helium, Stahlflasche</v>
          </cell>
          <cell r="C4034" t="str">
            <v>Steel cylinder helium, 2 l, filled</v>
          </cell>
          <cell r="D4034" t="str">
            <v>Bouteille en acier hélium, 2 l</v>
          </cell>
          <cell r="E4034" t="str">
            <v>BOT.D.ACERO,HELIO,2L, EMBOT.</v>
          </cell>
          <cell r="F4034" t="str">
            <v xml:space="preserve">Butla stalowa 2 l, hel, napełniona     </v>
          </cell>
          <cell r="G4034" t="str">
            <v xml:space="preserve">Стальной баллон с гелием, 2 л    </v>
          </cell>
          <cell r="H4034">
            <v>299</v>
          </cell>
        </row>
        <row r="4035">
          <cell r="A4035" t="str">
            <v>41777-00</v>
          </cell>
          <cell r="B4035" t="str">
            <v>Stickstoff, 2 l, Stahlflasche</v>
          </cell>
          <cell r="C4035" t="str">
            <v>Steel cylinder Nitrogen,2l,filled</v>
          </cell>
          <cell r="D4035" t="str">
            <v>Bouteille en acier azote, 2l</v>
          </cell>
          <cell r="E4035" t="str">
            <v>BOT.D.ACERO,NITROGENO,2L,EMBOT.</v>
          </cell>
          <cell r="F4035" t="str">
            <v xml:space="preserve">Butla stalowa 2 l, azot, napełniona     </v>
          </cell>
          <cell r="G4035" t="str">
            <v xml:space="preserve">Стальной баллон с азотом, 2 л    </v>
          </cell>
          <cell r="H4035">
            <v>368.8</v>
          </cell>
        </row>
        <row r="4036">
          <cell r="A4036" t="str">
            <v>41777-E</v>
          </cell>
          <cell r="B4036" t="str">
            <v>Stickstoff, Stahlflasche</v>
          </cell>
          <cell r="C4036" t="str">
            <v>Steel cylinder Nitrogen,2l,filled</v>
          </cell>
          <cell r="D4036" t="str">
            <v>Bouteille en acier azote, 2l</v>
          </cell>
          <cell r="E4036" t="str">
            <v>BOT.D.ACERO,NITROGENO,2L,EMBOT.</v>
          </cell>
          <cell r="F4036" t="str">
            <v xml:space="preserve">Butla stalowa 2 l, azot, napełniona     </v>
          </cell>
          <cell r="G4036" t="str">
            <v xml:space="preserve">Стальной баллон с азотом, 2 л    </v>
          </cell>
          <cell r="H4036">
            <v>299</v>
          </cell>
        </row>
        <row r="4037">
          <cell r="A4037" t="str">
            <v>41778-00</v>
          </cell>
          <cell r="B4037" t="str">
            <v>Sauerstoff, 2 l, Stahlflasche</v>
          </cell>
          <cell r="C4037" t="str">
            <v>Steel cylinder oxygen, 2 l, filled</v>
          </cell>
          <cell r="D4037" t="str">
            <v>Bouteille en acier oxygène,2l</v>
          </cell>
          <cell r="E4037" t="str">
            <v>BOT.D.ACERO,OXIGENO,2L,EMBOT.</v>
          </cell>
          <cell r="F4037" t="str">
            <v xml:space="preserve">Butla stalowa 2 l, tlen, napełniona     </v>
          </cell>
          <cell r="G4037" t="str">
            <v xml:space="preserve">Стальной баллон с кислородом, 2 л    </v>
          </cell>
          <cell r="H4037">
            <v>368.8</v>
          </cell>
        </row>
        <row r="4038">
          <cell r="A4038" t="str">
            <v>41779-00</v>
          </cell>
          <cell r="B4038" t="str">
            <v>Kohlenstoffdioxid, 2 l, Stahlflasche</v>
          </cell>
          <cell r="C4038" t="str">
            <v>Steel cylinder CO2, 2 l, filled</v>
          </cell>
          <cell r="D4038" t="str">
            <v>Bouteille en acier, CO2, 2l</v>
          </cell>
          <cell r="E4038" t="str">
            <v>BOTELLA D.ACERO CO2, LLENO</v>
          </cell>
          <cell r="F4038" t="str">
            <v xml:space="preserve">Butla stalowa 2 l, CO2, napełniana     </v>
          </cell>
          <cell r="G4038" t="str">
            <v xml:space="preserve">Стальной баллон с CO2, 2 л    </v>
          </cell>
          <cell r="H4038">
            <v>368.8</v>
          </cell>
        </row>
        <row r="4039">
          <cell r="A4039" t="str">
            <v>41790-10</v>
          </cell>
          <cell r="B4039" t="str">
            <v xml:space="preserve">Wagen für eine 10-l-Druckgasflasche </v>
          </cell>
          <cell r="C4039" t="str">
            <v>Gas-cylinder Trolley for 10 L.</v>
          </cell>
          <cell r="D4039" t="str">
            <v>Chariot pour 1 bouteille de gaz de 10l</v>
          </cell>
          <cell r="E4039" t="str">
            <v>CARRITO PARA CILINDROS DE GAS DE 10 LITROS</v>
          </cell>
          <cell r="F4039" t="str">
            <v xml:space="preserve">Wózek do butli ciśnieniowej 10 l     </v>
          </cell>
          <cell r="G4039" t="str">
            <v xml:space="preserve">Тележка для баллонов с газом на 10 л    </v>
          </cell>
          <cell r="H4039">
            <v>143.19999999999999</v>
          </cell>
        </row>
        <row r="4040">
          <cell r="A4040" t="str">
            <v>41790-20</v>
          </cell>
          <cell r="B4040" t="str">
            <v xml:space="preserve">Wagen für zwei 10-l-Druckgasflaschen </v>
          </cell>
          <cell r="C4040" t="str">
            <v>Gas-cylinder Trolley for 2 Cyl.</v>
          </cell>
          <cell r="D4040" t="str">
            <v>Chariot pour 2 bouteilles de gaz</v>
          </cell>
          <cell r="E4040" t="str">
            <v>Gas-cylinder Trolley for 2 Cyl.</v>
          </cell>
          <cell r="F4040" t="str">
            <v xml:space="preserve">Wózek do 2 butli ciśnieniowych 10 l     </v>
          </cell>
          <cell r="G4040" t="str">
            <v xml:space="preserve">Тележка для 2-х баллонов на 10 л с газом    </v>
          </cell>
          <cell r="H4040">
            <v>205</v>
          </cell>
        </row>
        <row r="4041">
          <cell r="A4041" t="str">
            <v>43000-00</v>
          </cell>
          <cell r="B4041" t="str">
            <v xml:space="preserve">Zubehör- und Ersatzteil-Set Glasmantel </v>
          </cell>
          <cell r="C4041" t="str">
            <v>Accessories/spares glass mantle</v>
          </cell>
          <cell r="D4041" t="str">
            <v>Accessoires pour enveloppe en verre</v>
          </cell>
          <cell r="E4041" t="str">
            <v>ACCES/PIEZA RECAMB. GLAS JACKET</v>
          </cell>
          <cell r="F4041" t="str">
            <v xml:space="preserve">Dodatki do szkła kołnierzowego     </v>
          </cell>
          <cell r="G4041" t="str">
            <v xml:space="preserve">Принадлежности/зап. части для стеклянного кожуха    </v>
          </cell>
          <cell r="H4041">
            <v>321.45999999999998</v>
          </cell>
        </row>
        <row r="4042">
          <cell r="A4042" t="str">
            <v>43003-88</v>
          </cell>
          <cell r="B4042" t="str">
            <v>Set Gasgesetze mit Glasmantel, 230 V</v>
          </cell>
          <cell r="C4042" t="str">
            <v>Set gas laws with glass jacket, 230 V</v>
          </cell>
          <cell r="D4042" t="str">
            <v xml:space="preserve">Ensemble "Lois des gaz" avec enveloppe de verre </v>
          </cell>
          <cell r="E4042" t="str">
            <v>Set Leyes de Gases con Camisa de Vidrio</v>
          </cell>
          <cell r="F4042" t="str">
            <v xml:space="preserve">Zestaw Prawa gazowe ze szkłem kołnierzowym, 230 V     </v>
          </cell>
          <cell r="G4042" t="str">
            <v xml:space="preserve">Набор  оборудования для проверки газовых законов со стеклянным кожухом, 230 В    </v>
          </cell>
          <cell r="H4042">
            <v>999</v>
          </cell>
        </row>
        <row r="4043">
          <cell r="A4043" t="str">
            <v>43004-00</v>
          </cell>
          <cell r="B4043" t="str">
            <v>Wasserdampfdestillation, Komplettvers.</v>
          </cell>
          <cell r="C4043" t="str">
            <v>Vapour distillation,compl.equip.</v>
          </cell>
          <cell r="D4043" t="str">
            <v>Equipement complet pour distillation de vapeur</v>
          </cell>
          <cell r="E4043" t="str">
            <v>Destilación de vapor de agua con camisa de vidrio</v>
          </cell>
          <cell r="F4043" t="str">
            <v xml:space="preserve">Kompletny zestaw Destylacja z para wodną     </v>
          </cell>
          <cell r="G4043" t="str">
            <v xml:space="preserve">Дистилляция, полный эксп. комплект    </v>
          </cell>
          <cell r="H4043">
            <v>809.45</v>
          </cell>
        </row>
        <row r="4044">
          <cell r="A4044" t="str">
            <v>43011-88</v>
          </cell>
          <cell r="B4044" t="str">
            <v>Digitalset Kalorik mit dem Glasmantel für 3 Versuche</v>
          </cell>
          <cell r="C4044" t="str">
            <v>Digital set calorimetry with the glass jacket for 3 experiments</v>
          </cell>
          <cell r="D4044" t="str">
            <v/>
          </cell>
          <cell r="E4044" t="str">
            <v>Calorimetría digital con camisa de vidrio para 3 experimentos</v>
          </cell>
          <cell r="F4044" t="str">
            <v/>
          </cell>
          <cell r="G4044" t="str">
            <v>Набор  калориметрия со стеклянным кожухом</v>
          </cell>
          <cell r="H4044">
            <v>4174.01</v>
          </cell>
        </row>
        <row r="4045">
          <cell r="A4045" t="str">
            <v>43012-88</v>
          </cell>
          <cell r="B4045" t="str">
            <v>Verbrauchsmaterial für Digitalset Kalorik mit dem Glasmantel , Chemikalien</v>
          </cell>
          <cell r="C4045" t="str">
            <v>Consumables and chemicals for the digital caloric set</v>
          </cell>
          <cell r="D4045" t="str">
            <v/>
          </cell>
          <cell r="E4045" t="str">
            <v/>
          </cell>
          <cell r="F4045" t="str">
            <v/>
          </cell>
          <cell r="G4045" t="str">
            <v>Расходные материалы для цифрового набора калориметрия</v>
          </cell>
          <cell r="H4045">
            <v>849.8</v>
          </cell>
        </row>
        <row r="4046">
          <cell r="A4046" t="str">
            <v>43022-00</v>
          </cell>
          <cell r="B4046" t="str">
            <v>Set Gasgesetze mit Glasmantel und Cobra SMARTsense</v>
          </cell>
          <cell r="C4046" t="str">
            <v xml:space="preserve">Set Gas laws with the glass jacket &amp; Cobra SMARTsense, 230 V </v>
          </cell>
          <cell r="D4046" t="str">
            <v/>
          </cell>
          <cell r="E4046" t="str">
            <v/>
          </cell>
          <cell r="F4046" t="str">
            <v/>
          </cell>
          <cell r="G4046" t="str">
            <v>Набор газовые законы со стеклянным кожухом и Cobra SMARTsens</v>
          </cell>
          <cell r="H4046">
            <v>1638</v>
          </cell>
        </row>
        <row r="4047">
          <cell r="A4047" t="str">
            <v>43602-00</v>
          </cell>
          <cell r="B4047" t="str">
            <v xml:space="preserve">Quetschhahn nach Mohr, 50 mm </v>
          </cell>
          <cell r="C4047" t="str">
            <v>Pinchcock, Mohr type, 50 mm</v>
          </cell>
          <cell r="D4047" t="str">
            <v>Pince de mohr, 50 mm</v>
          </cell>
          <cell r="E4047" t="str">
            <v>LLAVE DE MOHR, 50 mm</v>
          </cell>
          <cell r="F4047" t="str">
            <v xml:space="preserve">Zacisk Mohra, 50 mm     </v>
          </cell>
          <cell r="G4047" t="str">
            <v xml:space="preserve">Пружинный зажим Мора, 50 мм    </v>
          </cell>
          <cell r="H4047">
            <v>5.0999999999999996</v>
          </cell>
        </row>
        <row r="4048">
          <cell r="A4048" t="str">
            <v>43603-00</v>
          </cell>
          <cell r="B4048" t="str">
            <v xml:space="preserve">Quetschhahn nach Mohr, 60 mm </v>
          </cell>
          <cell r="C4048" t="str">
            <v>Pinchcock, mohr type, 60 mm</v>
          </cell>
          <cell r="D4048" t="str">
            <v>Pince de mohr, 60 mm</v>
          </cell>
          <cell r="E4048" t="str">
            <v>PINZA DE MOHR, 60 MM</v>
          </cell>
          <cell r="F4048" t="str">
            <v xml:space="preserve">Zacisk Mohra, 60 mm     </v>
          </cell>
          <cell r="G4048" t="str">
            <v xml:space="preserve">Пружинный зажим Мора, 60 мм    </v>
          </cell>
          <cell r="H4048">
            <v>5.3</v>
          </cell>
        </row>
        <row r="4049">
          <cell r="A4049" t="str">
            <v>43614-00</v>
          </cell>
          <cell r="B4049" t="str">
            <v xml:space="preserve">Schliffklemme, Kunststoff, NS 19 </v>
          </cell>
          <cell r="C4049" t="str">
            <v>Clamp f.ground joint,plastic,NS19</v>
          </cell>
          <cell r="D4049" t="str">
            <v>Clip en plastique pour rodage RN 19/26</v>
          </cell>
          <cell r="E4049" t="str">
            <v>PINZA P.UNIONES,PLASTICO, EN 19</v>
          </cell>
          <cell r="F4049" t="str">
            <v xml:space="preserve">Klema szlifowana, tworzywo sztuczne, NS 19     </v>
          </cell>
          <cell r="G4049" t="str">
            <v xml:space="preserve">Зажим для притертого соединения, пластмасса    </v>
          </cell>
          <cell r="H4049">
            <v>4.0999999999999996</v>
          </cell>
        </row>
        <row r="4050">
          <cell r="A4050" t="str">
            <v>43615-00</v>
          </cell>
          <cell r="B4050" t="str">
            <v xml:space="preserve">Schliffklemme, Kunststoff, NS 29 </v>
          </cell>
          <cell r="C4050" t="str">
            <v>Clamp for ground joint, plastic, IGJ29</v>
          </cell>
          <cell r="D4050" t="str">
            <v>Clip en plastique pour rodage RN 29/32</v>
          </cell>
          <cell r="E4050" t="str">
            <v>PINZA P.UNIONES, PLASTICO, EN 29</v>
          </cell>
          <cell r="F4050" t="str">
            <v xml:space="preserve">Klema szlifowana, tworzywo sztuczne, NS 29     </v>
          </cell>
          <cell r="G4050" t="str">
            <v xml:space="preserve">Зажим для притертого соединения, пластмасса    </v>
          </cell>
          <cell r="H4050">
            <v>4.9000000000000004</v>
          </cell>
        </row>
        <row r="4051">
          <cell r="A4051" t="str">
            <v>43616-00</v>
          </cell>
          <cell r="B4051" t="str">
            <v xml:space="preserve">Teflon-Manschetten NS 19, 10 Stück </v>
          </cell>
          <cell r="C4051" t="str">
            <v>Teflon sleeve IGJ 19, 10 pcs</v>
          </cell>
          <cell r="D4051" t="str">
            <v>Manchette en teflon, RN19, 10 pièces</v>
          </cell>
          <cell r="E4051" t="str">
            <v>MANGUITO DE TEFLON N2 19, 10 UD.</v>
          </cell>
          <cell r="F4051" t="str">
            <v xml:space="preserve">Opaska teflonowa NS 19, 10 sztuk     </v>
          </cell>
          <cell r="G4051" t="str">
            <v xml:space="preserve">Тефлон. манжета, NS 19, 10 шт.     </v>
          </cell>
          <cell r="H4051">
            <v>16.7</v>
          </cell>
        </row>
        <row r="4052">
          <cell r="A4052" t="str">
            <v>43617-00</v>
          </cell>
          <cell r="B4052" t="str">
            <v xml:space="preserve">Teflon-Manschetten NS 29, 10 Stück </v>
          </cell>
          <cell r="C4052" t="str">
            <v>Teflon sleeve IGJ 29, 10 pcs</v>
          </cell>
          <cell r="D4052" t="str">
            <v>Manchette en teflon, RN 29, 10 pièces</v>
          </cell>
          <cell r="E4052" t="str">
            <v>MANGUITO DE TELFON, NS 29, 10 UD</v>
          </cell>
          <cell r="F4052" t="str">
            <v xml:space="preserve">Opaska teflonowa NS 29, 10 sztuk     </v>
          </cell>
          <cell r="G4052" t="str">
            <v xml:space="preserve">Тефлон. манжета, NS 29, 10 шт.     </v>
          </cell>
          <cell r="H4052">
            <v>18.600000000000001</v>
          </cell>
        </row>
        <row r="4053">
          <cell r="A4053" t="str">
            <v>43631-10</v>
          </cell>
          <cell r="B4053" t="str">
            <v xml:space="preserve">Schlauchklemme, b = 10 mm </v>
          </cell>
          <cell r="C4053" t="str">
            <v>Pinchcock, width 10 mm</v>
          </cell>
          <cell r="D4053" t="str">
            <v>Pince pour tubes souples, 10 mm</v>
          </cell>
          <cell r="E4053" t="str">
            <v>PINZA PARA TUBOS, 10 MM</v>
          </cell>
          <cell r="F4053" t="str">
            <v xml:space="preserve">Opaska zaciskowa, szerokość 10 mm     </v>
          </cell>
          <cell r="G4053" t="str">
            <v xml:space="preserve">Пружинный зажим, ширина 10 мм    </v>
          </cell>
          <cell r="H4053">
            <v>4.3</v>
          </cell>
        </row>
        <row r="4054">
          <cell r="A4054" t="str">
            <v>43631-15</v>
          </cell>
          <cell r="B4054" t="str">
            <v xml:space="preserve">Schlauchklemme, b = 15 mm </v>
          </cell>
          <cell r="C4054" t="str">
            <v>Pinchcock, width 15 mm</v>
          </cell>
          <cell r="D4054" t="str">
            <v>Pince pour tubes souples, 15 mm</v>
          </cell>
          <cell r="E4054" t="str">
            <v>PINZA PARA TUBOS, 15 MM</v>
          </cell>
          <cell r="F4054" t="str">
            <v xml:space="preserve">Opaska zaciskowa, szerokość 15 mm     </v>
          </cell>
          <cell r="G4054" t="str">
            <v xml:space="preserve">Пружинный зажим, ширина 15 мм    </v>
          </cell>
          <cell r="H4054">
            <v>7.1</v>
          </cell>
        </row>
        <row r="4055">
          <cell r="A4055" t="str">
            <v>43631-20</v>
          </cell>
          <cell r="B4055" t="str">
            <v xml:space="preserve">Schlauchklemme, b = 20 mm </v>
          </cell>
          <cell r="C4055" t="str">
            <v>Pinchcock, width 20 mm</v>
          </cell>
          <cell r="D4055" t="str">
            <v>Pince pour tubes souples, 20 mm</v>
          </cell>
          <cell r="E4055" t="str">
            <v>PINZA PARA TUBOS, 20 MM</v>
          </cell>
          <cell r="F4055" t="str">
            <v xml:space="preserve">Opaska zaciskowa, szerokość 20 mm     </v>
          </cell>
          <cell r="G4055" t="str">
            <v xml:space="preserve">Пружинный зажим, ширина 20 мм    </v>
          </cell>
          <cell r="H4055">
            <v>9.3000000000000007</v>
          </cell>
        </row>
        <row r="4056">
          <cell r="A4056" t="str">
            <v>43903-01</v>
          </cell>
          <cell r="B4056" t="str">
            <v>Blindtülle (Gummikappe), 20 Stück</v>
          </cell>
          <cell r="C4056" t="str">
            <v>Nozzle for glass screwthread</v>
          </cell>
          <cell r="D4056" t="str">
            <v>Buse pour filetage de verre</v>
          </cell>
          <cell r="E4056" t="str">
            <v>Nozzle for glass screwthread</v>
          </cell>
          <cell r="F4056" t="str">
            <v/>
          </cell>
          <cell r="G4056" t="str">
            <v>Резиновые колпачки</v>
          </cell>
          <cell r="H4056">
            <v>6.3</v>
          </cell>
        </row>
        <row r="4057">
          <cell r="A4057" t="str">
            <v>44007-30</v>
          </cell>
          <cell r="B4057" t="str">
            <v>Laufgewichtswaage, OHAUS,  310 g : 10 mg mit 2 Balken</v>
          </cell>
          <cell r="C4057" t="str">
            <v>Balance OHAUS LG 310, 2 beams,  0...310 g</v>
          </cell>
          <cell r="D4057" t="str">
            <v>Balance romaine, 310 g / 0,01 g</v>
          </cell>
          <cell r="E4057" t="str">
            <v>BALANZA LG 310</v>
          </cell>
          <cell r="F4057" t="str">
            <v xml:space="preserve">Waga z przesuwnym obciążnikiem, OHAUS 310-00     </v>
          </cell>
          <cell r="G4057" t="str">
            <v xml:space="preserve">Весы,  OHAUS LG 310, лучевые, 310 г    </v>
          </cell>
          <cell r="H4057">
            <v>329</v>
          </cell>
        </row>
        <row r="4058">
          <cell r="A4058" t="str">
            <v>44007-31</v>
          </cell>
          <cell r="B4058" t="str">
            <v>Laufgewichtswaage, OHAUS,  311 g : 10 mg mit 4 Balken</v>
          </cell>
          <cell r="C4058" t="str">
            <v>Balance OHAUS LG 311, 4 beams,  0...311 g</v>
          </cell>
          <cell r="D4058" t="str">
            <v>Balance romaine, 311 g / 0,01 g</v>
          </cell>
          <cell r="E4058" t="str">
            <v>BALANZA LG 311</v>
          </cell>
          <cell r="F4058" t="str">
            <v xml:space="preserve">Waga z przesuwnym obciążnikiem, OHAUS 311-00     </v>
          </cell>
          <cell r="G4058" t="str">
            <v xml:space="preserve">Весы,  OHAUS LG 311, лучевые, 311 г    </v>
          </cell>
          <cell r="H4058">
            <v>271.60000000000002</v>
          </cell>
        </row>
        <row r="4059">
          <cell r="A4059" t="str">
            <v>44017-01</v>
          </cell>
          <cell r="B4059" t="str">
            <v xml:space="preserve">Präzisionsgewichtsatz 1 g...50 g, in Etui </v>
          </cell>
          <cell r="C4059" t="str">
            <v>Set of precision weights,1g-50g</v>
          </cell>
          <cell r="D4059" t="str">
            <v>Jeu de poids de précision 1 g à 50 g</v>
          </cell>
          <cell r="E4059" t="str">
            <v>JUEGO D.PESAS D.PRECISION,1G-50G</v>
          </cell>
          <cell r="F4059" t="str">
            <v xml:space="preserve">Zestaw odważników precyzyjnych 1 g...50 g, w etui     </v>
          </cell>
          <cell r="G4059" t="str">
            <v xml:space="preserve">Набор разновесов, 1 г - 50 г    </v>
          </cell>
          <cell r="H4059">
            <v>27.3</v>
          </cell>
        </row>
        <row r="4060">
          <cell r="A4060" t="str">
            <v>44070-20</v>
          </cell>
          <cell r="B4060" t="str">
            <v xml:space="preserve">Präzisionsgewichtsatz 1 mg...200 g, in Etui </v>
          </cell>
          <cell r="C4060" t="str">
            <v>Set of precision weights, 1mg-200g</v>
          </cell>
          <cell r="D4060" t="str">
            <v>Serie de poids de précision 1mg..200G, avec étui</v>
          </cell>
          <cell r="E4060" t="str">
            <v>PESAS DE PRECISION,1 MG A 200 G</v>
          </cell>
          <cell r="F4060" t="str">
            <v xml:space="preserve">Zestaw odważników precyzyjnych 1 mg…200 g, w etui     </v>
          </cell>
          <cell r="G4060" t="str">
            <v xml:space="preserve">Набор разновесов, 1 мг - 200 г    </v>
          </cell>
          <cell r="H4060">
            <v>297.60000000000002</v>
          </cell>
        </row>
        <row r="4061">
          <cell r="A4061" t="str">
            <v>44096-10</v>
          </cell>
          <cell r="B4061" t="str">
            <v>Prüfgewicht, 100 g  zur Kontrolle und Justierung von Waagen &amp; Messgeräten</v>
          </cell>
          <cell r="C4061" t="str">
            <v>Commercial weight, 100 g</v>
          </cell>
          <cell r="D4061" t="str">
            <v>Poids de commerce 100 g</v>
          </cell>
          <cell r="E4061" t="str">
            <v xml:space="preserve">Pesa comercial, 100 g  </v>
          </cell>
          <cell r="F4061" t="str">
            <v xml:space="preserve">Odważnik 100 g     </v>
          </cell>
          <cell r="G4061" t="str">
            <v xml:space="preserve">Торговая гиря, 100 г     </v>
          </cell>
          <cell r="H4061">
            <v>17</v>
          </cell>
        </row>
        <row r="4062">
          <cell r="A4062" t="str">
            <v>44096-20</v>
          </cell>
          <cell r="B4062" t="str">
            <v>Prüfgewicht, 200 g  zur Kontrolle und Justierung von Waagen &amp; Messgeräten</v>
          </cell>
          <cell r="C4062" t="str">
            <v>Commercial weight, 200 g</v>
          </cell>
          <cell r="D4062" t="str">
            <v>Poids de commerce 200 g</v>
          </cell>
          <cell r="E4062" t="str">
            <v xml:space="preserve">Pesa comercial, 200 g  </v>
          </cell>
          <cell r="F4062" t="str">
            <v xml:space="preserve">Odważnik 200 g     </v>
          </cell>
          <cell r="G4062" t="str">
            <v xml:space="preserve">Торговая гиря, 200 г     </v>
          </cell>
          <cell r="H4062">
            <v>26.9</v>
          </cell>
        </row>
        <row r="4063">
          <cell r="A4063" t="str">
            <v>44096-50</v>
          </cell>
          <cell r="B4063" t="str">
            <v>Prüfgewicht, 500 g  zur Kontrolle und Justierung von Waagen &amp; Messgeräten</v>
          </cell>
          <cell r="C4063" t="str">
            <v>Commercial weight, 500 g</v>
          </cell>
          <cell r="D4063" t="str">
            <v>Poids de commerce 500 g</v>
          </cell>
          <cell r="E4063" t="str">
            <v xml:space="preserve">Pesa comercial, 500 g </v>
          </cell>
          <cell r="F4063" t="str">
            <v xml:space="preserve">Odważnik 500 g     </v>
          </cell>
          <cell r="G4063" t="str">
            <v xml:space="preserve">Торговая гиря, 500 г     </v>
          </cell>
          <cell r="H4063">
            <v>38.200000000000003</v>
          </cell>
        </row>
        <row r="4064">
          <cell r="A4064" t="str">
            <v>44096-70</v>
          </cell>
          <cell r="B4064" t="str">
            <v>Prüfgewicht, 1000 g  zur Kontrolle und Justierung von Waagen &amp; Messgeräten</v>
          </cell>
          <cell r="C4064" t="str">
            <v>Commercial weight, 1000 g</v>
          </cell>
          <cell r="D4064" t="str">
            <v>Poids de commerce 1 kg</v>
          </cell>
          <cell r="E4064" t="str">
            <v xml:space="preserve">Pesa comercial, 1000 g  </v>
          </cell>
          <cell r="F4064" t="str">
            <v xml:space="preserve">Odważnik 1 kg     </v>
          </cell>
          <cell r="G4064" t="str">
            <v xml:space="preserve">Торговая гиря, 1000 г    </v>
          </cell>
          <cell r="H4064">
            <v>43.1</v>
          </cell>
        </row>
        <row r="4065">
          <cell r="A4065" t="str">
            <v>44096-78</v>
          </cell>
          <cell r="B4065" t="str">
            <v>Prüfgewicht, 2000 g  zur Kontrolle und Justierung von Waagen &amp; Messgeräten</v>
          </cell>
          <cell r="C4065" t="str">
            <v>Commercial weight, 2000 g</v>
          </cell>
          <cell r="D4065" t="str">
            <v>Poids de commerce 2 kg</v>
          </cell>
          <cell r="E4065" t="str">
            <v xml:space="preserve">Pesa comercial, 2000 g </v>
          </cell>
          <cell r="F4065" t="str">
            <v xml:space="preserve">Odważnik 2 kg     </v>
          </cell>
          <cell r="G4065" t="str">
            <v xml:space="preserve">Торговая гиря, 2000 г    </v>
          </cell>
          <cell r="H4065">
            <v>77</v>
          </cell>
        </row>
        <row r="4066">
          <cell r="A4066" t="str">
            <v>44096-81</v>
          </cell>
          <cell r="B4066" t="str">
            <v>Prüfgewicht, 5000 g  zur Kontrolle und Justierung von Waagen &amp; Messgeräten</v>
          </cell>
          <cell r="C4066" t="str">
            <v>Commercial weight, 5000 g</v>
          </cell>
          <cell r="D4066" t="str">
            <v>Poids de commerce 5 kg</v>
          </cell>
          <cell r="E4066" t="str">
            <v xml:space="preserve">Pesa comercial, 5000 g </v>
          </cell>
          <cell r="F4066" t="str">
            <v xml:space="preserve">Odważnik 5 kg     </v>
          </cell>
          <cell r="G4066" t="str">
            <v xml:space="preserve">Торговая гиря, 5000 г    </v>
          </cell>
          <cell r="H4066">
            <v>142.19999999999999</v>
          </cell>
        </row>
        <row r="4067">
          <cell r="A4067" t="str">
            <v>44451-00</v>
          </cell>
          <cell r="B4067" t="str">
            <v>Doppel-U-Rohr mit Fritten und Hahn, Boro, GL 25</v>
          </cell>
          <cell r="C4067" t="str">
            <v>Double U-tube w.frits+cock, GL25</v>
          </cell>
          <cell r="D4067" t="str">
            <v>Tube en U double fritté avec robinet</v>
          </cell>
          <cell r="E4067" t="str">
            <v>TUBO EN U DOBLE C.COCHURA Y LLAVE</v>
          </cell>
          <cell r="F4067" t="str">
            <v xml:space="preserve">Podwójna rurka U z frytą i kurkiem, GL 25     </v>
          </cell>
          <cell r="G4067" t="str">
            <v xml:space="preserve">Двойная U-образная трубка со стеклянным фильтром и краном, LG25   </v>
          </cell>
          <cell r="H4067">
            <v>99</v>
          </cell>
        </row>
        <row r="4068">
          <cell r="A4068" t="str">
            <v>44452-00</v>
          </cell>
          <cell r="B4068" t="str">
            <v xml:space="preserve">Gefäß für Halbzelle, NS 29 </v>
          </cell>
          <cell r="C4068" t="str">
            <v>Receptacle for half-cell, PN29</v>
          </cell>
          <cell r="D4068" t="str">
            <v>Récipient pour demi-cellule,PN29</v>
          </cell>
          <cell r="E4068" t="str">
            <v>CUBETA PARA SEMI-CELULA, PN29</v>
          </cell>
          <cell r="F4068" t="str">
            <v xml:space="preserve">Naczynie do półogniwa, NS 29     </v>
          </cell>
          <cell r="G4068" t="str">
            <v xml:space="preserve">Сосуд для полуэлемента, NS29    </v>
          </cell>
          <cell r="H4068">
            <v>81</v>
          </cell>
        </row>
        <row r="4069">
          <cell r="A4069" t="str">
            <v>44452-88</v>
          </cell>
          <cell r="B4069" t="str">
            <v>Zelle mit Wasserstoffelektrode</v>
          </cell>
          <cell r="C4069" t="str">
            <v>Cell with hydrogen electrode</v>
          </cell>
          <cell r="D4069" t="str">
            <v xml:space="preserve">Cellule avec électrode d'hydrogène </v>
          </cell>
          <cell r="E4069" t="str">
            <v>CELULA CON ELECTRODO DE HIDROGENO</v>
          </cell>
          <cell r="F4069" t="str">
            <v xml:space="preserve">Komora z elektrodą wodorową     </v>
          </cell>
          <cell r="G4069" t="str">
            <v xml:space="preserve">Элемент с водородным электродом    </v>
          </cell>
          <cell r="H4069">
            <v>276.39</v>
          </cell>
        </row>
        <row r="4070">
          <cell r="A4070" t="str">
            <v>44454-00</v>
          </cell>
          <cell r="B4070" t="str">
            <v>U-Rohr mit Fritte und 2 seitlichen Ansätzen, Boro, SB 19</v>
          </cell>
          <cell r="C4070" t="str">
            <v>U-tube, glass, with frit</v>
          </cell>
          <cell r="D4070" t="str">
            <v>Tubes en U en verre fritté</v>
          </cell>
          <cell r="E4070" t="str">
            <v>TUBO DE VIDRIO EN U, CON FRITA</v>
          </cell>
          <cell r="F4070" t="str">
            <v xml:space="preserve">Rurka U z frytą, SB 19     </v>
          </cell>
          <cell r="G4070" t="str">
            <v xml:space="preserve">U-образная трубка, стеклянная, со стеклянным фильтром,  2 боковыми расширениями, SB19     </v>
          </cell>
          <cell r="H4070">
            <v>52.1</v>
          </cell>
        </row>
        <row r="4071">
          <cell r="A4071" t="str">
            <v>44510-00</v>
          </cell>
          <cell r="B4071" t="str">
            <v xml:space="preserve">Graphitelektrode, d = 5 mm, l = 150, 6 Stück </v>
          </cell>
          <cell r="C4071" t="str">
            <v>Graphite electrode,d=5,l=150,6pc</v>
          </cell>
          <cell r="D4071" t="str">
            <v>Electrode graphite, d=5, l=150,6 pièces</v>
          </cell>
          <cell r="E4071" t="str">
            <v>Electrodo de grafito, d = 5, l = 150, 6 pzs</v>
          </cell>
          <cell r="F4071" t="str">
            <v xml:space="preserve">Elektroda grafitowa, d = 5, l = 150, 6 sztuk    </v>
          </cell>
          <cell r="G4071" t="str">
            <v xml:space="preserve">Графитовый электрод, d=5, l=150, 6 шт.    </v>
          </cell>
          <cell r="H4071">
            <v>9.4</v>
          </cell>
        </row>
        <row r="4072">
          <cell r="A4072" t="str">
            <v>44511-00</v>
          </cell>
          <cell r="B4072" t="str">
            <v xml:space="preserve">Graphitelektrode, d = 6 mm, l = 130, 6 Stück </v>
          </cell>
          <cell r="C4072" t="str">
            <v>Graphite electrode,d=6,l=130,6pc</v>
          </cell>
          <cell r="D4072" t="str">
            <v>Electrode graphite, d=6, l=130,6 pièces</v>
          </cell>
          <cell r="E4072" t="str">
            <v>ELECTR.D.GRAFITO,D=6,L=130,6PZS</v>
          </cell>
          <cell r="F4072" t="str">
            <v xml:space="preserve">Elektroda d = 6 mm, l = 130, 6 sztuk    </v>
          </cell>
          <cell r="G4072" t="str">
            <v xml:space="preserve">Графитовый электрод, d=6, l=130, 6 шт.    </v>
          </cell>
          <cell r="H4072">
            <v>11.2</v>
          </cell>
        </row>
        <row r="4073">
          <cell r="A4073" t="str">
            <v>44512-00</v>
          </cell>
          <cell r="B4073" t="str">
            <v xml:space="preserve">Graphitelektrode, d = 7 mm, l = 150, 6 Stück </v>
          </cell>
          <cell r="C4073" t="str">
            <v>Graphite electrode,d=7,l=150,6pc</v>
          </cell>
          <cell r="D4073" t="str">
            <v>Electrode graphite, d=7, l=150,6 pièces</v>
          </cell>
          <cell r="E4073" t="str">
            <v>ELECTR.D.GRAFITO,D=7,L=150,6PZS</v>
          </cell>
          <cell r="F4073" t="str">
            <v xml:space="preserve">Elektroda d = 7, l = 150, 6 sztuk    </v>
          </cell>
          <cell r="G4073" t="str">
            <v xml:space="preserve">Графитовый электрод, d=7, l=150, 6 шт.    </v>
          </cell>
          <cell r="H4073">
            <v>10.5</v>
          </cell>
        </row>
        <row r="4074">
          <cell r="A4074" t="str">
            <v>44513-00</v>
          </cell>
          <cell r="B4074" t="str">
            <v xml:space="preserve">Graphitelektrode, d = 8 mm, l = 150, 6 Stück </v>
          </cell>
          <cell r="C4074" t="str">
            <v>Bar electrodes,carbon,spare,6 off</v>
          </cell>
          <cell r="D4074" t="str">
            <v>Electrodes de rechange pour 44510.00, 6 pièces</v>
          </cell>
          <cell r="E4074" t="str">
            <v>CARBON DE REPUESTO P. 44/0</v>
          </cell>
          <cell r="F4074" t="str">
            <v xml:space="preserve">Elektroda d = 8, l = 150, 6 sztuk    </v>
          </cell>
          <cell r="G4074" t="str">
            <v xml:space="preserve">Стержневые угольные электроды, d=8, l=150, 6 шт.    </v>
          </cell>
          <cell r="H4074">
            <v>12.8</v>
          </cell>
        </row>
        <row r="4075">
          <cell r="A4075" t="str">
            <v>44532-00</v>
          </cell>
          <cell r="B4075" t="str">
            <v xml:space="preserve">Elektrode, Nickeldrahtnetz </v>
          </cell>
          <cell r="C4075" t="str">
            <v>Electrode,nickel wire gauze</v>
          </cell>
          <cell r="D4075" t="str">
            <v>Electrode en toile de nickel</v>
          </cell>
          <cell r="E4075" t="str">
            <v>ELECTRODO DE RED DE NIQUEL</v>
          </cell>
          <cell r="F4075" t="str">
            <v xml:space="preserve">Elektroda siatkowa, siatka z drutu niklowego     </v>
          </cell>
          <cell r="G4075" t="str">
            <v xml:space="preserve">Электрод, никелевая проволочная сетка    </v>
          </cell>
          <cell r="H4075">
            <v>30</v>
          </cell>
        </row>
        <row r="4076">
          <cell r="A4076" t="str">
            <v>44536-02</v>
          </cell>
          <cell r="B4076" t="str">
            <v xml:space="preserve">Trennwand aus Schaumstoff, 5 Stück </v>
          </cell>
          <cell r="C4076" t="str">
            <v>Partitions, plastic foam, 5 off</v>
          </cell>
          <cell r="D4076" t="str">
            <v>Cloisons en mousse de plastique, jeu de 5</v>
          </cell>
          <cell r="E4076" t="str">
            <v>TABIQUE DE PLASTICO ESPUMOSO</v>
          </cell>
          <cell r="F4076" t="str">
            <v xml:space="preserve">Ścianka działowa, piankowa, 5 sztuk     </v>
          </cell>
          <cell r="G4076" t="str">
            <v xml:space="preserve">Перегородки, пенопласт, 5 шт.    </v>
          </cell>
          <cell r="H4076">
            <v>4.4000000000000004</v>
          </cell>
        </row>
        <row r="4077">
          <cell r="A4077" t="str">
            <v>44551-00</v>
          </cell>
          <cell r="B4077" t="str">
            <v xml:space="preserve">Glaskugel mit 4 Tuben, 500 ml, SB 19 </v>
          </cell>
          <cell r="C4077" t="str">
            <v>Glass sphere with 4 tubes</v>
          </cell>
          <cell r="D4077" t="str">
            <v>Boule de Scheidt avec 4 tubulures</v>
          </cell>
          <cell r="E4077" t="str">
            <v>GLOBO DE SCHEIDT C. 4 TUBULADURAS</v>
          </cell>
          <cell r="F4077" t="str">
            <v xml:space="preserve">Kula szklana z 4 tubami, 500 ml, SB 19     </v>
          </cell>
          <cell r="G4077" t="str">
            <v xml:space="preserve">Стеклянный шар с 4 трубками, 500 мл, SB 19     </v>
          </cell>
          <cell r="H4077">
            <v>59</v>
          </cell>
        </row>
        <row r="4078">
          <cell r="A4078" t="str">
            <v>45016-02</v>
          </cell>
          <cell r="B4078" t="str">
            <v>Dichtewaage nach Westphal/Mohr</v>
          </cell>
          <cell r="C4078" t="str">
            <v>Westphal/ Mohr density balance</v>
          </cell>
          <cell r="D4078" t="str">
            <v>Balance hydrostatique selon Westphal / Mohr</v>
          </cell>
          <cell r="E4078" t="str">
            <v>BALANZA DE DENSIDADES WESTPHAL/MOHR</v>
          </cell>
          <cell r="F4078" t="str">
            <v xml:space="preserve">Waga gęstości (hydrostatyczna) Westphala/Mohra     </v>
          </cell>
          <cell r="G4078" t="str">
            <v xml:space="preserve">Гидростатические весы Вестфаля-Мора для определения плотности веществ  </v>
          </cell>
          <cell r="H4078">
            <v>323</v>
          </cell>
        </row>
        <row r="4079">
          <cell r="A4079" t="str">
            <v>45019-50</v>
          </cell>
          <cell r="B4079" t="str">
            <v>Wägeschalen, quadratisch,  84 x 84 x 24 mm, 500 Stück</v>
          </cell>
          <cell r="C4079" t="str">
            <v>Weighing dishes, square shape, 84 x 84 x 24 mm, 500 pcs.</v>
          </cell>
          <cell r="D4079" t="str">
            <v>Capsules de pesée  rectangulaires 84 x 84 x 24 mm, 500 pcs</v>
          </cell>
          <cell r="E4079" t="str">
            <v>Platillos de pesado, cuadrados, 84 x 84 x 24 mm, 500unid.</v>
          </cell>
          <cell r="F4079" t="str">
            <v xml:space="preserve">Szalki wagowe, kwadratowe, 84x84x24 mm, 500 sztuk     </v>
          </cell>
          <cell r="G4079" t="str">
            <v xml:space="preserve">Чашечки для взвешивания, 500 шт.    </v>
          </cell>
          <cell r="H4079">
            <v>115.3</v>
          </cell>
        </row>
        <row r="4080">
          <cell r="A4080" t="str">
            <v>45052-00</v>
          </cell>
          <cell r="B4080" t="str">
            <v xml:space="preserve">Handzentrifuge 4 x 15 ml, 3000 U/min </v>
          </cell>
          <cell r="C4080" t="str">
            <v>Manual centrifuge f. 4 specimens</v>
          </cell>
          <cell r="D4080" t="str">
            <v>Centrifugeuse à main,4x15ml,3000tr/min</v>
          </cell>
          <cell r="E4080" t="str">
            <v xml:space="preserve">Centrífuga a mano, 4 x 15 ml, 3000 U/min </v>
          </cell>
          <cell r="F4080" t="str">
            <v xml:space="preserve">Wirówka ręczna 4x15 ml, 3000 U/min     </v>
          </cell>
          <cell r="G4080" t="str">
            <v xml:space="preserve">Ручная центрифуга,  4x15 мл, 3000 ед / мин    </v>
          </cell>
          <cell r="H4080">
            <v>269</v>
          </cell>
        </row>
        <row r="4081">
          <cell r="A4081" t="str">
            <v>45053-10</v>
          </cell>
          <cell r="B4081" t="str">
            <v xml:space="preserve">Zentrifugenglas für Handzentrifuge, 100 Stück </v>
          </cell>
          <cell r="C4081" t="str">
            <v>Centrifuge tubes f.man.centrif., 100 pcs</v>
          </cell>
          <cell r="D4081" t="str">
            <v>Tubes de centrifugeuse à main, 100 pièces</v>
          </cell>
          <cell r="E4081" t="str">
            <v>Tubo para centrífuga manual, 100 pzs.</v>
          </cell>
          <cell r="F4081" t="str">
            <v xml:space="preserve">Probówki do wirówki ręcznej, 100 sztuk     </v>
          </cell>
          <cell r="G4081" t="str">
            <v xml:space="preserve">Трубки для ручной центрифуги, 100 шт.    </v>
          </cell>
          <cell r="H4081">
            <v>26.9</v>
          </cell>
        </row>
        <row r="4082">
          <cell r="A4082" t="str">
            <v>45100-00</v>
          </cell>
          <cell r="B4082" t="str">
            <v xml:space="preserve">Bromfüller </v>
          </cell>
          <cell r="C4082" t="str">
            <v>Bromine filler w. rubber cap</v>
          </cell>
          <cell r="D4082" t="str">
            <v>Pipette à brome avec capuchon caoutchouc</v>
          </cell>
          <cell r="E4082" t="str">
            <v>PIPETA DE BROMO</v>
          </cell>
          <cell r="F4082" t="str">
            <v xml:space="preserve">Napełniacz bromu     </v>
          </cell>
          <cell r="G4082" t="str">
            <v xml:space="preserve">Бром наполнитель с резиновой заглушкой  </v>
          </cell>
          <cell r="H4082">
            <v>18</v>
          </cell>
        </row>
        <row r="4083">
          <cell r="A4083" t="str">
            <v>45127-00</v>
          </cell>
          <cell r="B4083" t="str">
            <v xml:space="preserve">Eisenstäbchen, d = 2 mm, l = 200 mm, 5 Stück </v>
          </cell>
          <cell r="C4083" t="str">
            <v>Iron rods, flexible, 5 off</v>
          </cell>
          <cell r="D4083" t="str">
            <v>Tiges de fer, d 2mm, l 200mm, 5 pièces</v>
          </cell>
          <cell r="E4083" t="str">
            <v>Alambre de hierro, flexible, d=2mm, l=200 mm, 5 unids.</v>
          </cell>
          <cell r="F4083" t="str">
            <v xml:space="preserve">Pręciki stalowe, d = 2 mm, l = 200 mm, 5 sztuk     </v>
          </cell>
          <cell r="G4083" t="str">
            <v xml:space="preserve">Стальные стержни, d = 2 мм, L = 200 мм, 5 шт  </v>
          </cell>
          <cell r="H4083">
            <v>8</v>
          </cell>
        </row>
        <row r="4084">
          <cell r="A4084" t="str">
            <v>45129-88</v>
          </cell>
          <cell r="B4084" t="str">
            <v>Gärflasche, 1000 ml</v>
          </cell>
          <cell r="C4084" t="str">
            <v>Fermentation flask 1000 ml, PN 29</v>
          </cell>
          <cell r="D4084" t="str">
            <v>Flacon à fermentation 1000ml RN29</v>
          </cell>
          <cell r="E4084" t="str">
            <v>BOTELLA DE FERMENTAC.1000ML PN 29</v>
          </cell>
          <cell r="F4084" t="str">
            <v xml:space="preserve">Butelka fermentacyjna, 1000 ml     </v>
          </cell>
          <cell r="G4084" t="str">
            <v xml:space="preserve">Ферментационная колба, 100 мл    </v>
          </cell>
          <cell r="H4084">
            <v>28.9</v>
          </cell>
        </row>
        <row r="4085">
          <cell r="A4085" t="str">
            <v>45161-88</v>
          </cell>
          <cell r="B4085" t="str">
            <v xml:space="preserve">Ionenwanderungsgerät nach Nernst </v>
          </cell>
          <cell r="C4085" t="str">
            <v>App. demontr. migration of ions</v>
          </cell>
          <cell r="D4085" t="str">
            <v>Appareil pour migration ionique</v>
          </cell>
          <cell r="E4085" t="str">
            <v>APARATO DEMONSTR. MIGRACION IONES</v>
          </cell>
          <cell r="F4085" t="str">
            <v xml:space="preserve">Wymiennik jonów według Nernsta     </v>
          </cell>
          <cell r="G4085" t="str">
            <v xml:space="preserve">Прибор для демонстрации движения ионов при электролизе  </v>
          </cell>
          <cell r="H4085">
            <v>214.79</v>
          </cell>
        </row>
        <row r="4086">
          <cell r="A4086" t="str">
            <v>45201-00</v>
          </cell>
          <cell r="B4086" t="str">
            <v xml:space="preserve">Kupferelektrode, d = 8 mm, l = 15 cm </v>
          </cell>
          <cell r="C4086" t="str">
            <v>Copper electrode, d=8mm, l=15cm</v>
          </cell>
          <cell r="D4086" t="str">
            <v>Electrode de cuivre, d=8mm, l=15cm</v>
          </cell>
          <cell r="E4086" t="str">
            <v>ELECTRODO DE CU, D=8 MM, L=15 CM</v>
          </cell>
          <cell r="F4086" t="str">
            <v xml:space="preserve">Elektroda miedziana, d = 8 mm, l = 15 cm     </v>
          </cell>
          <cell r="G4086" t="str">
            <v xml:space="preserve">Медный электрод, d=8 мм, l=15 см    </v>
          </cell>
          <cell r="H4086">
            <v>5</v>
          </cell>
        </row>
        <row r="4087">
          <cell r="A4087" t="str">
            <v>45203-01</v>
          </cell>
          <cell r="B4087" t="str">
            <v xml:space="preserve">Bleielektrode, d = 8 mm, l = 11 cm </v>
          </cell>
          <cell r="C4087" t="str">
            <v>Lead electrode, d 8mm, l 110mm</v>
          </cell>
          <cell r="D4087" t="str">
            <v>Electrode de plomb, d 8 / l 110mm</v>
          </cell>
          <cell r="E4087" t="str">
            <v>ELECTRODO DE PLOMO D 8MM,L 110MM</v>
          </cell>
          <cell r="F4087" t="str">
            <v xml:space="preserve">Elektroda ołowiowa, d = 8 mm, l = 11 cm     </v>
          </cell>
          <cell r="G4087" t="str">
            <v xml:space="preserve">Свинцовый электрод, d=8 мм, l=110 мм  </v>
          </cell>
          <cell r="H4087">
            <v>9.9</v>
          </cell>
        </row>
        <row r="4088">
          <cell r="A4088" t="str">
            <v>45204-00</v>
          </cell>
          <cell r="B4088" t="str">
            <v xml:space="preserve">Eisenelektrode, d = 8 mm, l = 15 cm </v>
          </cell>
          <cell r="C4088" t="str">
            <v>Iron electrode, d 8mm</v>
          </cell>
          <cell r="D4088" t="str">
            <v>Electrode de fer, d 8mm</v>
          </cell>
          <cell r="E4088" t="str">
            <v>ELECTRODO DE HIERRO, D 8MM</v>
          </cell>
          <cell r="F4088" t="str">
            <v xml:space="preserve">Elektroda stalowa, d = 8 mm, l = 15 cm     </v>
          </cell>
          <cell r="G4088" t="str">
            <v xml:space="preserve">Железный электрод, d=8 мм, l=150 мм    </v>
          </cell>
          <cell r="H4088">
            <v>5</v>
          </cell>
        </row>
        <row r="4089">
          <cell r="A4089" t="str">
            <v>45205-00</v>
          </cell>
          <cell r="B4089" t="str">
            <v xml:space="preserve">Nickelelektrode, d = 8 mm, l = 15 cm </v>
          </cell>
          <cell r="C4089" t="str">
            <v>Nickel electrode, d 8mm</v>
          </cell>
          <cell r="D4089" t="str">
            <v>Electrode de nickel, d 8mm</v>
          </cell>
          <cell r="E4089" t="str">
            <v>ELECTRODO DE NIQUEL, D 8MM</v>
          </cell>
          <cell r="F4089" t="str">
            <v xml:space="preserve">Elektroda niklowa, d = 8 mm, l = 15 cm     </v>
          </cell>
          <cell r="G4089" t="str">
            <v xml:space="preserve">Никелевый электрод, d=8 мм, l=150 мм    </v>
          </cell>
          <cell r="H4089">
            <v>42</v>
          </cell>
        </row>
        <row r="4090">
          <cell r="A4090" t="str">
            <v>45206-00</v>
          </cell>
          <cell r="B4090" t="str">
            <v xml:space="preserve">Platinelektrode in Schutzrohr, d = 8 mm </v>
          </cell>
          <cell r="C4090" t="str">
            <v>Platinum electrode in protection tube, d = 8 mm</v>
          </cell>
          <cell r="D4090" t="str">
            <v>Electrode de platine dans tube de protection d = 8mm</v>
          </cell>
          <cell r="E4090" t="str">
            <v>Electrodo de platino en tubo protector, d = 8 mm</v>
          </cell>
          <cell r="F4090" t="str">
            <v xml:space="preserve">Elektroda platynowa w rurce ochronnej, d = 8 mm     </v>
          </cell>
          <cell r="G4090" t="str">
            <v xml:space="preserve">Платиновый электрод в защитной трубке, d=8 мм    </v>
          </cell>
          <cell r="H4090">
            <v>41</v>
          </cell>
        </row>
        <row r="4091">
          <cell r="A4091" t="str">
            <v>45207-00</v>
          </cell>
          <cell r="B4091" t="str">
            <v xml:space="preserve">Platinelektrode, kurz </v>
          </cell>
          <cell r="C4091" t="str">
            <v>Electrode platinum,short</v>
          </cell>
          <cell r="D4091" t="str">
            <v>Electrode platine, courte</v>
          </cell>
          <cell r="E4091" t="str">
            <v>ELECTRODO PLATINO,CORTO</v>
          </cell>
          <cell r="F4091" t="str">
            <v xml:space="preserve">Elektroda platynowa, krótka     </v>
          </cell>
          <cell r="G4091" t="str">
            <v xml:space="preserve">Платиновый электрод, короткий    </v>
          </cell>
          <cell r="H4091">
            <v>63</v>
          </cell>
        </row>
        <row r="4092">
          <cell r="A4092" t="str">
            <v>45210-00</v>
          </cell>
          <cell r="B4092" t="str">
            <v xml:space="preserve">Platinelektroden für Elektrogravimetrie </v>
          </cell>
          <cell r="C4092" t="str">
            <v>Pt electrodes, electrogravimetry</v>
          </cell>
          <cell r="D4092" t="str">
            <v>Electrodes de platine pour électrogravimétrie</v>
          </cell>
          <cell r="E4092" t="str">
            <v>ELECTROD.D.PLATINO P.ELECTROGRAV.</v>
          </cell>
          <cell r="F4092" t="str">
            <v xml:space="preserve">Elektrody platynowe do elektrograwimetrii     </v>
          </cell>
          <cell r="G4092" t="str">
            <v xml:space="preserve">Платиновые электроды для электрогравиметрии    </v>
          </cell>
          <cell r="H4092">
            <v>3199</v>
          </cell>
        </row>
        <row r="4093">
          <cell r="A4093" t="str">
            <v>45211-00</v>
          </cell>
          <cell r="B4093" t="str">
            <v xml:space="preserve">Kohleelektrode, 76 mm x 40 mm </v>
          </cell>
          <cell r="C4093" t="str">
            <v>Carbon electrode, 76x40x5mm</v>
          </cell>
          <cell r="D4093" t="str">
            <v>Electrode au carbone, 76x40x5mm</v>
          </cell>
          <cell r="E4093" t="str">
            <v>ELECTRODO DE CARBON, 76X40X5MM</v>
          </cell>
          <cell r="F4093" t="str">
            <v xml:space="preserve">Elektroda węglowa, 76 mm x 40 mm     </v>
          </cell>
          <cell r="G4093" t="str">
            <v xml:space="preserve">Угольный электрод, 76x40x5 мм    </v>
          </cell>
          <cell r="H4093">
            <v>7.1</v>
          </cell>
        </row>
        <row r="4094">
          <cell r="A4094" t="str">
            <v>45212-00</v>
          </cell>
          <cell r="B4094" t="str">
            <v>Kupferelektrode, 76 mm x 40 mm</v>
          </cell>
          <cell r="C4094" t="str">
            <v>Copper electrode, 76 mm x 40 mm</v>
          </cell>
          <cell r="D4094" t="str">
            <v>Electrode de cuivre 76x40 mm</v>
          </cell>
          <cell r="E4094" t="str">
            <v>ELECTRODO DE COBRE 76X40 MM</v>
          </cell>
          <cell r="F4094" t="str">
            <v xml:space="preserve">Elektroda miedziana, 76 mm x 40 mm     </v>
          </cell>
          <cell r="G4094" t="str">
            <v xml:space="preserve">Медный электрод, 76x40 мм    </v>
          </cell>
          <cell r="H4094">
            <v>4</v>
          </cell>
        </row>
        <row r="4095">
          <cell r="A4095" t="str">
            <v>45214-00</v>
          </cell>
          <cell r="B4095" t="str">
            <v xml:space="preserve">Zinkelektrode, 76 mm x 40 mm </v>
          </cell>
          <cell r="C4095" t="str">
            <v>Zinc electrode, 76 mm x 40 mm</v>
          </cell>
          <cell r="D4095" t="str">
            <v>Electrode de zinc 76x40 mm</v>
          </cell>
          <cell r="E4095" t="str">
            <v>ELECTRODO DE CINC  76X40 MM</v>
          </cell>
          <cell r="F4095" t="str">
            <v xml:space="preserve">Elektroda cynkowa, 76 mm x 40 mm     </v>
          </cell>
          <cell r="G4095" t="str">
            <v xml:space="preserve">Цинковый электрод, 76x40 мм    </v>
          </cell>
          <cell r="H4095">
            <v>4</v>
          </cell>
        </row>
        <row r="4096">
          <cell r="A4096" t="str">
            <v>45215-00</v>
          </cell>
          <cell r="B4096" t="str">
            <v xml:space="preserve">Bleielektrode, 76 mm x 40 mm </v>
          </cell>
          <cell r="C4096" t="str">
            <v>Lead electrode, 76 mm x 40 mm</v>
          </cell>
          <cell r="D4096" t="str">
            <v>Electrode de plomb 76x40 mm</v>
          </cell>
          <cell r="E4096" t="str">
            <v>ELECTRODO DE PLOMO, 76X40 MM</v>
          </cell>
          <cell r="F4096" t="str">
            <v xml:space="preserve">Elektroda ołowiowa, 76 mm x 40 mm     </v>
          </cell>
          <cell r="G4096" t="str">
            <v xml:space="preserve">Свинцовый электрод, 76x40 мм    </v>
          </cell>
          <cell r="H4096">
            <v>4</v>
          </cell>
        </row>
        <row r="4097">
          <cell r="A4097" t="str">
            <v>45216-00</v>
          </cell>
          <cell r="B4097" t="str">
            <v xml:space="preserve">Eisenelektrode, 76 mm x 40 mm </v>
          </cell>
          <cell r="C4097" t="str">
            <v>Iron electrode, 76 x 40 mm</v>
          </cell>
          <cell r="D4097" t="str">
            <v>Electrode au fer, 76mm x 40mm</v>
          </cell>
          <cell r="E4097" t="str">
            <v>ELECTRODO DE HIERRO, 76X40MM</v>
          </cell>
          <cell r="F4097" t="str">
            <v xml:space="preserve">Elektroda stalowa, 76 mm x 40 mm     </v>
          </cell>
          <cell r="G4097" t="str">
            <v xml:space="preserve">Железный электрод, 76x40мм    </v>
          </cell>
          <cell r="H4097">
            <v>4</v>
          </cell>
        </row>
        <row r="4098">
          <cell r="A4098" t="str">
            <v>45217-00</v>
          </cell>
          <cell r="B4098" t="str">
            <v xml:space="preserve">Aluminiumelektrode, 76 mm x 40 mm </v>
          </cell>
          <cell r="C4098" t="str">
            <v>Aluminium electrode, 76x40 mm</v>
          </cell>
          <cell r="D4098" t="str">
            <v>Electrode aluminium,76mm x 40mm</v>
          </cell>
          <cell r="E4098" t="str">
            <v>ELECTRODO D.ALUMINIO,76X 40 MM</v>
          </cell>
          <cell r="F4098" t="str">
            <v xml:space="preserve">Elektroda aluminiowa, 76 mm x 40 mm     </v>
          </cell>
          <cell r="G4098" t="str">
            <v xml:space="preserve">Алюминиевый электрод, 76x40 мм     </v>
          </cell>
          <cell r="H4098">
            <v>4</v>
          </cell>
        </row>
        <row r="4099">
          <cell r="A4099" t="str">
            <v>45218-00</v>
          </cell>
          <cell r="B4099" t="str">
            <v>Nickelelektrode, 76 mm x 40 mm</v>
          </cell>
          <cell r="C4099" t="str">
            <v>Nickel electrode 76x40 mm</v>
          </cell>
          <cell r="D4099" t="str">
            <v>Electrode de nickel 76x40 mm</v>
          </cell>
          <cell r="E4099" t="str">
            <v>ELECTRODO DE NIQUEL 76X40 MM</v>
          </cell>
          <cell r="F4099" t="str">
            <v xml:space="preserve">Elektroda niklowa, 76 mm x 40 mm     </v>
          </cell>
          <cell r="G4099" t="str">
            <v xml:space="preserve">Никелевый электрод, 76x40 мм    </v>
          </cell>
          <cell r="H4099">
            <v>9</v>
          </cell>
        </row>
        <row r="4100">
          <cell r="A4100" t="str">
            <v>45231-00</v>
          </cell>
          <cell r="B4100" t="str">
            <v xml:space="preserve">Nickelelektrode, d = 3 mm, mit Buchse </v>
          </cell>
          <cell r="C4100" t="str">
            <v>Nickel electrode,d 3mm,w.socket</v>
          </cell>
          <cell r="D4100" t="str">
            <v>Electrode nickel, d 3mm, avec douille</v>
          </cell>
          <cell r="E4100" t="str">
            <v>ELECT.D.NIQUEL,D 3MM,CON ZOCALO</v>
          </cell>
          <cell r="F4100" t="str">
            <v xml:space="preserve">Elektroda niklowa, d = 3 mm, z gniazdem     </v>
          </cell>
          <cell r="G4100" t="str">
            <v xml:space="preserve">Никелевый электрод, d=3 мм, с гнездом    </v>
          </cell>
          <cell r="H4100">
            <v>17</v>
          </cell>
        </row>
        <row r="4101">
          <cell r="A4101" t="str">
            <v>45283-00</v>
          </cell>
          <cell r="B4101" t="str">
            <v xml:space="preserve">Kontaktbuchse für Stabelektroden </v>
          </cell>
          <cell r="C4101" t="str">
            <v>Contact socket f.bar electrodes</v>
          </cell>
          <cell r="D4101" t="str">
            <v xml:space="preserve">Douille de contact pour barre d'électrodes </v>
          </cell>
          <cell r="E4101" t="str">
            <v>Toma de corriente para electrodos de barra</v>
          </cell>
          <cell r="F4101" t="str">
            <v xml:space="preserve">Gniazdo stykowe do elektrod prętowych     </v>
          </cell>
          <cell r="G4101" t="str">
            <v xml:space="preserve">Гнездо для стержневых электродов    </v>
          </cell>
          <cell r="H4101">
            <v>9</v>
          </cell>
        </row>
        <row r="4102">
          <cell r="A4102" t="str">
            <v>45284-01</v>
          </cell>
          <cell r="B4102" t="str">
            <v xml:space="preserve">Halter für 2 Elektroden </v>
          </cell>
          <cell r="C4102" t="str">
            <v>Holder for two electrodes</v>
          </cell>
          <cell r="D4102" t="str">
            <v>Support pour 2 électrodes</v>
          </cell>
          <cell r="E4102" t="str">
            <v>SOPORTE PARA 2 ELCTRODOS</v>
          </cell>
          <cell r="F4102" t="str">
            <v xml:space="preserve">Uchwyt do elektrod     </v>
          </cell>
          <cell r="G4102" t="str">
            <v xml:space="preserve">Держатель для двух электродов    </v>
          </cell>
          <cell r="H4102">
            <v>43</v>
          </cell>
        </row>
        <row r="4103">
          <cell r="A4103" t="str">
            <v>45288-03</v>
          </cell>
          <cell r="B4103" t="str">
            <v>Zinkelektrode, d = 6 mm, l = 140 mm</v>
          </cell>
          <cell r="C4103" t="str">
            <v>Bar electrode, Zinc, d = 6 mm, l = 140 mm</v>
          </cell>
          <cell r="D4103" t="str">
            <v>Electrode de zinc, d=6 mm, l =140 mm</v>
          </cell>
          <cell r="E4103" t="str">
            <v>ELECTRODO DE CINC, d=6 mm, l=140 mm</v>
          </cell>
          <cell r="F4103" t="str">
            <v xml:space="preserve">Elektroda cynkowa, d = 6 mm, l = 140 mm     </v>
          </cell>
          <cell r="G4103" t="str">
            <v xml:space="preserve">Цинковый электрод, стержневой, d=6 мм, l=140 мм    </v>
          </cell>
          <cell r="H4103">
            <v>12.9</v>
          </cell>
        </row>
        <row r="4104">
          <cell r="A4104" t="str">
            <v>45500-00</v>
          </cell>
          <cell r="B4104" t="str">
            <v>Rahmen für Komplettversuche</v>
          </cell>
          <cell r="C4104" t="str">
            <v>Frame for complete experiments</v>
          </cell>
          <cell r="D4104" t="str">
            <v>Cadre</v>
          </cell>
          <cell r="E4104" t="str">
            <v>MARCO P. EXPERIMENTOS COMPLETOS</v>
          </cell>
          <cell r="F4104" t="str">
            <v xml:space="preserve">Stelaż zestawu, Kompletne doświadczenia chemiczne     </v>
          </cell>
          <cell r="G4104" t="str">
            <v xml:space="preserve">Рама для размещения экспериментального оборудования    </v>
          </cell>
          <cell r="H4104">
            <v>287</v>
          </cell>
        </row>
        <row r="4105">
          <cell r="A4105" t="str">
            <v>45501-00</v>
          </cell>
          <cell r="B4105" t="str">
            <v xml:space="preserve">Rückwand für Komplettversuche </v>
          </cell>
          <cell r="C4105" t="str">
            <v>Rear-cover for compl.-exp. panel</v>
          </cell>
          <cell r="D4105" t="str">
            <v>Tableau</v>
          </cell>
          <cell r="E4105" t="str">
            <v>PARED DORSAL P.EXPERIM.COMPL.</v>
          </cell>
          <cell r="F4105" t="str">
            <v xml:space="preserve">Ścianka tylna stelażu     </v>
          </cell>
          <cell r="G4105" t="str">
            <v xml:space="preserve">Задняя стенка экспериментальной панели    </v>
          </cell>
          <cell r="H4105">
            <v>28</v>
          </cell>
        </row>
        <row r="4106">
          <cell r="A4106" t="str">
            <v>45505-00</v>
          </cell>
          <cell r="B4106" t="str">
            <v xml:space="preserve">Regalboden mit Aufhängung </v>
          </cell>
          <cell r="C4106" t="str">
            <v>Shelf with hanging device</v>
          </cell>
          <cell r="D4106" t="str">
            <v>Etagère suspendue</v>
          </cell>
          <cell r="E4106" t="str">
            <v>Estante con dispositivo colgante</v>
          </cell>
          <cell r="F4106" t="str">
            <v xml:space="preserve">Półka z zaczepami do zawieszania     </v>
          </cell>
          <cell r="G4106" t="str">
            <v xml:space="preserve">Полки для приборов    </v>
          </cell>
          <cell r="H4106">
            <v>129</v>
          </cell>
        </row>
        <row r="4107">
          <cell r="A4107" t="str">
            <v>45510-00</v>
          </cell>
          <cell r="B4107" t="str">
            <v xml:space="preserve">Platte für Komplettversuche </v>
          </cell>
          <cell r="C4107" t="str">
            <v>Panel for complete experimental setups</v>
          </cell>
          <cell r="D4107" t="str">
            <v>Panneau avec perforation</v>
          </cell>
          <cell r="E4107" t="str">
            <v>PANEL P. EXPERIM.COMPLETOS</v>
          </cell>
          <cell r="F4107" t="str">
            <v xml:space="preserve">Płyta zestawu Kompletne doświadczenia chemiczne     </v>
          </cell>
          <cell r="G4107" t="str">
            <v xml:space="preserve">Панель для размещения экспериментального оборудования    </v>
          </cell>
          <cell r="H4107">
            <v>108</v>
          </cell>
        </row>
        <row r="4108">
          <cell r="A4108" t="str">
            <v>45520-00</v>
          </cell>
          <cell r="B4108" t="str">
            <v xml:space="preserve">Klemmhalter, d = 18...25 mm </v>
          </cell>
          <cell r="C4108" t="str">
            <v>Clamping holder,18-25mm</v>
          </cell>
          <cell r="D4108" t="str">
            <v>Support à pinces d=18...25mm</v>
          </cell>
          <cell r="E4108" t="str">
            <v>SOPORTE PRESOR, D=18...25 MM</v>
          </cell>
          <cell r="F4108" t="str">
            <v xml:space="preserve">Uchwyt klejowy, d = 18...25 mm     </v>
          </cell>
          <cell r="G4108" t="str">
            <v xml:space="preserve">Держатель с зажимом, d=18-25 мм    </v>
          </cell>
          <cell r="H4108">
            <v>24</v>
          </cell>
        </row>
        <row r="4109">
          <cell r="A4109" t="str">
            <v>45521-00</v>
          </cell>
          <cell r="B4109" t="str">
            <v xml:space="preserve">Klemmhalter, d = 18...25 mm, drehbar </v>
          </cell>
          <cell r="C4109" t="str">
            <v>Clamping holder, turnable, 18-25 mm</v>
          </cell>
          <cell r="D4109" t="str">
            <v>Support à pince orientable  D=8...25mm</v>
          </cell>
          <cell r="E4109" t="str">
            <v>Soporte de sujeción giratorio, diámetro =18-25 MM</v>
          </cell>
          <cell r="F4109" t="str">
            <v xml:space="preserve">Uchwyt klejowy, d = 18...25 mm, obrotowy     </v>
          </cell>
          <cell r="G4109" t="str">
            <v xml:space="preserve">Держатель с зажимом, d=18-25 мм, поворотный    </v>
          </cell>
          <cell r="H4109">
            <v>34</v>
          </cell>
        </row>
        <row r="4110">
          <cell r="A4110" t="str">
            <v>45522-00</v>
          </cell>
          <cell r="B4110" t="str">
            <v xml:space="preserve">Klemmhalter, d = 8...10 mm, drehbar </v>
          </cell>
          <cell r="C4110" t="str">
            <v>Clamping holder,turnable,8-10mm</v>
          </cell>
          <cell r="D4110" t="str">
            <v>Support à pince orientable  D=8…10mm</v>
          </cell>
          <cell r="E4110" t="str">
            <v>SOPORTE PRESOR GIRABLE,D=8...10MM</v>
          </cell>
          <cell r="F4110" t="str">
            <v xml:space="preserve">Uchwyt klejowy, d= 8...10 mm, obrotowy     </v>
          </cell>
          <cell r="G4110" t="str">
            <v xml:space="preserve">Держатель с зажимом, d=8-10 мм, поворотный    </v>
          </cell>
          <cell r="H4110">
            <v>34</v>
          </cell>
        </row>
        <row r="4111">
          <cell r="A4111" t="str">
            <v>45523-00</v>
          </cell>
          <cell r="B4111" t="str">
            <v xml:space="preserve">Halter für Gasspritze </v>
          </cell>
          <cell r="C4111" t="str">
            <v>Holder for syringes</v>
          </cell>
          <cell r="D4111" t="str">
            <v>Support pour seringue</v>
          </cell>
          <cell r="E4111" t="str">
            <v>SOPORTE P. JERINGAS</v>
          </cell>
          <cell r="F4111" t="str">
            <v xml:space="preserve">Uchwyt strzykawki gazowej     </v>
          </cell>
          <cell r="G4111" t="str">
            <v xml:space="preserve">Держатель для газового шприца  </v>
          </cell>
          <cell r="H4111">
            <v>88</v>
          </cell>
        </row>
        <row r="4112">
          <cell r="A4112" t="str">
            <v>45524-00</v>
          </cell>
          <cell r="B4112" t="str">
            <v xml:space="preserve">Halter für Glasmantel </v>
          </cell>
          <cell r="C4112" t="str">
            <v>Holder for glass jacket</v>
          </cell>
          <cell r="D4112" t="str">
            <v>Support pour enveloppe en verre</v>
          </cell>
          <cell r="E4112" t="str">
            <v>SOPORTE P. SISTEMA GLASS JACKET</v>
          </cell>
          <cell r="F4112" t="str">
            <v xml:space="preserve">Uchwyt szkła kołnierzowego     </v>
          </cell>
          <cell r="G4112" t="str">
            <v xml:space="preserve">Держатель для стеклянного кожуха    </v>
          </cell>
          <cell r="H4112">
            <v>66</v>
          </cell>
        </row>
        <row r="4113">
          <cell r="A4113" t="str">
            <v>45525-00</v>
          </cell>
          <cell r="B4113" t="str">
            <v xml:space="preserve">Geräteträger mit Haftmagneten </v>
          </cell>
          <cell r="C4113" t="str">
            <v>Apparatus carrier w. fix. magnet</v>
          </cell>
          <cell r="D4113" t="str">
            <v>Porte appareil avec aimants</v>
          </cell>
          <cell r="E4113" t="str">
            <v>SOPORTE D.APAR.P.IMAN MAGNETICO</v>
          </cell>
          <cell r="F4113" t="str">
            <v xml:space="preserve">Postawka z magnesami mocującymi     </v>
          </cell>
          <cell r="G4113" t="str">
            <v xml:space="preserve">Держатель для приборов с магнитными креплениями  </v>
          </cell>
          <cell r="H4113">
            <v>66</v>
          </cell>
        </row>
        <row r="4114">
          <cell r="A4114" t="str">
            <v>45526-00</v>
          </cell>
          <cell r="B4114" t="str">
            <v xml:space="preserve">Halter für Geräte, variabel </v>
          </cell>
          <cell r="C4114" t="str">
            <v>Apparatus holder, variable</v>
          </cell>
          <cell r="D4114" t="str">
            <v>Support pour appareil variable</v>
          </cell>
          <cell r="E4114" t="str">
            <v>SOPORTE DE APARATOS, VARIABLE</v>
          </cell>
          <cell r="F4114" t="str">
            <v xml:space="preserve">Uchwyt przyrządów, zmienny     </v>
          </cell>
          <cell r="G4114" t="str">
            <v xml:space="preserve">Держатель для приборов, регулируемый  </v>
          </cell>
          <cell r="H4114">
            <v>46</v>
          </cell>
        </row>
        <row r="4115">
          <cell r="A4115" t="str">
            <v>45530-00</v>
          </cell>
          <cell r="B4115" t="str">
            <v xml:space="preserve">Federstecker, 50 Stück </v>
          </cell>
          <cell r="C4115" t="str">
            <v>Spring plugs, 50 off</v>
          </cell>
          <cell r="D4115" t="str">
            <v>Fiche à ressort 50  pièces</v>
          </cell>
          <cell r="E4115" t="str">
            <v>ENGANCHES PARA MUELLES, 50 UNID</v>
          </cell>
          <cell r="F4115" t="str">
            <v xml:space="preserve">Wtyk sprężynujący, 50 sztuk     </v>
          </cell>
          <cell r="G4115" t="str">
            <v xml:space="preserve">Металлические скрепки для дополнительной фиксации деталей, 50 шт.    </v>
          </cell>
          <cell r="H4115">
            <v>23</v>
          </cell>
        </row>
        <row r="4116">
          <cell r="A4116" t="str">
            <v>45535-00</v>
          </cell>
          <cell r="B4116" t="str">
            <v xml:space="preserve">Befestigungsband, universal,100 Stück </v>
          </cell>
          <cell r="C4116" t="str">
            <v>Fixing bands,universal,100 pcs.</v>
          </cell>
          <cell r="D4116" t="str">
            <v>Bande de fixation universelle, 100  pièces</v>
          </cell>
          <cell r="E4116" t="str">
            <v>GOMA D.FIJAC., UNIVERSAL,100UNID</v>
          </cell>
          <cell r="F4116" t="str">
            <v xml:space="preserve">Taśma mocująca, uniwersalna, 100 sztuk     </v>
          </cell>
          <cell r="G4116" t="str">
            <v xml:space="preserve">Фиксирующие ленты, универсальные, 100 шт.  </v>
          </cell>
          <cell r="H4116">
            <v>4.2</v>
          </cell>
        </row>
        <row r="4117">
          <cell r="A4117" t="str">
            <v>45540-00</v>
          </cell>
          <cell r="B4117" t="str">
            <v xml:space="preserve">Einschubsystem, b = 360 mm </v>
          </cell>
          <cell r="C4117" t="str">
            <v>Push-in storage, w=360mm</v>
          </cell>
          <cell r="D4117" t="str">
            <v>Système de stockage à glissières, largeur 360 mm</v>
          </cell>
          <cell r="E4117" t="str">
            <v>Sistema enchufable, 360m ancho</v>
          </cell>
          <cell r="F4117" t="str">
            <v xml:space="preserve">Pojemniki do magazynowania, b=360 mm     </v>
          </cell>
          <cell r="G4117" t="str">
            <v xml:space="preserve">Контейнер-держатель для плоских деталей, ширина=360 мм     </v>
          </cell>
          <cell r="H4117">
            <v>84</v>
          </cell>
        </row>
        <row r="4118">
          <cell r="A4118" t="str">
            <v>45560-00</v>
          </cell>
          <cell r="B4118" t="str">
            <v xml:space="preserve">Komplettversuche, Basis-Set </v>
          </cell>
          <cell r="C4118" t="str">
            <v>Complete experiments ,basic set</v>
          </cell>
          <cell r="D4118" t="str">
            <v>Ensemble de base pour TP de biochimie sur tableau vertical</v>
          </cell>
          <cell r="E4118" t="str">
            <v>Experimentos completos Química / Biotecnología, set básico</v>
          </cell>
          <cell r="F4118" t="str">
            <v xml:space="preserve">Kompletne doświadczenia chemiczne, zestaw bazowy     </v>
          </cell>
          <cell r="G4118" t="str">
            <v xml:space="preserve">Базовый набор держателей и креплений, "Полный эксперимент"    </v>
          </cell>
          <cell r="H4118">
            <v>804</v>
          </cell>
        </row>
        <row r="4119">
          <cell r="A4119" t="str">
            <v>45561-00</v>
          </cell>
          <cell r="B4119" t="str">
            <v xml:space="preserve">Komplettversuche, Komfort-Set </v>
          </cell>
          <cell r="C4119" t="str">
            <v>Complete experiments, comfort set</v>
          </cell>
          <cell r="D4119" t="str">
            <v>Ensemble pour TP de biochimie sur tableau vertical</v>
          </cell>
          <cell r="E4119" t="str">
            <v>Experimentos completos Química / Biotecnología, set confort</v>
          </cell>
          <cell r="F4119" t="str">
            <v xml:space="preserve">Kompletne doświadczenia chemiczne, zestaw komfortowy     </v>
          </cell>
          <cell r="G4119" t="str">
            <v xml:space="preserve">Расширенный набор держателей и креплений, "Полный эксперимент"    </v>
          </cell>
          <cell r="H4119">
            <v>1485</v>
          </cell>
        </row>
        <row r="4120">
          <cell r="A4120" t="str">
            <v>45562-00</v>
          </cell>
          <cell r="B4120" t="str">
            <v xml:space="preserve">Komplettversuche, Halter-Set </v>
          </cell>
          <cell r="C4120" t="str">
            <v>Complete experiments, holder set</v>
          </cell>
          <cell r="D4120" t="str">
            <v>Accessoires (supports)pour TP Biochimie</v>
          </cell>
          <cell r="E4120" t="str">
            <v>Experimentos completos Química / Biotecnología, set de soportes</v>
          </cell>
          <cell r="F4120" t="str">
            <v xml:space="preserve">Kompletne doświadczenia chemiczne, zestaw uchwytów     </v>
          </cell>
          <cell r="G4120" t="str">
            <v xml:space="preserve">Набор держателей и креплений, "Полный эксперимент"    </v>
          </cell>
          <cell r="H4120">
            <v>494</v>
          </cell>
        </row>
        <row r="4121">
          <cell r="A4121" t="str">
            <v>46025-00</v>
          </cell>
          <cell r="B4121" t="str">
            <v>Becherglas,  Boro, hohe Form, 50 ml</v>
          </cell>
          <cell r="C4121" t="str">
            <v>Beaker, Borosilicate, tall form, 50 ml</v>
          </cell>
          <cell r="D4121" t="str">
            <v>Becher boro3.3 50ml forme haute</v>
          </cell>
          <cell r="E4121" t="str">
            <v>V.D.PRECIP.,ALTO,BORO 3.3,50ml</v>
          </cell>
          <cell r="F4121" t="str">
            <v xml:space="preserve">Zlewka szklana BORO 3.3, 50 ml, wysoka     </v>
          </cell>
          <cell r="G4121" t="str">
            <v>Мензурка, высокая, 50 мл</v>
          </cell>
          <cell r="H4121">
            <v>1.1000000000000001</v>
          </cell>
        </row>
        <row r="4122">
          <cell r="A4122" t="str">
            <v>46026-00</v>
          </cell>
          <cell r="B4122" t="str">
            <v>Becherglas, Boro, hohe Form, 100 ml</v>
          </cell>
          <cell r="C4122" t="str">
            <v>Beaker, Borosilicate, tall form, 100 ml</v>
          </cell>
          <cell r="D4122" t="str">
            <v>Becher boro3.3 100ml forme haute</v>
          </cell>
          <cell r="E4122" t="str">
            <v>V.D.PRECIP.,ALTO,BORO 3.3,100 ml</v>
          </cell>
          <cell r="F4122" t="str">
            <v xml:space="preserve">Zlewka szklana BORO 3.3, 100 ml, wysoka     </v>
          </cell>
          <cell r="G4122" t="str">
            <v>Мензурка, высокая, 100 мл</v>
          </cell>
          <cell r="H4122">
            <v>1.1000000000000001</v>
          </cell>
        </row>
        <row r="4123">
          <cell r="A4123" t="str">
            <v>46027-00</v>
          </cell>
          <cell r="B4123" t="str">
            <v>Becherglas,  Boro, hohe Form, 250 ml</v>
          </cell>
          <cell r="C4123" t="str">
            <v>Beaker, Borosilicate, tall form, 250 ml</v>
          </cell>
          <cell r="D4123" t="str">
            <v>Becher boro3.3 250ml forme haute</v>
          </cell>
          <cell r="E4123" t="str">
            <v>VASO PRECIPITADO ALTO, BORO 3.3, 250 ml</v>
          </cell>
          <cell r="F4123" t="str">
            <v xml:space="preserve">Zlewka szklana BORO 3.3, 250 ml, wysoka     </v>
          </cell>
          <cell r="G4123" t="str">
            <v>Мензурка, высокая, 250 мл</v>
          </cell>
          <cell r="H4123">
            <v>1.4</v>
          </cell>
        </row>
        <row r="4124">
          <cell r="A4124" t="str">
            <v>46028-00</v>
          </cell>
          <cell r="B4124" t="str">
            <v>Becherglas,  Boro, hohe Form, 400 ml</v>
          </cell>
          <cell r="C4124" t="str">
            <v>Beaker, Borosilicate, tall form, 400 ml</v>
          </cell>
          <cell r="D4124" t="str">
            <v>Becher boro3.3 400ml forme haute</v>
          </cell>
          <cell r="E4124" t="str">
            <v>V.D.PRECIP.,ALTO,BORO 3.3,400ml</v>
          </cell>
          <cell r="F4124" t="str">
            <v xml:space="preserve">Zlewka szklana BORO 3.3, 400 ml, wysoka     </v>
          </cell>
          <cell r="G4124" t="str">
            <v xml:space="preserve">Мензурка, высокая, 400 мл, BORO 3.3    </v>
          </cell>
          <cell r="H4124">
            <v>1.7</v>
          </cell>
        </row>
        <row r="4125">
          <cell r="A4125" t="str">
            <v>46029-00</v>
          </cell>
          <cell r="B4125" t="str">
            <v>Becherglas,  Boro, hohe Form, 600 ml</v>
          </cell>
          <cell r="C4125" t="str">
            <v>Beaker, Borosilicate, tall form, 600 ml</v>
          </cell>
          <cell r="D4125" t="str">
            <v>Becher boro3.3 600ml forme haute</v>
          </cell>
          <cell r="E4125" t="str">
            <v>V.D.PRECIP.,ALTO,BORO 3.3, 600ml</v>
          </cell>
          <cell r="F4125" t="str">
            <v xml:space="preserve">Zlewka szklana BORO 3.3, 600 ml, wysoka     </v>
          </cell>
          <cell r="G4125" t="str">
            <v xml:space="preserve">Мензурка, высокая, 600 мл,  </v>
          </cell>
          <cell r="H4125">
            <v>1.9</v>
          </cell>
        </row>
        <row r="4126">
          <cell r="A4126" t="str">
            <v>46030-00</v>
          </cell>
          <cell r="B4126" t="str">
            <v>Becherglas,  Boro, hohe Form, 1000 ml</v>
          </cell>
          <cell r="C4126" t="str">
            <v>Beaker, Borosilicate, tall form, 1000 ml</v>
          </cell>
          <cell r="D4126" t="str">
            <v>Becher boro 3.3 1000ml forme haute</v>
          </cell>
          <cell r="E4126" t="str">
            <v>V.D.PRECIP.,ALTO,BORO 3.3,1000 ml</v>
          </cell>
          <cell r="F4126" t="str">
            <v xml:space="preserve">Zlewka szklana BORO 3.3, 1000 ml, wysoka     </v>
          </cell>
          <cell r="G4126" t="str">
            <v>Мензурка, высокая, 1000 мл</v>
          </cell>
          <cell r="H4126">
            <v>2.8</v>
          </cell>
        </row>
        <row r="4127">
          <cell r="A4127" t="str">
            <v>46032-00</v>
          </cell>
          <cell r="B4127" t="str">
            <v>Becherglas,  Boro, hohe Form, 150 ml</v>
          </cell>
          <cell r="C4127" t="str">
            <v>Beaker, Borosilicate, tall form, 150 ml</v>
          </cell>
          <cell r="D4127" t="str">
            <v>Becher boro3.3 150ml forme haute</v>
          </cell>
          <cell r="E4127" t="str">
            <v>V.D.PRECIP.,ALTO,BORO 3.3, 150ml</v>
          </cell>
          <cell r="F4127" t="str">
            <v xml:space="preserve">Zlewka szklana BORO 3.3, 150 ml, wysoka     </v>
          </cell>
          <cell r="G4127" t="str">
            <v>Мензурка, высокая, 150 мл</v>
          </cell>
          <cell r="H4127">
            <v>1.3</v>
          </cell>
        </row>
        <row r="4128">
          <cell r="A4128" t="str">
            <v>46033-00</v>
          </cell>
          <cell r="B4128" t="str">
            <v>Becherglas,  Boro, hohe Form, 2000 ml</v>
          </cell>
          <cell r="C4128" t="str">
            <v>Beaker, Borosilicate, tall form, 2000 ml</v>
          </cell>
          <cell r="D4128" t="str">
            <v>Becher boro 3.3 2000ml forme haute</v>
          </cell>
          <cell r="E4128" t="str">
            <v>V.D.PRECIP.,ALTO,BORO 3.3, 2000 ml</v>
          </cell>
          <cell r="F4128" t="str">
            <v xml:space="preserve">Zlewka szklana BORO 3.3, 2000 ml, wysoka     </v>
          </cell>
          <cell r="G4128" t="str">
            <v xml:space="preserve">Мензурка, высокая, 2000 мл, BORO 3.3    </v>
          </cell>
          <cell r="H4128">
            <v>5.0999999999999996</v>
          </cell>
        </row>
        <row r="4129">
          <cell r="A4129" t="str">
            <v>46052-00</v>
          </cell>
          <cell r="B4129" t="str">
            <v>Becherglas,  Boro, niedrige Form, 50 ml</v>
          </cell>
          <cell r="C4129" t="str">
            <v>Beaker, Borosilicate, low form, 50 ml</v>
          </cell>
          <cell r="D4129" t="str">
            <v>Becher boro3.3 50ml forme basse</v>
          </cell>
          <cell r="E4129" t="str">
            <v>V.D.PRECIP.,BAJO,BORO 3.3, 50 ml</v>
          </cell>
          <cell r="F4129" t="str">
            <v xml:space="preserve">Zlewka szklana BORO 3.3, 50 ml, niska     </v>
          </cell>
          <cell r="G4129" t="str">
            <v xml:space="preserve">Мензурка, низкая,  50 мл, BORO 3.3     </v>
          </cell>
          <cell r="H4129">
            <v>1</v>
          </cell>
        </row>
        <row r="4130">
          <cell r="A4130" t="str">
            <v>46053-00</v>
          </cell>
          <cell r="B4130" t="str">
            <v>Becherglas,  Boro, niedrige Form, 100 ml</v>
          </cell>
          <cell r="C4130" t="str">
            <v>Beaker, Borosilicate, low form, 100 ml</v>
          </cell>
          <cell r="D4130" t="str">
            <v>Becher boro3.3 100ml forme basse</v>
          </cell>
          <cell r="E4130" t="str">
            <v>V.D.PRECIP.,BAJO,BORO 3.3,100ml</v>
          </cell>
          <cell r="F4130" t="str">
            <v xml:space="preserve">Zlewka szklana BORO 3.3, 100 ml, niska     </v>
          </cell>
          <cell r="G4130" t="str">
            <v xml:space="preserve">Мензурка, низкая,  100 мл, </v>
          </cell>
          <cell r="H4130">
            <v>1.1000000000000001</v>
          </cell>
        </row>
        <row r="4131">
          <cell r="A4131" t="str">
            <v>46054-00</v>
          </cell>
          <cell r="B4131" t="str">
            <v>Becherglas, Boro, niedrige Form, 250 ml</v>
          </cell>
          <cell r="C4131" t="str">
            <v>Beaker, Borosilicate, low form, 250 ml</v>
          </cell>
          <cell r="D4131" t="str">
            <v>Becher boro3.3 250ml forme basse</v>
          </cell>
          <cell r="E4131" t="str">
            <v>Vaso de precipitación, forma baja, BORO 3.3, 250 ml</v>
          </cell>
          <cell r="F4131" t="str">
            <v xml:space="preserve">Zlewka szklana BORO 3.3, 250 ml, niska     </v>
          </cell>
          <cell r="G4131" t="str">
            <v>Мензурка, низкая,  250 мл</v>
          </cell>
          <cell r="H4131">
            <v>1.4</v>
          </cell>
        </row>
        <row r="4132">
          <cell r="A4132" t="str">
            <v>46055-00</v>
          </cell>
          <cell r="B4132" t="str">
            <v>Becherglas,  Boro, niedrige Form, 400 ml</v>
          </cell>
          <cell r="C4132" t="str">
            <v>Beaker, Borosilicate, low-form, 400 ml</v>
          </cell>
          <cell r="D4132" t="str">
            <v>Becher boro3.3 400ml forme basse</v>
          </cell>
          <cell r="E4132" t="str">
            <v>V.D.PRECIP.,BAJO,BORO 3.3,400ml</v>
          </cell>
          <cell r="F4132" t="str">
            <v>Zlewka szklana BORO 3.3, 400 ml</v>
          </cell>
          <cell r="G4132" t="str">
            <v xml:space="preserve">Мензурка, низкая,  400 мл, </v>
          </cell>
          <cell r="H4132">
            <v>1.7</v>
          </cell>
        </row>
        <row r="4133">
          <cell r="A4133" t="str">
            <v>46056-00</v>
          </cell>
          <cell r="B4133" t="str">
            <v>Becherglas,  Boro, niedrige Form, 600 ml</v>
          </cell>
          <cell r="C4133" t="str">
            <v>Beaker, Borosilicate, low form, 600 ml</v>
          </cell>
          <cell r="D4133" t="str">
            <v>Becher boro3.3 600ml forme basse</v>
          </cell>
          <cell r="E4133" t="str">
            <v>V.D.PRECIP.,BAJO,BORO 3.3,600 ml</v>
          </cell>
          <cell r="F4133" t="str">
            <v>Zlewka szklana BORO 3.3, 600 ml</v>
          </cell>
          <cell r="G4133" t="str">
            <v xml:space="preserve">Мензурка, низкая,  600 мл, </v>
          </cell>
          <cell r="H4133">
            <v>1.9</v>
          </cell>
        </row>
        <row r="4134">
          <cell r="A4134" t="str">
            <v>46057-00</v>
          </cell>
          <cell r="B4134" t="str">
            <v>Becherglas, Boro, niedrige Form, 1000 ml</v>
          </cell>
          <cell r="C4134" t="str">
            <v>Beaker, Borosilicate, low form, 1000 ml</v>
          </cell>
          <cell r="D4134" t="str">
            <v>Becher boro3.3 1000ml forme basse</v>
          </cell>
          <cell r="E4134" t="str">
            <v>V.D.PRECIP.,BAJO,BORO 3.3,1000 ml</v>
          </cell>
          <cell r="F4134" t="str">
            <v>Zlewka szklana BORO 3.3, 1000 ml</v>
          </cell>
          <cell r="G4134" t="str">
            <v>Мензурка, низкая,  1000 мл</v>
          </cell>
          <cell r="H4134">
            <v>5.0999999999999996</v>
          </cell>
        </row>
        <row r="4135">
          <cell r="A4135" t="str">
            <v>46058-00</v>
          </cell>
          <cell r="B4135" t="str">
            <v>Becherglas, Boro, niedrige Form, 2000 ml</v>
          </cell>
          <cell r="C4135" t="str">
            <v>Beaker, Borosilicate, low form, 2000 ml</v>
          </cell>
          <cell r="D4135" t="str">
            <v>BECHER BORO3.3 2000ML FOR. BAS.</v>
          </cell>
          <cell r="E4135" t="str">
            <v>V.D.PRECIP.,BAJO,BORO 3.3,2000 ml</v>
          </cell>
          <cell r="F4135" t="str">
            <v/>
          </cell>
          <cell r="G4135" t="str">
            <v>Мензурка, низкая,  2000 мл, Boro 3.3</v>
          </cell>
          <cell r="H4135">
            <v>5.0999999999999996</v>
          </cell>
        </row>
        <row r="4136">
          <cell r="A4136" t="str">
            <v>46059-00</v>
          </cell>
          <cell r="B4136" t="str">
            <v>Becherglas, Boro, niedrige Form, 5000 ml</v>
          </cell>
          <cell r="C4136" t="str">
            <v>Beaker, Boorosilicate, low form, 5000 ml</v>
          </cell>
          <cell r="D4136" t="str">
            <v>Becher boro3.3 5000ml forme basse</v>
          </cell>
          <cell r="E4136" t="str">
            <v>V.D.PRECIP.,BAJO,BORO 3.3, 5000 ml</v>
          </cell>
          <cell r="F4136" t="str">
            <v>#N/A</v>
          </cell>
          <cell r="G4136" t="str">
            <v xml:space="preserve">Мензурка, низкая,  5000 мл, BORO 3.3    </v>
          </cell>
          <cell r="H4136">
            <v>39</v>
          </cell>
        </row>
        <row r="4137">
          <cell r="A4137" t="str">
            <v>46060-00</v>
          </cell>
          <cell r="B4137" t="str">
            <v>Becherglas, Boro, niedrige Form, 150 ml</v>
          </cell>
          <cell r="C4137" t="str">
            <v>Beaker, 150ml, low-form</v>
          </cell>
          <cell r="D4137" t="str">
            <v>Becher  150 ml forme basse</v>
          </cell>
          <cell r="E4137" t="str">
            <v>V.D.PRECIP.,BAJO, 150ml</v>
          </cell>
          <cell r="F4137" t="str">
            <v xml:space="preserve">Zlewka szklana BORO 3.3, 150     </v>
          </cell>
          <cell r="G4137" t="str">
            <v>Мензурка, низкая,  150 мл</v>
          </cell>
          <cell r="H4137">
            <v>1.3</v>
          </cell>
        </row>
        <row r="4138">
          <cell r="A4138" t="str">
            <v>46061-88</v>
          </cell>
          <cell r="B4138" t="str">
            <v>Glaswaren -Set für Schulen Becher-&amp; Reagenzglas / Petri- &amp; Uhrglasschale</v>
          </cell>
          <cell r="C4138" t="str">
            <v>Set of Beaker</v>
          </cell>
          <cell r="D4138" t="str">
            <v>Ensemble de gobelets</v>
          </cell>
          <cell r="E4138" t="str">
            <v>Set de vasos de precipitados</v>
          </cell>
          <cell r="F4138" t="str">
            <v>Specjalny zestaw szkła Zlewki i kolby Erlenmeyera</v>
          </cell>
          <cell r="G4138" t="str">
            <v>Набор мензурок</v>
          </cell>
          <cell r="H4138">
            <v>64.900000000000006</v>
          </cell>
        </row>
        <row r="4139">
          <cell r="A4139" t="str">
            <v>46062-88</v>
          </cell>
          <cell r="B4139" t="str">
            <v>Chemikalien -Set für Grundschule Werkstoffe &amp; Stoffeigenschaften</v>
          </cell>
          <cell r="C4139" t="str">
            <v>Set of Beaker</v>
          </cell>
          <cell r="D4139" t="str">
            <v>Ensemble de gobelets</v>
          </cell>
          <cell r="E4139" t="str">
            <v>Set de vasos de precipitados</v>
          </cell>
          <cell r="F4139" t="str">
            <v>Specjalny zestaw szkła Zlewki i kolby Erlenmeyera</v>
          </cell>
          <cell r="G4139" t="str">
            <v>Набор мензурок</v>
          </cell>
          <cell r="H4139">
            <v>200.5</v>
          </cell>
        </row>
        <row r="4140">
          <cell r="A4140" t="str">
            <v>46063-88</v>
          </cell>
          <cell r="B4140" t="str">
            <v>Experimentiermaterial für Grundschule Spatel, Pinzette, Schutzbrille, Aufbewahrung</v>
          </cell>
          <cell r="C4140" t="str">
            <v>Set of Beaker</v>
          </cell>
          <cell r="D4140" t="str">
            <v>Ensemble de gobelets</v>
          </cell>
          <cell r="E4140" t="str">
            <v>Set de vasos de precipitados</v>
          </cell>
          <cell r="F4140" t="str">
            <v>Specjalny zestaw szkła Zlewki i kolby Erlenmeyera</v>
          </cell>
          <cell r="G4140" t="str">
            <v>Набор мензурок</v>
          </cell>
          <cell r="H4140">
            <v>73.75</v>
          </cell>
        </row>
        <row r="4141">
          <cell r="A4141" t="str">
            <v>46064-88</v>
          </cell>
          <cell r="B4141" t="str">
            <v>Set Chemikalien für das praktische Abitur im Fach Biologie in Niedersachsen</v>
          </cell>
          <cell r="C4141" t="str">
            <v>-</v>
          </cell>
          <cell r="D4141" t="str">
            <v/>
          </cell>
          <cell r="E4141" t="str">
            <v/>
          </cell>
          <cell r="F4141" t="str">
            <v/>
          </cell>
          <cell r="G4141" t="str">
            <v/>
          </cell>
          <cell r="H4141">
            <v>695</v>
          </cell>
        </row>
        <row r="4142">
          <cell r="A4142" t="str">
            <v>46065-88</v>
          </cell>
          <cell r="B4142" t="str">
            <v>Set Verbrauchsmaterial für das praktische Abitur im Fach Biologie in Niedersachsen</v>
          </cell>
          <cell r="C4142" t="str">
            <v>-</v>
          </cell>
          <cell r="D4142" t="str">
            <v/>
          </cell>
          <cell r="E4142" t="str">
            <v/>
          </cell>
          <cell r="F4142" t="str">
            <v/>
          </cell>
          <cell r="G4142" t="str">
            <v/>
          </cell>
          <cell r="H4142">
            <v>213.7</v>
          </cell>
        </row>
        <row r="4143">
          <cell r="A4143" t="str">
            <v>46066-88</v>
          </cell>
          <cell r="B4143" t="str">
            <v>Set 15 Experimente für das praktische Abitur im Fach Biologie in Niedersachsen</v>
          </cell>
          <cell r="C4143" t="str">
            <v>-</v>
          </cell>
          <cell r="D4143" t="str">
            <v/>
          </cell>
          <cell r="E4143" t="str">
            <v/>
          </cell>
          <cell r="F4143" t="str">
            <v/>
          </cell>
          <cell r="G4143" t="str">
            <v/>
          </cell>
          <cell r="H4143">
            <v>845</v>
          </cell>
        </row>
        <row r="4144">
          <cell r="A4144" t="str">
            <v>46126-00</v>
          </cell>
          <cell r="B4144" t="str">
            <v>Erlenmeyerkolben, Boro, Enghals, NS 29/32, 250 ml</v>
          </cell>
          <cell r="C4144" t="str">
            <v>Erlenmeyer flask, Borosilicate,  IGJ29/32, 250 ml</v>
          </cell>
          <cell r="D4144" t="str">
            <v>Erlenmeyer RN 29/32 boro3.3, 250 ml</v>
          </cell>
          <cell r="E4144" t="str">
            <v>M.ERLEN.IGJ29/32,BORO3.3., 250 ml</v>
          </cell>
          <cell r="F4144" t="str">
            <v xml:space="preserve">Kolba Erlenmeyera NS 29/32 BORO 3.3,250 ml     </v>
          </cell>
          <cell r="G4144" t="str">
            <v>Колба Эрленмейера, 250 мл, NS29/32,</v>
          </cell>
          <cell r="H4144">
            <v>6.6</v>
          </cell>
        </row>
        <row r="4145">
          <cell r="A4145" t="str">
            <v>46140-00</v>
          </cell>
          <cell r="B4145" t="str">
            <v xml:space="preserve">Erlenmeyerkolben, Boro, Enghals,  50 ml </v>
          </cell>
          <cell r="C4145" t="str">
            <v>Erlenmeyer flask, Borosilicate, narrrow neck, 50 ml</v>
          </cell>
          <cell r="D4145" t="str">
            <v>Erlenmeyer col étroit boro3.3, 50 ml</v>
          </cell>
          <cell r="E4145" t="str">
            <v>M.ERLEN.,CUE.ALTO,50ml,BORO3.3</v>
          </cell>
          <cell r="F4145" t="str">
            <v xml:space="preserve">Kolba Erlenmeyera wlew wąski BORO 3.3, 50 ml     </v>
          </cell>
          <cell r="G4145" t="str">
            <v xml:space="preserve">Колба Эрленмейера, узкогорлая, 50 мл, BORO 3.3    </v>
          </cell>
          <cell r="H4145">
            <v>2.2000000000000002</v>
          </cell>
        </row>
        <row r="4146">
          <cell r="A4146" t="str">
            <v>46141-00</v>
          </cell>
          <cell r="B4146" t="str">
            <v xml:space="preserve">Erlenmeyerkolben, Boro, Enghals, 100 ml </v>
          </cell>
          <cell r="C4146" t="str">
            <v>Erlenmeyer flask, Borosilicate, narrow neck,100ml</v>
          </cell>
          <cell r="D4146" t="str">
            <v>Erlenmeyer col étroit , 100ml</v>
          </cell>
          <cell r="E4146" t="str">
            <v>M.ERLEN.,CUE.ALTO,100ml,</v>
          </cell>
          <cell r="F4146" t="str">
            <v xml:space="preserve">Kolba Erlenmeyera wlew wąski BORO 3.3, 100 ml     </v>
          </cell>
          <cell r="G4146" t="str">
            <v>Колба Эрленмейера, узкогорлая, 100 мл</v>
          </cell>
          <cell r="H4146">
            <v>2.2999999999999998</v>
          </cell>
        </row>
        <row r="4147">
          <cell r="A4147" t="str">
            <v>46142-00</v>
          </cell>
          <cell r="B4147" t="str">
            <v xml:space="preserve">Erlenmeyerkolben, Boro, Enghals, 250 ml </v>
          </cell>
          <cell r="C4147" t="str">
            <v>Erlenmeyer flask, borosilicate, narrow neck, 250 ml</v>
          </cell>
          <cell r="D4147" t="str">
            <v>Erlenmeyer col étroit, boro3.3, 250 ml</v>
          </cell>
          <cell r="E4147" t="str">
            <v>M.ERLEN.,CUE.ALTO,BORO3.3, 250 ml</v>
          </cell>
          <cell r="F4147" t="str">
            <v xml:space="preserve">Kolba Erlenmeyera, wlew wąski, BORO 3.3, 250 ml     </v>
          </cell>
          <cell r="G4147" t="str">
            <v xml:space="preserve">Колба Эрленмейера, узкогорлая, 250 мл, BORO 3.3    </v>
          </cell>
          <cell r="H4147">
            <v>2.2000000000000002</v>
          </cell>
        </row>
        <row r="4148">
          <cell r="A4148" t="str">
            <v>46143-00</v>
          </cell>
          <cell r="B4148" t="str">
            <v xml:space="preserve">Erlenmeyerkolben, Boro, Enghals, 500 ml </v>
          </cell>
          <cell r="C4148" t="str">
            <v>Erlenmeyer flask, Borosilicate, narrow neck, 500 ml</v>
          </cell>
          <cell r="D4148" t="str">
            <v xml:space="preserve">Erlenmeyer col étroit, 500 ml, boro3.3 </v>
          </cell>
          <cell r="E4148" t="str">
            <v>M.ERLENMEYER.,CUE.ALTO, BORO3.3, 500 ml</v>
          </cell>
          <cell r="F4148" t="str">
            <v xml:space="preserve">Kolba Erlenmeyera wlew wąski BORO 3.3,500 ml     </v>
          </cell>
          <cell r="G4148" t="str">
            <v xml:space="preserve">Колба Эрленмейера, узкогорлая, 500 мл, BORO 3.3    </v>
          </cell>
          <cell r="H4148">
            <v>2.4</v>
          </cell>
        </row>
        <row r="4149">
          <cell r="A4149" t="str">
            <v>46149-00</v>
          </cell>
          <cell r="B4149" t="str">
            <v>Erlenmeyerkolben, Boro, Weithals, 25 ml</v>
          </cell>
          <cell r="C4149" t="str">
            <v>Erlenmeyer flask, Boro, wide neck, 25 ml</v>
          </cell>
          <cell r="D4149" t="str">
            <v/>
          </cell>
          <cell r="E4149" t="str">
            <v/>
          </cell>
          <cell r="F4149" t="str">
            <v/>
          </cell>
          <cell r="G4149" t="str">
            <v>Колба Эрленмейера, широкогорлая, 25 мл</v>
          </cell>
          <cell r="H4149">
            <v>3.7</v>
          </cell>
        </row>
        <row r="4150">
          <cell r="A4150" t="str">
            <v>46150-00</v>
          </cell>
          <cell r="B4150" t="str">
            <v xml:space="preserve">Erlenmeyerkolben, Boro, Weithals, 50 ml </v>
          </cell>
          <cell r="C4150" t="str">
            <v>Erlenmeyer flask, Borosilicate, wide neck, 50 ml</v>
          </cell>
          <cell r="D4150" t="str">
            <v>Erlenmeyer col large, boro 3.3, 50 ml</v>
          </cell>
          <cell r="E4150" t="str">
            <v>M. ERLENMEYER,CUE.BAJO,BORO3.3, 50 ml</v>
          </cell>
          <cell r="F4150" t="str">
            <v xml:space="preserve">Kolba Erlenmeyera, wlew szeroki, BORO 3.3,50 ml     </v>
          </cell>
          <cell r="G4150" t="str">
            <v xml:space="preserve">Колба Эрленмейера, широкогорлая, 50 мл, BORO 3.3    </v>
          </cell>
          <cell r="H4150">
            <v>1.5</v>
          </cell>
        </row>
        <row r="4151">
          <cell r="A4151" t="str">
            <v>46151-00</v>
          </cell>
          <cell r="B4151" t="str">
            <v xml:space="preserve">Erlenmeyerkolben, Boro, Weithals, 100 ml </v>
          </cell>
          <cell r="C4151" t="str">
            <v>Erlenmeyer flask, Borosilicate, wide neck, 100 ml</v>
          </cell>
          <cell r="D4151" t="str">
            <v>Erlenmeyer col large, boro 3.3, 100 ml</v>
          </cell>
          <cell r="E4151" t="str">
            <v>M.ERLENMEYER, CUE.BAJO, BORO3.3, 100 ml</v>
          </cell>
          <cell r="F4151" t="str">
            <v xml:space="preserve">Kolba Erlenmeyera wlew szeroki BORO 3.3,100 ml     </v>
          </cell>
          <cell r="G4151" t="str">
            <v>Колба Эрленмейера, широкогорлая, 100 мл</v>
          </cell>
          <cell r="H4151">
            <v>1.9</v>
          </cell>
        </row>
        <row r="4152">
          <cell r="A4152" t="str">
            <v>46152-00</v>
          </cell>
          <cell r="B4152" t="str">
            <v xml:space="preserve">Erlenmeyerkolben, Boro, Weithals, 250 ml </v>
          </cell>
          <cell r="C4152" t="str">
            <v>Erlenmeyer flask, borosilicate, wide neck, 250 ml</v>
          </cell>
          <cell r="D4152" t="str">
            <v>Erlenmeyer col large, boro 3.3., 250 ml</v>
          </cell>
          <cell r="E4152" t="str">
            <v>M.ERLENMEYER, CUE.BAJO, 250 ml</v>
          </cell>
          <cell r="F4152" t="str">
            <v xml:space="preserve">Kolba Erlenmeyera wlew szeroki BORO 3.3,250 ml     </v>
          </cell>
          <cell r="G4152" t="str">
            <v xml:space="preserve">Колба Эрленмейера, широкогорлая, 250 мл, </v>
          </cell>
          <cell r="H4152">
            <v>2.2000000000000002</v>
          </cell>
        </row>
        <row r="4153">
          <cell r="A4153" t="str">
            <v>46152-LC</v>
          </cell>
          <cell r="B4153" t="str">
            <v>Erlenmeyerkolben, Boro, Weithals, 250 ml, nicht DIN (8 Stk im Paket)</v>
          </cell>
          <cell r="C4153" t="str">
            <v>Erlenmeyer flask, borosilicate, wide neck, 250 ml</v>
          </cell>
          <cell r="D4153" t="str">
            <v>Erlenmeyer col large, boro 3.3., 250 ml</v>
          </cell>
          <cell r="E4153" t="str">
            <v>M.ERLENMEYER, CUE.BAJO, 250 ml</v>
          </cell>
          <cell r="F4153" t="str">
            <v xml:space="preserve">Kolba Erlenmeyera wlew szeroki BORO 3.3,250 ml     </v>
          </cell>
          <cell r="G4153" t="str">
            <v xml:space="preserve">Колба Эрленмейера, широкогорлая, 250 мл, </v>
          </cell>
          <cell r="H4153">
            <v>0</v>
          </cell>
        </row>
        <row r="4154">
          <cell r="A4154" t="str">
            <v>46153-00</v>
          </cell>
          <cell r="B4154" t="str">
            <v>Erlenmeyerkolben, Boro, Weithals, 500 ml</v>
          </cell>
          <cell r="C4154" t="str">
            <v>Erlenmeyer flask, Borosilicate, wide neck, 500 ml</v>
          </cell>
          <cell r="D4154" t="str">
            <v>Erlenmeyer col large boro 3.3, 500 ml</v>
          </cell>
          <cell r="E4154" t="str">
            <v>M.ERLEN.,CUE.BAJO,500ml,BORO3.3</v>
          </cell>
          <cell r="F4154" t="str">
            <v xml:space="preserve">Kolba Erlenmeyera wlew szeroki BORO 3.3,500 ml     </v>
          </cell>
          <cell r="G4154" t="str">
            <v xml:space="preserve">Колба Эрленмейера, широкогорлая, 500 мл, BORO 3.3    </v>
          </cell>
          <cell r="H4154">
            <v>2.9</v>
          </cell>
        </row>
        <row r="4155">
          <cell r="A4155" t="str">
            <v>46190-00</v>
          </cell>
          <cell r="B4155" t="str">
            <v>Standflasche mit Schraubverschluss, Enghals, klar, 30 ml</v>
          </cell>
          <cell r="C4155" t="str">
            <v>Reagent bottle,scr.cap,cl.,30ml</v>
          </cell>
          <cell r="D4155" t="str">
            <v>Bouteille à couvercle à vis, transparente 30ml</v>
          </cell>
          <cell r="E4155" t="str">
            <v>FRASCO, TAPA ROSCA,INCOL.,30ml</v>
          </cell>
          <cell r="F4155" t="str">
            <v xml:space="preserve">Butelka, wlew wąski, SV, przeźroczysta,30 ml     </v>
          </cell>
          <cell r="G4155" t="str">
            <v xml:space="preserve">Склянка для реактивов, узкогорлая, прозрачная, с резьбовой крышкой, 30 мл, SV   </v>
          </cell>
          <cell r="H4155">
            <v>0.75</v>
          </cell>
        </row>
        <row r="4156">
          <cell r="A4156" t="str">
            <v>46192-00</v>
          </cell>
          <cell r="B4156" t="str">
            <v xml:space="preserve">Standflasche mit Schraubverschluss, Enghals, klar, 100 ml </v>
          </cell>
          <cell r="C4156" t="str">
            <v>Reagent bottle,scr.cap,cl.,100ml</v>
          </cell>
          <cell r="D4156" t="str">
            <v>Bouteille à couvercle à vis, transparente 100ml</v>
          </cell>
          <cell r="E4156" t="str">
            <v>FRASCO, VIDRIO INCOL., BOCA ANGOSTA, TAPA ROSCA, 100 ml</v>
          </cell>
          <cell r="F4156" t="str">
            <v xml:space="preserve">Butelka, wlew wąski, SV, przeźroczysta, 100 ml     </v>
          </cell>
          <cell r="G4156" t="str">
            <v xml:space="preserve">Склянка для реактивов, узкогорлая, прозрачная, с резьбовой крышкой, 100 мл, SV   </v>
          </cell>
          <cell r="H4156">
            <v>0.85</v>
          </cell>
        </row>
        <row r="4157">
          <cell r="A4157" t="str">
            <v>46193-00</v>
          </cell>
          <cell r="B4157" t="str">
            <v xml:space="preserve">Standflasche mit Schraubverschluss, Enghals, klar, 250 ml </v>
          </cell>
          <cell r="C4157" t="str">
            <v>Reagent bottle,scr.cap,cl.,250ml</v>
          </cell>
          <cell r="D4157" t="str">
            <v>Bouteille à couvercle à vis, transparente 250ml</v>
          </cell>
          <cell r="E4157" t="str">
            <v>FRASCO, VIDRIO INCOL., BOCA ANGOSTA, TAPA ROSCA, 250 ml</v>
          </cell>
          <cell r="F4157" t="str">
            <v xml:space="preserve">Butelka, wlew wąski, SV, przeźroczysta, 250 ml     </v>
          </cell>
          <cell r="G4157" t="str">
            <v xml:space="preserve">Склянка для реактивов, узкогорлая, прозрачная, с резьбовой крышкой, 250 мл, SV   </v>
          </cell>
          <cell r="H4157">
            <v>1.5</v>
          </cell>
        </row>
        <row r="4158">
          <cell r="A4158" t="str">
            <v>46194-00</v>
          </cell>
          <cell r="B4158" t="str">
            <v xml:space="preserve">Standflasche mit Schraubverschluss, Enghals, klar, 500 ml </v>
          </cell>
          <cell r="C4158" t="str">
            <v>Reagent bottle,scr.cap,cl.,500ml</v>
          </cell>
          <cell r="D4158" t="str">
            <v>Bouteille à couvercle à vis, transparente 500ml</v>
          </cell>
          <cell r="E4158" t="str">
            <v>FRASCO, TAPA ROSCA,INCOL.,500ml</v>
          </cell>
          <cell r="F4158" t="str">
            <v xml:space="preserve">Butelka, wlew wąski, SV, przeźroczysta, 500 ml     </v>
          </cell>
          <cell r="G4158" t="str">
            <v xml:space="preserve">Склянка для реактивов, узкогорлая, прозрачная, с резьбовой крышкой, 500 мл, SV   </v>
          </cell>
          <cell r="H4158">
            <v>1.8</v>
          </cell>
        </row>
        <row r="4159">
          <cell r="A4159" t="str">
            <v>46202-00</v>
          </cell>
          <cell r="B4159" t="str">
            <v>Standflasche mit Schraubverschluss, Enghals, braun, 100 ml</v>
          </cell>
          <cell r="C4159" t="str">
            <v>Reagent bottle,scr.cap,br.,100ml</v>
          </cell>
          <cell r="D4159" t="str">
            <v>Bouteille à couvercle à vis brun 100ml</v>
          </cell>
          <cell r="E4159" t="str">
            <v>FRASCO, TAPA ROSCA,AMBAR,100ml</v>
          </cell>
          <cell r="F4159" t="str">
            <v xml:space="preserve">Butelka, wlew wąski, SV, brązowa, 100 ml     </v>
          </cell>
          <cell r="G4159" t="str">
            <v xml:space="preserve">Склянка для реактивов, узкогорлая, коричневая, с резьбовой крышкой, 100 мл, SV   </v>
          </cell>
          <cell r="H4159">
            <v>1.05</v>
          </cell>
        </row>
        <row r="4160">
          <cell r="A4160" t="str">
            <v>46203-00</v>
          </cell>
          <cell r="B4160" t="str">
            <v>Standflasche mit Schraubverschluss, Enghals, braun, 250 ml</v>
          </cell>
          <cell r="C4160" t="str">
            <v>Reagent bottle,scr.cap,br.,250ml</v>
          </cell>
          <cell r="D4160" t="str">
            <v>Bouteille à couvercle à vis brun 250ml</v>
          </cell>
          <cell r="E4160" t="str">
            <v>FRASCO, TAPA ROSCA,AMBAR,250ml</v>
          </cell>
          <cell r="F4160" t="str">
            <v xml:space="preserve">Butelka, wlew wąski, SV, brązowa, 250 ml     </v>
          </cell>
          <cell r="G4160" t="str">
            <v xml:space="preserve">Склянка для реактивов, узкогорлая, коричневая, с резьбовой крышкой, 250 мл, SV   </v>
          </cell>
          <cell r="H4160">
            <v>1.95</v>
          </cell>
        </row>
        <row r="4161">
          <cell r="A4161" t="str">
            <v>46204-00</v>
          </cell>
          <cell r="B4161" t="str">
            <v>Standflasche mit Schraubverschluss, Enghals, braun, 500 ml</v>
          </cell>
          <cell r="C4161" t="str">
            <v>Reagent bottle,scr.cap,br.,500ml</v>
          </cell>
          <cell r="D4161" t="str">
            <v>Bouteille à couvercle à vis brun 500ml</v>
          </cell>
          <cell r="E4161" t="str">
            <v>FRASCO, TAPA ROSCA,AMBAR,500ml</v>
          </cell>
          <cell r="F4161" t="str">
            <v xml:space="preserve">Butelka, wlew wąski, SV, brązowa, 500 ml     </v>
          </cell>
          <cell r="G4161" t="str">
            <v xml:space="preserve">Склянка для реактивов, узкогорлая, коричневая, с резьбовой крышкой, 500 мл, SV   </v>
          </cell>
          <cell r="H4161">
            <v>1.9</v>
          </cell>
        </row>
        <row r="4162">
          <cell r="A4162" t="str">
            <v>46205-00</v>
          </cell>
          <cell r="B4162" t="str">
            <v>Standflasche mit Schraubverschluss, Enghals, braun, 1000 ml</v>
          </cell>
          <cell r="C4162" t="str">
            <v>Reagent bottle,scr.cap,br.,1000ml</v>
          </cell>
          <cell r="D4162" t="str">
            <v>Bouteille à couvercle à vis brun 1000ml</v>
          </cell>
          <cell r="E4162" t="str">
            <v>FRASCO, TAPA ROSCA,AMBAR,1000ml</v>
          </cell>
          <cell r="F4162" t="str">
            <v xml:space="preserve">Butelka, wlew wąski, SV, brązowa, 1000 ml     </v>
          </cell>
          <cell r="G4162" t="str">
            <v xml:space="preserve">Склянка для реактивов, узкогорлая, коричневая, с резьбовой крышкой, 1000 мл, SV   </v>
          </cell>
          <cell r="H4162">
            <v>2.7</v>
          </cell>
        </row>
        <row r="4163">
          <cell r="A4163" t="str">
            <v>46210-00</v>
          </cell>
          <cell r="B4163" t="str">
            <v xml:space="preserve">Standflasche mit Schraubverschluss, Weithals, klar, 30 ml </v>
          </cell>
          <cell r="C4163" t="str">
            <v>Reagent bottle,scr.cap,cl.,30ml</v>
          </cell>
          <cell r="D4163" t="str">
            <v>Bouteille à couvercle à vis, transparente 30ml</v>
          </cell>
          <cell r="E4163" t="str">
            <v>FRASCO, TAPA ROSCA,INCOL.,30ml</v>
          </cell>
          <cell r="F4163" t="str">
            <v xml:space="preserve">Butelka, wlew szeroki, SV, przeźroczysta,30 ml     </v>
          </cell>
          <cell r="G4163" t="str">
            <v xml:space="preserve">Склянка для реактивов, широкогорлая, прозрачная, с резьбовой крышкой, 30 мл, SV   </v>
          </cell>
          <cell r="H4163">
            <v>1</v>
          </cell>
        </row>
        <row r="4164">
          <cell r="A4164" t="str">
            <v>46211-00</v>
          </cell>
          <cell r="B4164" t="str">
            <v xml:space="preserve">Standflasche mit Schraubverschluss, Weithals, klar, 50 ml </v>
          </cell>
          <cell r="C4164" t="str">
            <v>Reagent bottle,scr.cap,cl.,50ml</v>
          </cell>
          <cell r="D4164" t="str">
            <v>Bouteille à couvercle à vis, transparente 50ml</v>
          </cell>
          <cell r="E4164" t="str">
            <v>FRASCO, TAPA ROSCA,INCOL.,50ml</v>
          </cell>
          <cell r="F4164" t="str">
            <v xml:space="preserve">Butelka, wlew szeroki, SV, przeźroczysta, 50 ml     </v>
          </cell>
          <cell r="G4164" t="str">
            <v xml:space="preserve">Склянка для реактивов, широкогорлая, прозрачная, с резьбовой крышкой, 50 мл, SV   </v>
          </cell>
          <cell r="H4164">
            <v>0.99</v>
          </cell>
        </row>
        <row r="4165">
          <cell r="A4165" t="str">
            <v>46212-00</v>
          </cell>
          <cell r="B4165" t="str">
            <v xml:space="preserve">Standflasche mit Schraubverschluss, Weithals,  klar, 100 ml </v>
          </cell>
          <cell r="C4165" t="str">
            <v>Reagent bottle,scr.cap,cl.,100ml</v>
          </cell>
          <cell r="D4165" t="str">
            <v>Bouteille à couvercle à vis, transparente 100ml</v>
          </cell>
          <cell r="E4165" t="str">
            <v>FRASCO, VIDRIO INCOL., BOCA ANCHA, TAPA ROSCA, 100 ml</v>
          </cell>
          <cell r="F4165" t="str">
            <v xml:space="preserve">Butelka, wlew szeroki, SV, przeźroczysta, 100 ml     </v>
          </cell>
          <cell r="G4165" t="str">
            <v xml:space="preserve">Склянка для реактивов, широкогорлая, прозрачная, с резьбовой крышкой, 100 мл, SV   </v>
          </cell>
          <cell r="H4165">
            <v>0.99</v>
          </cell>
        </row>
        <row r="4166">
          <cell r="A4166" t="str">
            <v>46213-00</v>
          </cell>
          <cell r="B4166" t="str">
            <v xml:space="preserve">Standflasche mit Schraubverschluss, Weithals, klar, 250 ml </v>
          </cell>
          <cell r="C4166" t="str">
            <v>Reagent bottle,scr.cap,cl.,250ml</v>
          </cell>
          <cell r="D4166" t="str">
            <v>Flacon 250 ml avec couvercle à visser, transparent</v>
          </cell>
          <cell r="E4166" t="str">
            <v>Frasco, vidrio trasparente, boca ancha, tapa rosca, 250 ml</v>
          </cell>
          <cell r="F4166" t="str">
            <v xml:space="preserve">Butelka, wlew szeroki, SV, przeźroczysta, 250 ml     </v>
          </cell>
          <cell r="G4166" t="str">
            <v xml:space="preserve">Склянка для реактивов, широкогорлая, прозрачная, с резьбовой крышкой, 250 мл, SV   </v>
          </cell>
          <cell r="H4166">
            <v>1.6</v>
          </cell>
        </row>
        <row r="4167">
          <cell r="A4167" t="str">
            <v>46215-00</v>
          </cell>
          <cell r="B4167" t="str">
            <v xml:space="preserve">Standflasche mit Schraubverschluss, Weithals, klar, 1000 ml </v>
          </cell>
          <cell r="C4167" t="str">
            <v>Reagent bottle,scr.cap,cl.,1000ml</v>
          </cell>
          <cell r="D4167" t="str">
            <v>Bouteille à couvercle à vis transparent 1000ml</v>
          </cell>
          <cell r="E4167" t="str">
            <v>FRASCO, TAPA ROSCA,INCOL.,1000ml</v>
          </cell>
          <cell r="F4167" t="str">
            <v xml:space="preserve">Butelka, wlew szeroki, SV, przeźroczysta, 1000 ml     </v>
          </cell>
          <cell r="G4167" t="str">
            <v xml:space="preserve">Склянка для реактивов, широкогорлая, прозрачная, с резьбовой крышкой, 1000 мл, SV   </v>
          </cell>
          <cell r="H4167">
            <v>4.2</v>
          </cell>
        </row>
        <row r="4168">
          <cell r="A4168" t="str">
            <v>46218-00</v>
          </cell>
          <cell r="B4168" t="str">
            <v>Schraubglas, klar, 40 ml, 95 x 27,5 mm</v>
          </cell>
          <cell r="C4168" t="str">
            <v>Screw cap jar, clear, 40 ml, 95 x 27,5 mm</v>
          </cell>
          <cell r="D4168" t="str">
            <v/>
          </cell>
          <cell r="E4168" t="str">
            <v>Tapón de rosca, transparente, 40 ml, 95 x 27,5 mm</v>
          </cell>
          <cell r="F4168" t="str">
            <v>#N/A</v>
          </cell>
          <cell r="G4168" t="str">
            <v>Склянка с завинчивающейся крышкой, прозрачная, 40 мл,95х27,5 мм</v>
          </cell>
          <cell r="H4168">
            <v>1.4</v>
          </cell>
        </row>
        <row r="4169">
          <cell r="A4169" t="str">
            <v>46220-00</v>
          </cell>
          <cell r="B4169" t="str">
            <v xml:space="preserve">Standflasche mit Schraubverschluss, Weithals, braun, 30 ml </v>
          </cell>
          <cell r="C4169" t="str">
            <v>Reagent bottle,scr.cap,br.,30ml</v>
          </cell>
          <cell r="D4169" t="str">
            <v>Bouteille à couvercle à vis brun 30ml</v>
          </cell>
          <cell r="E4169" t="str">
            <v>FRASCO, TAPA ROSCA,AMBAR,30ml</v>
          </cell>
          <cell r="F4169" t="str">
            <v xml:space="preserve">Butelka, wlew szeroki, SV, brązowa,30 ml     </v>
          </cell>
          <cell r="G4169" t="str">
            <v xml:space="preserve">Склянка для реактивов, широкогорлая., коричневая, с резьбовой крышкой, 30 мл, SV   </v>
          </cell>
          <cell r="H4169">
            <v>0.8</v>
          </cell>
        </row>
        <row r="4170">
          <cell r="A4170" t="str">
            <v>46221-00</v>
          </cell>
          <cell r="B4170" t="str">
            <v xml:space="preserve">Standflasche mit Schraubverschluss, Weithals, braun, 50 ml </v>
          </cell>
          <cell r="C4170" t="str">
            <v>Reagent bottle,scr.cap,br.,50ml</v>
          </cell>
          <cell r="D4170" t="str">
            <v>Bouteille à couvercle à vis brun 50ml</v>
          </cell>
          <cell r="E4170" t="str">
            <v>FRASCO, TAPA ROSCA,AMBAR,50ml</v>
          </cell>
          <cell r="F4170" t="str">
            <v xml:space="preserve">Butelka, wlew szeroki, SV, brązowa, 50 ml     </v>
          </cell>
          <cell r="G4170" t="str">
            <v xml:space="preserve">Склянка для реактивов, широкогорлая, коричневая, с резьбовой крышкой, 50 мл, SV   </v>
          </cell>
          <cell r="H4170">
            <v>0.99</v>
          </cell>
        </row>
        <row r="4171">
          <cell r="A4171" t="str">
            <v>46235-00</v>
          </cell>
          <cell r="B4171" t="str">
            <v>Reagenzglasgestell, Polypropylen, 12 Plätze, d = 19 mm</v>
          </cell>
          <cell r="C4171" t="str">
            <v>Test tube rack,plastic, demont.</v>
          </cell>
          <cell r="D4171" t="str">
            <v>Support pour 12 tubes à essais PP</v>
          </cell>
          <cell r="E4171" t="str">
            <v>GRADILLA,PLASTICO, DESMONTABLE</v>
          </cell>
          <cell r="F4171" t="str">
            <v xml:space="preserve">Stojak na probówki 12 miejsc, d = 20 mm     </v>
          </cell>
          <cell r="G4171" t="str">
            <v xml:space="preserve">Стойка для пробирок, 12-мест., d=19 мм, пластмасса    </v>
          </cell>
          <cell r="H4171">
            <v>15.3</v>
          </cell>
        </row>
        <row r="4172">
          <cell r="A4172" t="str">
            <v>46237-00</v>
          </cell>
          <cell r="B4172" t="str">
            <v xml:space="preserve">Reagenzglasgestell, 50 Plätze, d = 16 mm </v>
          </cell>
          <cell r="C4172" t="str">
            <v>Test tube rack, 50 holes, 16mm</v>
          </cell>
          <cell r="D4172" t="str">
            <v>Support pour 50 tubes à essais</v>
          </cell>
          <cell r="E4172" t="str">
            <v>GRADILLA, 50 HUECOS, 16mm</v>
          </cell>
          <cell r="F4172" t="str">
            <v xml:space="preserve">Stojak na probówki, 50 miejsc, d = 16 mm     </v>
          </cell>
          <cell r="G4172" t="str">
            <v xml:space="preserve">Стойка для пробирок, 50-мест., d=16 мм    </v>
          </cell>
          <cell r="H4172">
            <v>18.3</v>
          </cell>
        </row>
        <row r="4173">
          <cell r="A4173" t="str">
            <v>46241-00</v>
          </cell>
          <cell r="B4173" t="str">
            <v>Kristallisierschale, Boro, d = 60 mm, ca. 75 ml</v>
          </cell>
          <cell r="C4173" t="str">
            <v>Cristallizing dish, boro 3.3, d = 60 mm</v>
          </cell>
          <cell r="D4173" t="str">
            <v>Cristallisoir boro 3.3, 60 mm</v>
          </cell>
          <cell r="E4173" t="str">
            <v>PLATO CRISTALIZADOR,BORO3.3, 60 mm</v>
          </cell>
          <cell r="F4173" t="str">
            <v>Krystalizator BORO 3.3, 60 mm</v>
          </cell>
          <cell r="G4173" t="str">
            <v>Кристаллизационная чашка, BORO 3.3, 60 mm</v>
          </cell>
          <cell r="H4173">
            <v>3.7</v>
          </cell>
        </row>
        <row r="4174">
          <cell r="A4174" t="str">
            <v>46241-01</v>
          </cell>
          <cell r="B4174" t="str">
            <v>Kristallisierschale, Boro, = 35 mm, h = 16 mm, 11 ml</v>
          </cell>
          <cell r="C4174" t="str">
            <v>Cristallizing dish, boro, 11 ml</v>
          </cell>
          <cell r="D4174" t="str">
            <v>Coupelle de cristallisation, boro, 11 ml</v>
          </cell>
          <cell r="E4174" t="str">
            <v>Plato de cristalización, boro, 11 ml</v>
          </cell>
          <cell r="F4174" t="str">
            <v/>
          </cell>
          <cell r="G4174" t="str">
            <v>Блюдо для хрустализации, боро, 11 мл</v>
          </cell>
          <cell r="H4174">
            <v>2.5</v>
          </cell>
        </row>
        <row r="4175">
          <cell r="A4175" t="str">
            <v>46242-00</v>
          </cell>
          <cell r="B4175" t="str">
            <v>Kristallisierschale, Boro, d = 80 mm, ca. 150 ml</v>
          </cell>
          <cell r="C4175" t="str">
            <v>Cristallizing dish, boro 3.3, d = 80 mm</v>
          </cell>
          <cell r="D4175" t="str">
            <v>Cristallisoir boro3.3, 80 mm</v>
          </cell>
          <cell r="E4175" t="str">
            <v>PLATO CRISTALIZADOR, BORO3.3, 80 mm</v>
          </cell>
          <cell r="F4175" t="str">
            <v>Krystalizator BORO 3.3, 80 mm</v>
          </cell>
          <cell r="G4175" t="str">
            <v>Кристаллизационная чашка, BORO 3.3, 80 mm</v>
          </cell>
          <cell r="H4175">
            <v>5.0999999999999996</v>
          </cell>
        </row>
        <row r="4176">
          <cell r="A4176" t="str">
            <v>46243-00</v>
          </cell>
          <cell r="B4176" t="str">
            <v>Kristallisierschale, Boro, d = 100 mm, ca. 300 ml</v>
          </cell>
          <cell r="C4176" t="str">
            <v>Cristallizing dish, boro3.3, d = 100 mm</v>
          </cell>
          <cell r="D4176" t="str">
            <v>Cristallisoir boro3.3, 100 mm</v>
          </cell>
          <cell r="E4176" t="str">
            <v>PLATO CRISTALIZADOR, BORO3.3, 100 mm</v>
          </cell>
          <cell r="F4176" t="str">
            <v>Krystalizator BORO 3.3, 100 mm</v>
          </cell>
          <cell r="G4176" t="str">
            <v>Кристаллизационная чашка, 100 mm</v>
          </cell>
          <cell r="H4176">
            <v>5.5</v>
          </cell>
        </row>
        <row r="4177">
          <cell r="A4177" t="str">
            <v>46244-00</v>
          </cell>
          <cell r="B4177" t="str">
            <v>Kristallisierschale, Boro, d = 125 mm, ca. 600 ml</v>
          </cell>
          <cell r="C4177" t="str">
            <v>Cristallizing dish, boro3.3, d = 125 mm</v>
          </cell>
          <cell r="D4177" t="str">
            <v>Cristallisoir boro3.3, 125 mm</v>
          </cell>
          <cell r="E4177" t="str">
            <v>Plato cristalizador, BORO 3.3, 125 mm</v>
          </cell>
          <cell r="F4177" t="str">
            <v>Krystalizator BORO 3.3, 125 mm</v>
          </cell>
          <cell r="G4177" t="str">
            <v>Кристаллизационная чашка, 125 mm</v>
          </cell>
          <cell r="H4177">
            <v>8.1</v>
          </cell>
        </row>
        <row r="4178">
          <cell r="A4178" t="str">
            <v>46245-00</v>
          </cell>
          <cell r="B4178" t="str">
            <v>Kristallisierschale, Boro, d = 150 mm, ca. 900 ml</v>
          </cell>
          <cell r="C4178" t="str">
            <v>Crystallizing dish, boro3.3, d = 150 mm</v>
          </cell>
          <cell r="D4178" t="str">
            <v>Cristallisoir boro3.3, 150 mm</v>
          </cell>
          <cell r="E4178" t="str">
            <v>PLATO CRISTAL., BORO3.3, 150 mm</v>
          </cell>
          <cell r="F4178" t="str">
            <v xml:space="preserve">Krystalizator BORO 3.3, 150 mm </v>
          </cell>
          <cell r="G4178" t="str">
            <v>Кристаллизационная чашка, 150 mm</v>
          </cell>
          <cell r="H4178">
            <v>8.1</v>
          </cell>
        </row>
        <row r="4179">
          <cell r="A4179" t="str">
            <v>46246-00</v>
          </cell>
          <cell r="B4179" t="str">
            <v>Kristallisierschale, Boro, d = 200 mm, ca. 2000 ml</v>
          </cell>
          <cell r="C4179" t="str">
            <v>Cristallizing dish, boro3.3, d = 200 mm</v>
          </cell>
          <cell r="D4179" t="str">
            <v>Cristallisoir boro3.3, 200 mm</v>
          </cell>
          <cell r="E4179" t="str">
            <v>PLATO CRISTAL., BORO3.3, 200 mm</v>
          </cell>
          <cell r="F4179" t="str">
            <v>Krystalizator BORO 3.3, 200 mm</v>
          </cell>
          <cell r="G4179" t="str">
            <v>Кристаллизационная чашка, 200 mm</v>
          </cell>
          <cell r="H4179">
            <v>11.5</v>
          </cell>
        </row>
        <row r="4180">
          <cell r="A4180" t="str">
            <v>46247-00</v>
          </cell>
          <cell r="B4180" t="str">
            <v>Kristallisierschale, Boro, d = 230 mm, ca. 3500 ml</v>
          </cell>
          <cell r="C4180" t="str">
            <v>Cristallizing dish, boro3.3, d = 230 mm</v>
          </cell>
          <cell r="D4180" t="str">
            <v>Cristallisoir boro3.3, 230 mm</v>
          </cell>
          <cell r="E4180" t="str">
            <v>PLATO CRISTAL.,BORO3.3, 230 mm</v>
          </cell>
          <cell r="F4180" t="str">
            <v>Krystalizator BORO 3.3, 230 mm</v>
          </cell>
          <cell r="G4180" t="str">
            <v>Кристаллизационная чашка, BORO 3.3, 230 mm</v>
          </cell>
          <cell r="H4180">
            <v>15.7</v>
          </cell>
        </row>
        <row r="4181">
          <cell r="A4181" t="str">
            <v>46250-00</v>
          </cell>
          <cell r="B4181" t="str">
            <v xml:space="preserve">Abdampfschale,  Ausguss, 15 ml </v>
          </cell>
          <cell r="C4181" t="str">
            <v>Evapor. dish,boro3.3,spout,15ml</v>
          </cell>
          <cell r="D4181" t="str">
            <v xml:space="preserve">Capsule d'évaporation boro3.3 avec bec 15ml </v>
          </cell>
          <cell r="E4181" t="str">
            <v>PLATO CRISTAL,BORO3.3,VACIAD,15ml</v>
          </cell>
          <cell r="F4181" t="str">
            <v xml:space="preserve">Parownica BORO 3.3, z wylewem, 15 ml     </v>
          </cell>
          <cell r="G4181" t="str">
            <v>Выпарная чашка, с носиком,</v>
          </cell>
          <cell r="H4181">
            <v>8.9</v>
          </cell>
        </row>
        <row r="4182">
          <cell r="A4182" t="str">
            <v>46252-00</v>
          </cell>
          <cell r="B4182" t="str">
            <v xml:space="preserve">Abdampfschale,  Ausguss, 170 ml </v>
          </cell>
          <cell r="C4182" t="str">
            <v>Evapor. dish,boro3.3,spout,170ml</v>
          </cell>
          <cell r="D4182" t="str">
            <v xml:space="preserve">Capsule d'évaporation boro3.3 avec bec 170ml </v>
          </cell>
          <cell r="E4182" t="str">
            <v>PL.CRISTAL.,BORO3.3,VACIAD.,170ml</v>
          </cell>
          <cell r="F4182" t="str">
            <v xml:space="preserve">Parownica BORO 3.3, z wylewem, 170 ml     </v>
          </cell>
          <cell r="G4182" t="str">
            <v xml:space="preserve">Выпарная чашка, с носиком, 170 мл, BORO 3.3     </v>
          </cell>
          <cell r="H4182">
            <v>12.8</v>
          </cell>
        </row>
        <row r="4183">
          <cell r="A4183" t="str">
            <v>46265-15</v>
          </cell>
          <cell r="B4183" t="str">
            <v>pH-Elektrode, Kunststoff, Gelfüllung, BNC-Stecker</v>
          </cell>
          <cell r="C4183" t="str">
            <v>pH-electrode, plastic body, gel, BNC</v>
          </cell>
          <cell r="D4183" t="str">
            <v>Electrode de pH, corps plastique, à gel, BNC</v>
          </cell>
          <cell r="E4183" t="str">
            <v>Electrodo de pH, con eje de plástico, relleno de gel y con conector BNC (Bayonet Neill-Concelman)</v>
          </cell>
          <cell r="F4183" t="str">
            <v xml:space="preserve">Elektroda pH, tworzywo sztuczne, żelowa, BNC     </v>
          </cell>
          <cell r="G4183" t="str">
            <v xml:space="preserve">pH-электрод, пластмассовый корпус, гель, BNC    </v>
          </cell>
          <cell r="H4183">
            <v>118</v>
          </cell>
        </row>
        <row r="4184">
          <cell r="A4184" t="str">
            <v>46266-15</v>
          </cell>
          <cell r="B4184" t="str">
            <v>pH-Elektrode, Kunststoff, nachfüllbar, BNC-Stecker</v>
          </cell>
          <cell r="C4184" t="str">
            <v>pH-electrode, plastic, refillable, BNC</v>
          </cell>
          <cell r="D4184" t="str">
            <v>Electrode pH, plastique, remplissable, câble 1 m avec fiche BNC</v>
          </cell>
          <cell r="E4184" t="str">
            <v>Eléctrodo de pH, plástico, rellenable, BNC</v>
          </cell>
          <cell r="F4184" t="str">
            <v xml:space="preserve">Elektroda pH, tworzywo sztuczne, napełniana, BNC     </v>
          </cell>
          <cell r="G4184" t="str">
            <v xml:space="preserve">pH-электрод, пластмассовый корпус, с повторной заправкой, BNC   </v>
          </cell>
          <cell r="H4184">
            <v>68.25</v>
          </cell>
        </row>
        <row r="4185">
          <cell r="A4185" t="str">
            <v>46268-10</v>
          </cell>
          <cell r="B4185" t="str">
            <v>pH-Elektrode, Glas, nachfüllbar, BNC-Stecker</v>
          </cell>
          <cell r="C4185" t="str">
            <v>pH-electrode, glass, refillable, BNC</v>
          </cell>
          <cell r="D4185" t="str">
            <v>Electrode pH en verre remplissable BNC</v>
          </cell>
          <cell r="E4185" t="str">
            <v>Electrodo pH. vidrio, rellenable, BNC</v>
          </cell>
          <cell r="F4185" t="str">
            <v xml:space="preserve">Elektroda pH, szklana, napełniana, złącze BNC     </v>
          </cell>
          <cell r="G4185" t="str">
            <v xml:space="preserve">pH-электрод, стеклянный, многоразовый, разъем BNC    </v>
          </cell>
          <cell r="H4185">
            <v>155</v>
          </cell>
        </row>
        <row r="4186">
          <cell r="A4186" t="str">
            <v>46270-12</v>
          </cell>
          <cell r="B4186" t="str">
            <v xml:space="preserve">Pufferlösung pH 4,01, 1000 ml </v>
          </cell>
          <cell r="C4186" t="str">
            <v>Buffer solution, pH 4.01, 1000 ml</v>
          </cell>
          <cell r="D4186" t="str">
            <v>Solution tampon pour pH 4,01 - 1000ml</v>
          </cell>
          <cell r="E4186" t="str">
            <v>SOLUCION TAMPON, pH 4.01, 1000 ml</v>
          </cell>
          <cell r="F4186" t="str">
            <v xml:space="preserve">Roztwór buforowy, pH 4,01, 1000 ml     </v>
          </cell>
          <cell r="G4186" t="str">
            <v xml:space="preserve">Буферный раствор, pH 4,01, 1000 мл     </v>
          </cell>
          <cell r="H4186">
            <v>39.799999999999997</v>
          </cell>
        </row>
        <row r="4187">
          <cell r="A4187" t="str">
            <v>46271-12</v>
          </cell>
          <cell r="B4187" t="str">
            <v xml:space="preserve">Pufferlösung pH 7,01, 1000 ml </v>
          </cell>
          <cell r="C4187" t="str">
            <v>Buffer solution, pH 7.01, 1000 ml</v>
          </cell>
          <cell r="D4187" t="str">
            <v>Solution tampon pour pH 7,01 - 1000ml</v>
          </cell>
          <cell r="E4187" t="str">
            <v>SOLUCION TAMPON, pH 7.01, 1000 ml</v>
          </cell>
          <cell r="F4187" t="str">
            <v xml:space="preserve">Roztwór buforowy, pH 7,01, 1000 ml     </v>
          </cell>
          <cell r="G4187" t="str">
            <v xml:space="preserve">Буферный раствор, pH 7,01, 1000 мл     </v>
          </cell>
          <cell r="H4187">
            <v>19.8</v>
          </cell>
        </row>
        <row r="4188">
          <cell r="A4188" t="str">
            <v>46272-12</v>
          </cell>
          <cell r="B4188" t="str">
            <v>Pufferlösung pH 10,01, 1000 ml</v>
          </cell>
          <cell r="C4188" t="str">
            <v>Buffer solution, pH 10.01,1000 ml</v>
          </cell>
          <cell r="D4188" t="str">
            <v>Solution tampon pour pH 10,01 - 1000ml</v>
          </cell>
          <cell r="E4188" t="str">
            <v>SOLUCION TAMPON, pH 10.01,1000 ml</v>
          </cell>
          <cell r="F4188" t="str">
            <v xml:space="preserve">Roztwór buforowy, pH 10,01, 1000 ml     </v>
          </cell>
          <cell r="G4188" t="str">
            <v xml:space="preserve">Буферный раствор, pH 10,01,1000 мл     </v>
          </cell>
          <cell r="H4188">
            <v>37.799999999999997</v>
          </cell>
        </row>
        <row r="4189">
          <cell r="A4189" t="str">
            <v>46273-01</v>
          </cell>
          <cell r="B4189" t="str">
            <v>Laborbecher, Kunststoff (PP), 50 ml</v>
          </cell>
          <cell r="C4189" t="str">
            <v>Beaker, 50 ml, plastic (PP)</v>
          </cell>
          <cell r="D4189" t="str">
            <v>Bécher laboratoire haut PP 50ml</v>
          </cell>
          <cell r="E4189" t="str">
            <v>Beaker, low form, PP, 50ml</v>
          </cell>
          <cell r="F4189" t="str">
            <v xml:space="preserve">Zlewka (PP), niska, 50 ml     </v>
          </cell>
          <cell r="G4189" t="str">
            <v xml:space="preserve">Мензурка, низкая, 50 мл, PP     </v>
          </cell>
          <cell r="H4189">
            <v>1.2</v>
          </cell>
        </row>
        <row r="4190">
          <cell r="A4190" t="str">
            <v>46274-01</v>
          </cell>
          <cell r="B4190" t="str">
            <v>Laborbecher, Kunststoff (PP), 600 ml</v>
          </cell>
          <cell r="C4190" t="str">
            <v>Beaker, 600 ml, plastic (PP)</v>
          </cell>
          <cell r="D4190" t="str">
            <v>Bécher laboratoire haut PP 600ml</v>
          </cell>
          <cell r="E4190" t="str">
            <v>VASO D.PRECIPITADOS,ALTO,PP,600ml</v>
          </cell>
          <cell r="F4190" t="str">
            <v xml:space="preserve">Zlewka (PP), niska, 600 ml     </v>
          </cell>
          <cell r="G4190" t="str">
            <v xml:space="preserve">Мензурка, низкая, 600 мл, PP    </v>
          </cell>
          <cell r="H4190">
            <v>1.95</v>
          </cell>
        </row>
        <row r="4191">
          <cell r="A4191" t="str">
            <v>46274-02</v>
          </cell>
          <cell r="B4191" t="str">
            <v>Laborbecher, Kunststoff (PP), 600 ml</v>
          </cell>
          <cell r="C4191" t="str">
            <v>Beaker, 600 ml, plastic (PP)</v>
          </cell>
          <cell r="D4191" t="str">
            <v>Bécher laboratoire haut PP 600ml</v>
          </cell>
          <cell r="E4191" t="str">
            <v>VASO D.PRECIPITADOS,ALTO,PP,600ml</v>
          </cell>
          <cell r="F4191" t="str">
            <v xml:space="preserve">Zlewka (PP), niska, 600 ml     </v>
          </cell>
          <cell r="G4191" t="str">
            <v xml:space="preserve">Мензурка, низкая, 600 мл, PP    </v>
          </cell>
          <cell r="H4191">
            <v>1.85</v>
          </cell>
        </row>
        <row r="4192">
          <cell r="A4192" t="str">
            <v>46275-01</v>
          </cell>
          <cell r="B4192" t="str">
            <v>Laborbecher, Kunststoff (PP), 1000 ml</v>
          </cell>
          <cell r="C4192" t="str">
            <v>Beaker, 1000 ml, plastic (PP)</v>
          </cell>
          <cell r="D4192" t="str">
            <v>Bécher forme haute, en PP, 1000 ml</v>
          </cell>
          <cell r="E4192" t="str">
            <v>Vaso de precipitados, alto, polipropileno, 1000 ml</v>
          </cell>
          <cell r="F4192" t="str">
            <v xml:space="preserve">Zlewka (PP), niska, 1000 ml     </v>
          </cell>
          <cell r="G4192" t="str">
            <v xml:space="preserve">Мензурка, низкая, 1000 мл, PP     </v>
          </cell>
          <cell r="H4192">
            <v>5.94</v>
          </cell>
        </row>
        <row r="4193">
          <cell r="A4193" t="str">
            <v>46287-01</v>
          </cell>
          <cell r="B4193" t="str">
            <v xml:space="preserve">Messzylinder, Kunststoff (PP), hohe Form, 50 ml </v>
          </cell>
          <cell r="C4193" t="str">
            <v>Grad.cylinder,high,PP,50ml</v>
          </cell>
          <cell r="D4193" t="str">
            <v>Cylindre gradué forme haute PP 50ml</v>
          </cell>
          <cell r="E4193" t="str">
            <v>Cilindro graduado de polipropileno (PP), alto, volumen 50 ml</v>
          </cell>
          <cell r="F4193" t="str">
            <v xml:space="preserve">Cylinder miarowy, wysoki, PP, 50 ml     </v>
          </cell>
          <cell r="G4193" t="str">
            <v xml:space="preserve">Градуированный цилиндр, высокий, 50 мл, PP    </v>
          </cell>
          <cell r="H4193">
            <v>3.2</v>
          </cell>
        </row>
        <row r="4194">
          <cell r="A4194" t="str">
            <v>46288-01</v>
          </cell>
          <cell r="B4194" t="str">
            <v xml:space="preserve">Messzylinder, Kunststoff (PP), hohe Form, 500 ml </v>
          </cell>
          <cell r="C4194" t="str">
            <v>Graduated cylinder, high ,PP, 500 ml</v>
          </cell>
          <cell r="D4194" t="str">
            <v>Cylindre gradué forme haute PP 500ml</v>
          </cell>
          <cell r="E4194" t="str">
            <v>CILINDRO GRADUADO, ALTO,PP,500ml</v>
          </cell>
          <cell r="F4194" t="str">
            <v xml:space="preserve">Cylinder miarowy, wysoki, PP, 500 ml     </v>
          </cell>
          <cell r="G4194" t="str">
            <v xml:space="preserve">Градуированный цилиндр, высокий, 500 мл, PP    </v>
          </cell>
          <cell r="H4194">
            <v>8.6999999999999993</v>
          </cell>
        </row>
        <row r="4195">
          <cell r="A4195" t="str">
            <v>46299-00</v>
          </cell>
          <cell r="B4195" t="str">
            <v xml:space="preserve">Magnetrührstäbchen, PTFE, 8 mm, zylindrische Form </v>
          </cell>
          <cell r="C4195" t="str">
            <v>Magnetic stirring bar 8 mm, cylindrical</v>
          </cell>
          <cell r="D4195" t="str">
            <v>Barreau magnétique 8 mm, cylindrique</v>
          </cell>
          <cell r="E4195" t="str">
            <v>Varilla para agitador magnético, cilíndrica, 8 mm</v>
          </cell>
          <cell r="F4195" t="str">
            <v xml:space="preserve">Pręcik mieszadła magnetycznego 8 mm, cylindryczny     </v>
          </cell>
          <cell r="G4195" t="str">
            <v xml:space="preserve">Магнитная мешалка, цилиндрическая, 8 мм    </v>
          </cell>
          <cell r="H4195">
            <v>3.15</v>
          </cell>
        </row>
        <row r="4196">
          <cell r="A4196" t="str">
            <v>46299-01</v>
          </cell>
          <cell r="B4196" t="str">
            <v xml:space="preserve">Magnetrührstäbchen, PTFE, 15 mm, zylindrische Form </v>
          </cell>
          <cell r="C4196" t="str">
            <v>Magnetic stirring bar 15 mm, cylindrical</v>
          </cell>
          <cell r="D4196" t="str">
            <v>Barreau magnétique 15 mm, cylindrique</v>
          </cell>
          <cell r="E4196" t="str">
            <v>Varilla para agitador magnético, cilíndrica, 15 mm</v>
          </cell>
          <cell r="F4196" t="str">
            <v xml:space="preserve">Pręcik mieszadła magnetycznego 15 mm, cylindryczny     </v>
          </cell>
          <cell r="G4196" t="str">
            <v xml:space="preserve">Магнитная мешалка, цилиндрическая, 15 мм    </v>
          </cell>
          <cell r="H4196">
            <v>3.1</v>
          </cell>
        </row>
        <row r="4197">
          <cell r="A4197" t="str">
            <v>46299-02</v>
          </cell>
          <cell r="B4197" t="str">
            <v xml:space="preserve">Magnetrührstäbchen, PTFE, 30 mm, zylindrische Form </v>
          </cell>
          <cell r="C4197" t="str">
            <v>Magnetic stirring bar 30 mm, cylindrical</v>
          </cell>
          <cell r="D4197" t="str">
            <v>Barreau magnétique 30 mm, cylindrique</v>
          </cell>
          <cell r="E4197" t="str">
            <v>Varilla para agitador magnético, cilíndrica, 30 mm</v>
          </cell>
          <cell r="F4197" t="str">
            <v xml:space="preserve">Pręcik mieszadła magnetycznego 30 mm, cylindryczny     </v>
          </cell>
          <cell r="G4197" t="str">
            <v xml:space="preserve">Магнитная мешалка, цилиндрическая, 30 мм    </v>
          </cell>
          <cell r="H4197">
            <v>3.1</v>
          </cell>
        </row>
        <row r="4198">
          <cell r="A4198" t="str">
            <v>46299-03</v>
          </cell>
          <cell r="B4198" t="str">
            <v xml:space="preserve">Magnetrührstäbchen, PTFE, 50 mm, zylindrische Form </v>
          </cell>
          <cell r="C4198" t="str">
            <v>Magnetic stirring bar, 50 mm, cylindrical</v>
          </cell>
          <cell r="D4198" t="str">
            <v>Barreau magnétique 50 mm, cylindrique</v>
          </cell>
          <cell r="E4198" t="str">
            <v>Varilla para agitador magnético, cilíndrica, 50 mm</v>
          </cell>
          <cell r="F4198" t="str">
            <v xml:space="preserve">Pręcik mieszadła magnetycznego 50 mm, cylindryczny     </v>
          </cell>
          <cell r="G4198" t="str">
            <v xml:space="preserve">Магнитная мешалка, цилиндрическая, 50 мм    </v>
          </cell>
          <cell r="H4198">
            <v>4.75</v>
          </cell>
        </row>
        <row r="4199">
          <cell r="A4199" t="str">
            <v>46300-01</v>
          </cell>
          <cell r="B4199" t="str">
            <v xml:space="preserve">Magnetrührstäbchen, PTFE, 25 mm, ovale Form </v>
          </cell>
          <cell r="C4199" t="str">
            <v>Magnetic stirring bar 25 mm, oval</v>
          </cell>
          <cell r="D4199" t="str">
            <v>Barreau magnétique 25mm, oval</v>
          </cell>
          <cell r="E4199" t="str">
            <v>Varilla para agitador magnético, ovalada, 25 mm</v>
          </cell>
          <cell r="F4199" t="str">
            <v xml:space="preserve">Pręcik mieszadła magnetycznego 25 mm, owalny     </v>
          </cell>
          <cell r="G4199" t="str">
            <v xml:space="preserve">Магнитная мешалка, овальная, 25 мм    </v>
          </cell>
          <cell r="H4199">
            <v>8.85</v>
          </cell>
        </row>
        <row r="4200">
          <cell r="A4200" t="str">
            <v>46330-00</v>
          </cell>
          <cell r="B4200" t="str">
            <v>Schutzbrille mit uneingeschränkter Seitensicht besonderer Schutz vor Flüssigkeiten durch Spritzer</v>
          </cell>
          <cell r="C4200" t="str">
            <v>Safety goggles, all-round vision</v>
          </cell>
          <cell r="D4200" t="str">
            <v>Lunettes de protection vue panoramique</v>
          </cell>
          <cell r="E4200" t="str">
            <v>GAFAS D.PROTECC., VIS.PANORAMICA</v>
          </cell>
          <cell r="F4200" t="str">
            <v xml:space="preserve">Okulary ochronne, panoramiczne     </v>
          </cell>
          <cell r="G4200" t="str">
            <v xml:space="preserve">Защитные очки, панорамные    </v>
          </cell>
          <cell r="H4200">
            <v>20.5</v>
          </cell>
        </row>
        <row r="4201">
          <cell r="A4201" t="str">
            <v>46333-01</v>
          </cell>
          <cell r="B4201" t="str">
            <v xml:space="preserve">Vollsichtbrille, indirekte Belüftung </v>
          </cell>
          <cell r="C4201" t="str">
            <v>Safety goggles, anti mist</v>
          </cell>
          <cell r="D4201" t="str">
            <v>Lunettes de protection avec aération</v>
          </cell>
          <cell r="E4201" t="str">
            <v>GAFAS DE PROTECCION, ANTI-VAHO</v>
          </cell>
          <cell r="F4201" t="str">
            <v xml:space="preserve">Okulary ochronne, pośrednio wentylowane     </v>
          </cell>
          <cell r="G4201" t="str">
            <v xml:space="preserve">Защитные очки, незапотевающие    </v>
          </cell>
          <cell r="H4201">
            <v>5</v>
          </cell>
        </row>
        <row r="4202">
          <cell r="A4202" t="str">
            <v>46345-00</v>
          </cell>
          <cell r="B4202" t="str">
            <v>Handschuhe, Leder, Größe M, Paar</v>
          </cell>
          <cell r="C4202" t="str">
            <v>Protective leather gloves, size M (8)</v>
          </cell>
          <cell r="D4202" t="str">
            <v>Gants de protection en cuir, taille M (8)</v>
          </cell>
          <cell r="E4202" t="str">
            <v>Guantes protectores de cuero, M (8)</v>
          </cell>
          <cell r="F4202" t="str">
            <v>Rękawica skórzana, M (8)</v>
          </cell>
          <cell r="G4202" t="str">
            <v>Кожанные перчатки M (8)</v>
          </cell>
          <cell r="H4202">
            <v>5.2</v>
          </cell>
        </row>
        <row r="4203">
          <cell r="A4203" t="str">
            <v>46346-00</v>
          </cell>
          <cell r="B4203" t="str">
            <v>Handschuhe, Neoprene, Größe S, Paar</v>
          </cell>
          <cell r="C4203" t="str">
            <v>Gloves, Neoprene, small</v>
          </cell>
          <cell r="D4203" t="str">
            <v>Gants de laboratoire en Néoprène, taille petite (7)</v>
          </cell>
          <cell r="E4203" t="str">
            <v>GUANTES NEOPRENO, PEQUEÑOS</v>
          </cell>
          <cell r="F4203" t="str">
            <v xml:space="preserve">Rękawice laboratoryjne Neopren, małe     </v>
          </cell>
          <cell r="G4203" t="str">
            <v xml:space="preserve">Лаб. перчатки, неопрен., малого размера    </v>
          </cell>
          <cell r="H4203">
            <v>5.2</v>
          </cell>
        </row>
        <row r="4204">
          <cell r="A4204" t="str">
            <v>46347-00</v>
          </cell>
          <cell r="B4204" t="str">
            <v xml:space="preserve">Handschuhe, Neoprene, Größe M, Paar </v>
          </cell>
          <cell r="C4204" t="str">
            <v>Gloves, Neoprene, size M</v>
          </cell>
          <cell r="D4204" t="str">
            <v>Gants de laboratoire en Néoprène, taille moyenne (7/8)</v>
          </cell>
          <cell r="E4204" t="str">
            <v>GUANTES NEOPRENO, MEDIANOS</v>
          </cell>
          <cell r="F4204" t="str">
            <v xml:space="preserve">Rękawice laboratoryjne Neopren, średnie     </v>
          </cell>
          <cell r="G4204" t="str">
            <v xml:space="preserve">Лаб. перчатки, неопрен., среднего размера    </v>
          </cell>
          <cell r="H4204">
            <v>5.4</v>
          </cell>
        </row>
        <row r="4205">
          <cell r="A4205" t="str">
            <v>46348-00</v>
          </cell>
          <cell r="B4205" t="str">
            <v>Handschuhe, Neoprene, Größe L, Paar</v>
          </cell>
          <cell r="C4205" t="str">
            <v>Gloves, Neoprene, large</v>
          </cell>
          <cell r="D4205" t="str">
            <v>Gants de laboratoire en Néoprène, taille grande</v>
          </cell>
          <cell r="E4205" t="str">
            <v>GUANTES NEOPRENO, GRANDES</v>
          </cell>
          <cell r="F4205" t="str">
            <v xml:space="preserve">Rękawice laboratoryjne Neopren, duże     </v>
          </cell>
          <cell r="G4205" t="str">
            <v xml:space="preserve">Лаб. перчатки, неопрен., большого размера    </v>
          </cell>
          <cell r="H4205">
            <v>5.2</v>
          </cell>
        </row>
        <row r="4206">
          <cell r="A4206" t="str">
            <v>46349-01</v>
          </cell>
          <cell r="B4206" t="str">
            <v xml:space="preserve">Erste Hilfe bei Unfällen, Wandtafel </v>
          </cell>
          <cell r="C4206" t="str">
            <v>Erste Hilfe b.UnfällenWandtafel</v>
          </cell>
          <cell r="D4206" t="str">
            <v>Erste hilfe b.Unfällenwandtafel</v>
          </cell>
          <cell r="E4206" t="str">
            <v>Erste Hilfe b.UnfällenWandtafel</v>
          </cell>
          <cell r="F4206" t="str">
            <v xml:space="preserve">Tablica Pierwsza pomoc     </v>
          </cell>
          <cell r="G4206" t="str">
            <v xml:space="preserve">Первая помощь при несчастных случаях, стенд    </v>
          </cell>
          <cell r="H4206">
            <v>20.5</v>
          </cell>
        </row>
        <row r="4207">
          <cell r="A4207" t="str">
            <v>46358-00</v>
          </cell>
          <cell r="B4207" t="str">
            <v xml:space="preserve">Handschuhe, Einweg, Latex, Größe S, 100 Stück </v>
          </cell>
          <cell r="C4207" t="str">
            <v>Disposable gloves, 100pcs,small</v>
          </cell>
          <cell r="D4207" t="str">
            <v>Gants jetables taille S 100  pièces</v>
          </cell>
          <cell r="E4207" t="str">
            <v>GUANTES MONOUSO,100UNID.,PEQUEÑOS</v>
          </cell>
          <cell r="F4207" t="str">
            <v xml:space="preserve">Rękawice jednorazowe, małe, lateks, 100 sztuk     </v>
          </cell>
          <cell r="G4207" t="str">
            <v xml:space="preserve">Одноразовые перчатки, малого размера, 100 шт., Latex    </v>
          </cell>
          <cell r="H4207">
            <v>19.899999999999999</v>
          </cell>
        </row>
        <row r="4208">
          <cell r="A4208" t="str">
            <v>46359-00</v>
          </cell>
          <cell r="B4208" t="str">
            <v>Handschuhe, Einweg, Latex, Größe M, 100 Stück</v>
          </cell>
          <cell r="C4208" t="str">
            <v>Disposable gloves, 100pcs,medium</v>
          </cell>
          <cell r="D4208" t="str">
            <v>Gants jetables taille M 100  pièces</v>
          </cell>
          <cell r="E4208" t="str">
            <v>GUANTES MONOUSO,100UNID.,MEDIANOS</v>
          </cell>
          <cell r="F4208" t="str">
            <v xml:space="preserve">Rękawice jednorazowe, średnie, lateks, 100 sztuk     </v>
          </cell>
          <cell r="G4208" t="str">
            <v xml:space="preserve">Одноразовые перчатки, среднего размера, 100 шт., Latex    </v>
          </cell>
          <cell r="H4208">
            <v>19.899999999999999</v>
          </cell>
        </row>
        <row r="4209">
          <cell r="A4209" t="str">
            <v>46360-00</v>
          </cell>
          <cell r="B4209" t="str">
            <v xml:space="preserve">Handschuhe, Einweg, Latex, Größe L, 100 Stück </v>
          </cell>
          <cell r="C4209" t="str">
            <v>Disposable gloves, 100pcs,large</v>
          </cell>
          <cell r="D4209" t="str">
            <v>Gants jetables taille L 100  pièces</v>
          </cell>
          <cell r="E4209" t="str">
            <v>GUANTES MONOUSO, 100UNID.,GRANDES</v>
          </cell>
          <cell r="F4209" t="str">
            <v xml:space="preserve">Rękawice jednorazowe, duże, lateks, 100 sztuk     </v>
          </cell>
          <cell r="G4209" t="str">
            <v xml:space="preserve">Одноразовые перчатки, большого размера, 100 шт., Latex    </v>
          </cell>
          <cell r="H4209">
            <v>19.899999999999999</v>
          </cell>
        </row>
        <row r="4210">
          <cell r="A4210" t="str">
            <v>46361-01</v>
          </cell>
          <cell r="B4210" t="str">
            <v>Handschuhe, Kevlar, Größe M, Paar</v>
          </cell>
          <cell r="C4210" t="str">
            <v>Heat protection gloves with cuff</v>
          </cell>
          <cell r="D4210" t="str">
            <v>Gants de protection thermique</v>
          </cell>
          <cell r="E4210" t="str">
            <v>Guantes de protección para temperaturas elevadas</v>
          </cell>
          <cell r="F4210" t="str">
            <v xml:space="preserve">Rękawiczki chroniące przed wysoką temperaturą z mankietem, para    </v>
          </cell>
          <cell r="G4210" t="str">
            <v xml:space="preserve">Термозащитные перчатки, с манжетой, пара    </v>
          </cell>
          <cell r="H4210">
            <v>7.5</v>
          </cell>
        </row>
        <row r="4211">
          <cell r="A4211" t="str">
            <v>46363-00</v>
          </cell>
          <cell r="B4211" t="str">
            <v>Schutzkittel Größe S, 100% Baumwolle - unisex</v>
          </cell>
          <cell r="C4211" t="str">
            <v>Labcoat, 100%cotton, small</v>
          </cell>
          <cell r="D4211" t="str">
            <v>Blouse de laboratoire taille S, en coton</v>
          </cell>
          <cell r="E4211" t="str">
            <v xml:space="preserve">Bata de laboratorio, 100 % algodón, S  </v>
          </cell>
          <cell r="F4211" t="str">
            <v xml:space="preserve">Fartuch ochronny, rozmiar kobiecy 36-38, męski 44, 100 %ba- wełny     </v>
          </cell>
          <cell r="G4211" t="str">
            <v xml:space="preserve">Лабораторный халат, 100% хлопок, малого размера    </v>
          </cell>
          <cell r="H4211">
            <v>51.4</v>
          </cell>
        </row>
        <row r="4212">
          <cell r="A4212" t="str">
            <v>46364-00</v>
          </cell>
          <cell r="B4212" t="str">
            <v>Schutzkittel Größe M, 100% Baumwolle - unisex</v>
          </cell>
          <cell r="C4212" t="str">
            <v>Labcoat, 100%cotton, medium</v>
          </cell>
          <cell r="D4212" t="str">
            <v>Blouse de laboratoire, taille M, en coton</v>
          </cell>
          <cell r="E4212" t="str">
            <v xml:space="preserve">Bata de laboratorio,100% algodón, M  </v>
          </cell>
          <cell r="F4212" t="str">
            <v xml:space="preserve">Fartuch ochronny, rozmiar 48, 100 % bawełny    </v>
          </cell>
          <cell r="G4212" t="str">
            <v xml:space="preserve">Лабораторный халат, 100% хлопок, среднего размера    </v>
          </cell>
          <cell r="H4212">
            <v>51.4</v>
          </cell>
        </row>
        <row r="4213">
          <cell r="A4213" t="str">
            <v>46365-00</v>
          </cell>
          <cell r="B4213" t="str">
            <v>Schutzkittel Größe L, 100% Baumwolle - unisex</v>
          </cell>
          <cell r="C4213" t="str">
            <v>Labcoat, 100%cotton, large</v>
          </cell>
          <cell r="D4213" t="str">
            <v>Blouse de laboratoire, taille L, en coton</v>
          </cell>
          <cell r="E4213" t="str">
            <v xml:space="preserve">Bata de laboratorio,100 % algodón, G  </v>
          </cell>
          <cell r="F4213" t="str">
            <v xml:space="preserve">Fartuch ochronny, rozmiar 52, 100 % bawełny     </v>
          </cell>
          <cell r="G4213" t="str">
            <v xml:space="preserve">Лабораторный халат, 100% хлопок, большого размера    </v>
          </cell>
          <cell r="H4213">
            <v>51.4</v>
          </cell>
        </row>
        <row r="4214">
          <cell r="A4214" t="str">
            <v>46366-00</v>
          </cell>
          <cell r="B4214" t="str">
            <v>Schutzkittel Größe XL, 100% Baumwolle - unisex</v>
          </cell>
          <cell r="C4214" t="str">
            <v>Labcoat, 100%cotton, extra large</v>
          </cell>
          <cell r="D4214" t="str">
            <v>Blouse de laboratoire, taille XL, en coton</v>
          </cell>
          <cell r="E4214" t="str">
            <v xml:space="preserve">Bata de laboratorio,100 % algodón, XL  </v>
          </cell>
          <cell r="F4214" t="str">
            <v xml:space="preserve">Fartuch ochronny, rozmiar 56, 100 % bawełny     </v>
          </cell>
          <cell r="G4214" t="str">
            <v xml:space="preserve">Лабораторный халат, 100% хлопок, большого размера    </v>
          </cell>
          <cell r="H4214">
            <v>51.4</v>
          </cell>
        </row>
        <row r="4215">
          <cell r="A4215" t="str">
            <v>46402-01</v>
          </cell>
          <cell r="B4215" t="str">
            <v xml:space="preserve">Labor-Marker, abwaschbar, schwarz </v>
          </cell>
          <cell r="C4215" t="str">
            <v>Marker, black</v>
          </cell>
          <cell r="D4215" t="str">
            <v>Marqueur de laboratoire, noir, effaçable</v>
          </cell>
          <cell r="E4215" t="str">
            <v>ROTULADOR, LAVABLE, NEGRO</v>
          </cell>
          <cell r="F4215" t="str">
            <v xml:space="preserve">Pisak, zmywalny, czarny     </v>
          </cell>
          <cell r="G4215" t="str">
            <v xml:space="preserve">Маркер, смываемый, черный    </v>
          </cell>
          <cell r="H4215">
            <v>4.0999999999999996</v>
          </cell>
        </row>
        <row r="4216">
          <cell r="A4216" t="str">
            <v>46416-00</v>
          </cell>
          <cell r="B4216" t="str">
            <v xml:space="preserve">Wischtücher, 2-lagig, Soft, 100 Stück </v>
          </cell>
          <cell r="C4216" t="str">
            <v>Cleaning tissue, 2-ply paper, 100 pieces</v>
          </cell>
          <cell r="D4216" t="str">
            <v>Papier essuie-tout 2 couches, doux, 100 pièces</v>
          </cell>
          <cell r="E4216" t="str">
            <v>SERVILL.D.LIMPIEZA,PAPEL,100UNID.</v>
          </cell>
          <cell r="F4216" t="str">
            <v xml:space="preserve">Ścierki, podwójne, miękkie, 100 sztuk     </v>
          </cell>
          <cell r="G4216" t="str">
            <v xml:space="preserve">Салфетка влажная, 2-слойная, 100 шт.    </v>
          </cell>
          <cell r="H4216">
            <v>1.95</v>
          </cell>
        </row>
        <row r="4217">
          <cell r="A4217" t="str">
            <v>46421-01</v>
          </cell>
          <cell r="B4217" t="str">
            <v xml:space="preserve">Becherglasbürste, d = 75 mm, l = 350 mm </v>
          </cell>
          <cell r="C4217" t="str">
            <v>Brush f.gl.beakers,d=75mm,l=350mm</v>
          </cell>
          <cell r="D4217" t="str">
            <v>Brosse à bécher avec manche bois</v>
          </cell>
          <cell r="E4217" t="str">
            <v>BROCHA LIMPIAD.P.VASOS, MANGO MAD</v>
          </cell>
          <cell r="F4217" t="str">
            <v xml:space="preserve">Szczotka do szkła laboratoryjnego, d = 75 mm, l = 350 mm     </v>
          </cell>
          <cell r="G4217" t="str">
            <v xml:space="preserve">Щетка для мензурок, d=75 мм, l=350 мм    </v>
          </cell>
          <cell r="H4217">
            <v>4.2</v>
          </cell>
        </row>
        <row r="4218">
          <cell r="A4218" t="str">
            <v>46421-02</v>
          </cell>
          <cell r="B4218" t="str">
            <v xml:space="preserve">Kolbenbürste mit beweglichem Kopf </v>
          </cell>
          <cell r="C4218" t="str">
            <v>Flask brush,flexible bristle</v>
          </cell>
          <cell r="D4218" t="str">
            <v>Brosse à tête pivotante pour ballon rond</v>
          </cell>
          <cell r="E4218" t="str">
            <v>ESCOB.LIMP.CILINDR.,CABEZA FLEX.</v>
          </cell>
          <cell r="F4218" t="str">
            <v xml:space="preserve">Szczotka węglowa z ruchomą głowicą     </v>
          </cell>
          <cell r="G4218" t="str">
            <v xml:space="preserve">Щетка для колб, с подвижной головкой    </v>
          </cell>
          <cell r="H4218">
            <v>18.899999999999999</v>
          </cell>
        </row>
        <row r="4219">
          <cell r="A4219" t="str">
            <v>46421-03</v>
          </cell>
          <cell r="B4219" t="str">
            <v xml:space="preserve">Pipettenbürste, Ziegenhaar, l = 400 mm </v>
          </cell>
          <cell r="C4219" t="str">
            <v>Pipette brush</v>
          </cell>
          <cell r="D4219" t="str">
            <v>Brosse à pipetter en poils de chèvre</v>
          </cell>
          <cell r="E4219" t="str">
            <v>ESCOBILLA P.PIPETA, PELO DE CABRA</v>
          </cell>
          <cell r="F4219" t="str">
            <v xml:space="preserve">Szczotka do biuret, włosie kozy, l = 400 mm     </v>
          </cell>
          <cell r="G4219" t="str">
            <v xml:space="preserve">Щетка для пипеток    </v>
          </cell>
          <cell r="H4219">
            <v>5.6</v>
          </cell>
        </row>
        <row r="4220">
          <cell r="A4220" t="str">
            <v>46421-04</v>
          </cell>
          <cell r="B4220" t="str">
            <v xml:space="preserve">Bürettenbürste, d = 20 mm, l = 1000 mm </v>
          </cell>
          <cell r="C4220" t="str">
            <v>Burette brush,d=20,l=1000mm</v>
          </cell>
          <cell r="D4220" t="str">
            <v>Brosse à burette</v>
          </cell>
          <cell r="E4220" t="str">
            <v>ESCOBILLA P.BURETAS</v>
          </cell>
          <cell r="F4220" t="str">
            <v xml:space="preserve">Szczotka do biuret, d = 20 mm, l = 1000 mm     </v>
          </cell>
          <cell r="G4220" t="str">
            <v xml:space="preserve">Щетка для бюреток, d=20 мм, l=1000 мм    </v>
          </cell>
          <cell r="H4220">
            <v>3.1</v>
          </cell>
        </row>
        <row r="4221">
          <cell r="A4221" t="str">
            <v>46421-07</v>
          </cell>
          <cell r="B4221" t="str">
            <v xml:space="preserve">Laborspülbürste, Nylon, Plastikgriff </v>
          </cell>
          <cell r="C4221" t="str">
            <v>Universal brush, nylon</v>
          </cell>
          <cell r="D4221" t="str">
            <v>Brosse de laboratoire en nylon</v>
          </cell>
          <cell r="E4221" t="str">
            <v>ESCOB.UNIVER.,NYLON,MANGO PLAST.</v>
          </cell>
          <cell r="F4221" t="str">
            <v xml:space="preserve">Szczotka laboratoryjna, nylonowa, uchwyt z tworzywa sztucznego    </v>
          </cell>
          <cell r="G4221" t="str">
            <v xml:space="preserve">Универсальная щетка, нейлон    </v>
          </cell>
          <cell r="H4221">
            <v>1.2</v>
          </cell>
        </row>
        <row r="4222">
          <cell r="A4222" t="str">
            <v>46423-93</v>
          </cell>
          <cell r="B4222" t="str">
            <v>Ultraschallbad RK100H, 3 l</v>
          </cell>
          <cell r="C4222" t="str">
            <v>Ultrasonic cleaning bath, RK100 H</v>
          </cell>
          <cell r="D4222" t="str">
            <v>Bain à ultrasons RK 100 H, 3L, 230 V</v>
          </cell>
          <cell r="E4222" t="str">
            <v>BAÑO ULTRASON.D.LIMPIEZA,RK100 H</v>
          </cell>
          <cell r="F4222" t="str">
            <v xml:space="preserve">Wanna ultradźwiękowa RK100H, 3 l    </v>
          </cell>
          <cell r="G4222" t="str">
            <v xml:space="preserve">Ультразвуковая ванна, RK100 H, 3 л  </v>
          </cell>
          <cell r="H4222">
            <v>790.9</v>
          </cell>
        </row>
        <row r="4223">
          <cell r="A4223" t="str">
            <v>46428-04</v>
          </cell>
          <cell r="B4223" t="str">
            <v>Polyamid-Vernichtungsbeutel, 50 Stück</v>
          </cell>
          <cell r="C4223" t="str">
            <v>Autoclavable disposable bag, PA</v>
          </cell>
          <cell r="D4223" t="str">
            <v>Sac jetable autoclavable</v>
          </cell>
          <cell r="E4223" t="str">
            <v>BOLSAS DESHECHABLES, PA, 50UNID.</v>
          </cell>
          <cell r="F4223" t="str">
            <v xml:space="preserve">Pojemnik na odpady, poliamid, 50 sztuk     </v>
          </cell>
          <cell r="G4223" t="str">
            <v xml:space="preserve">Автоклавируемый одноразовые мешок, полиамид, 50 шт.    </v>
          </cell>
          <cell r="H4223">
            <v>46.7</v>
          </cell>
        </row>
        <row r="4224">
          <cell r="A4224" t="str">
            <v>46434-00</v>
          </cell>
          <cell r="B4224" t="str">
            <v>Strömungsanzeiger, Styrol-Acrylnitril, glasklar</v>
          </cell>
          <cell r="C4224" t="str">
            <v>Flow indicator for liquids</v>
          </cell>
          <cell r="D4224" t="str">
            <v xml:space="preserve">Indicateur d'écoulement pour liquides </v>
          </cell>
          <cell r="E4224" t="str">
            <v>INDICADOR D.CAUDAL PARA LIQUIDOS</v>
          </cell>
          <cell r="F4224" t="str">
            <v xml:space="preserve">Wskaźnik strumienia wodnego     </v>
          </cell>
          <cell r="G4224" t="str">
            <v xml:space="preserve">Расходомер для жидкостей или газов, стирол-акрилонитрил  </v>
          </cell>
          <cell r="H4224">
            <v>11.2</v>
          </cell>
        </row>
        <row r="4225">
          <cell r="A4225" t="str">
            <v>46439-01</v>
          </cell>
          <cell r="B4225" t="str">
            <v xml:space="preserve">Gummiwischer, spatenförmig, rot </v>
          </cell>
          <cell r="C4225" t="str">
            <v>Wiper, rubber, spatula form</v>
          </cell>
          <cell r="D4225" t="str">
            <v>Racleur en caoutchouc forme carrée</v>
          </cell>
          <cell r="E4225" t="str">
            <v>GOMA, FORMA DE PALA, ROJA</v>
          </cell>
          <cell r="F4225" t="str">
            <v xml:space="preserve">Skrobak gumowy, łopatkowy, czerwony     </v>
          </cell>
          <cell r="G4225" t="str">
            <v xml:space="preserve">Скребок, резиновый, лопаточный, красный    </v>
          </cell>
          <cell r="H4225">
            <v>1.5</v>
          </cell>
        </row>
        <row r="4226">
          <cell r="A4226" t="str">
            <v>46444-01</v>
          </cell>
          <cell r="B4226" t="str">
            <v xml:space="preserve">Flachbeutel LDPE, DIN A5, 100 Stück </v>
          </cell>
          <cell r="C4226" t="str">
            <v>Plastic sack, flat, DIN A5, 100pc</v>
          </cell>
          <cell r="D4226" t="str">
            <v>Sacs plastiques A5 100 pièces</v>
          </cell>
          <cell r="E4226" t="str">
            <v>BOLSA D.PLAST.PLANA,DINA5,100UNID</v>
          </cell>
          <cell r="F4226" t="str">
            <v xml:space="preserve">Torba płaska LDPE, DIN A5, 100 sztuk     </v>
          </cell>
          <cell r="G4226" t="str">
            <v xml:space="preserve">Пластиковый пакет, LDPE DIN A5, 100 шт.     </v>
          </cell>
          <cell r="H4226">
            <v>5.2</v>
          </cell>
        </row>
        <row r="4227">
          <cell r="A4227" t="str">
            <v>46448-00</v>
          </cell>
          <cell r="B4227" t="str">
            <v xml:space="preserve">Porzellantiegel niedrige Form, Deckel, 15 ml </v>
          </cell>
          <cell r="C4227" t="str">
            <v>Porcelain dish, lid, low, 15 ml</v>
          </cell>
          <cell r="D4227" t="str">
            <v>Creuset porcelaine forme basse avec couvercle 15ml</v>
          </cell>
          <cell r="E4227" t="str">
            <v>PLATO D.PORCELANA,TAPA,BAJO,15ml</v>
          </cell>
          <cell r="F4227" t="str">
            <v xml:space="preserve">Tygiel porcelanowy, niski, z pokrywką, 15 ml     </v>
          </cell>
          <cell r="G4227" t="str">
            <v xml:space="preserve">Фарфоровый тигель, с крышкой, низкий, 15 мл    </v>
          </cell>
          <cell r="H4227">
            <v>6.9</v>
          </cell>
        </row>
        <row r="4228">
          <cell r="A4228" t="str">
            <v>46448-01</v>
          </cell>
          <cell r="B4228" t="str">
            <v xml:space="preserve">Porzellantiegel (ohne Deckel), niedrige Form, 15 ml  Oben-d = 40 mm, h = 25 mm </v>
          </cell>
          <cell r="C4228" t="str">
            <v>Porcelain dish, low, 15 ml</v>
          </cell>
          <cell r="D4228" t="str">
            <v/>
          </cell>
          <cell r="E4228" t="str">
            <v/>
          </cell>
          <cell r="F4228" t="str">
            <v/>
          </cell>
          <cell r="G4228" t="str">
            <v/>
          </cell>
          <cell r="H4228">
            <v>4</v>
          </cell>
        </row>
        <row r="4229">
          <cell r="A4229" t="str">
            <v>46449-00</v>
          </cell>
          <cell r="B4229" t="str">
            <v xml:space="preserve">Porzellantiegel niedrige Form, Deckel, 29 ml </v>
          </cell>
          <cell r="C4229" t="str">
            <v>Porcelain dish, lid, low, 29 ml</v>
          </cell>
          <cell r="D4229" t="str">
            <v>Creuset porcelaine forme basse avec couvercle 29ml</v>
          </cell>
          <cell r="E4229" t="str">
            <v>PLATO D.PORCELANA,TAPA,BAJO,29ml</v>
          </cell>
          <cell r="F4229" t="str">
            <v xml:space="preserve">Tygiel porcelanowy, niski, z pokrywką, 29ml     </v>
          </cell>
          <cell r="G4229" t="str">
            <v xml:space="preserve">Фарфоровый тигель, с крышкой, низкий, 29 мл    </v>
          </cell>
          <cell r="H4229">
            <v>7.5</v>
          </cell>
        </row>
        <row r="4230">
          <cell r="A4230" t="str">
            <v>46452-00</v>
          </cell>
          <cell r="B4230" t="str">
            <v>Porzellantiegel, Deckel, 38 ml</v>
          </cell>
          <cell r="C4230" t="str">
            <v>Porcelain dish, lid, 38 ml</v>
          </cell>
          <cell r="D4230" t="str">
            <v>Creuset porcelaine avec couvercle 38ml</v>
          </cell>
          <cell r="E4230" t="str">
            <v>PLATO D.PORCELANA, TAPA, 38 ml</v>
          </cell>
          <cell r="F4230" t="str">
            <v xml:space="preserve">Tygiel porcelanowy, z pokrywką, 38ml     </v>
          </cell>
          <cell r="G4230" t="str">
            <v xml:space="preserve">Фарфоровый тигель, с крышкой, средний, 38 мл    </v>
          </cell>
          <cell r="H4230">
            <v>7.9</v>
          </cell>
        </row>
        <row r="4231">
          <cell r="A4231" t="str">
            <v>46452-01</v>
          </cell>
          <cell r="B4231" t="str">
            <v xml:space="preserve">Porzellantiegel (ohne Deckel), mittelform, 30 ml Oben-d = 45 mm, h = 36 mm </v>
          </cell>
          <cell r="C4231" t="str">
            <v>Porcelain dish, lid, 38 ml</v>
          </cell>
          <cell r="D4231" t="str">
            <v>Creuset porcelaine avec couvercle 38ml</v>
          </cell>
          <cell r="E4231" t="str">
            <v>PLATO D.PORCELANA, TAPA, 38 ml</v>
          </cell>
          <cell r="F4231" t="str">
            <v xml:space="preserve">Tygiel porcelanowy, z pokrywką, 38ml     </v>
          </cell>
          <cell r="G4231" t="str">
            <v xml:space="preserve">Фарфоровый тигель, с крышкой, средний, 38 мл    </v>
          </cell>
          <cell r="H4231">
            <v>4.9000000000000004</v>
          </cell>
        </row>
        <row r="4232">
          <cell r="A4232" t="str">
            <v>46453-00</v>
          </cell>
          <cell r="B4232" t="str">
            <v>Porzellantiegel, Deckel, 49 ml</v>
          </cell>
          <cell r="C4232" t="str">
            <v>Porcelain dish, lid, 49 ml</v>
          </cell>
          <cell r="D4232" t="str">
            <v>Creuset porcelaine avec couvercle 49ml</v>
          </cell>
          <cell r="E4232" t="str">
            <v>PLATO D.PORCELANA, TAPA, 49 ml</v>
          </cell>
          <cell r="F4232" t="str">
            <v xml:space="preserve">Tygiel porcelanowy, z pokrywką, 49ml     </v>
          </cell>
          <cell r="G4232" t="str">
            <v xml:space="preserve">Фарфоровый тигель, с крышкой, средний, 49 мл    </v>
          </cell>
          <cell r="H4232">
            <v>7.1</v>
          </cell>
        </row>
        <row r="4233">
          <cell r="A4233" t="str">
            <v>46453-01</v>
          </cell>
          <cell r="B4233" t="str">
            <v xml:space="preserve">Porzellantiegel (ohne Deckel), mittelform, 45 ml Oben-d = 50 mm, h = 40 mm </v>
          </cell>
          <cell r="C4233" t="str">
            <v>Porcelain dish, lid, 49 ml</v>
          </cell>
          <cell r="D4233" t="str">
            <v>Creuset porcelaine avec couvercle 49ml</v>
          </cell>
          <cell r="E4233" t="str">
            <v>PLATO D.PORCELANA, TAPA, 49 ml</v>
          </cell>
          <cell r="F4233" t="str">
            <v xml:space="preserve">Tygiel porcelanowy, z pokrywką, 49ml     </v>
          </cell>
          <cell r="G4233" t="str">
            <v xml:space="preserve">Фарфоровый тигель, с крышкой, средний, 49 мл    </v>
          </cell>
          <cell r="H4233">
            <v>6.1</v>
          </cell>
        </row>
        <row r="4234">
          <cell r="A4234" t="str">
            <v>46455-00</v>
          </cell>
          <cell r="B4234" t="str">
            <v xml:space="preserve">Porzellantiegel hohe Form, Deckel, 15 ml </v>
          </cell>
          <cell r="C4234" t="str">
            <v>Porcelain dish, lid, high, 15 ml</v>
          </cell>
          <cell r="D4234" t="str">
            <v>Creuset porcelaine forme haute avec couvercle 15ml</v>
          </cell>
          <cell r="E4234" t="str">
            <v>PLATO D.PORCELANA,TAPA,ALTO,15ml</v>
          </cell>
          <cell r="F4234" t="str">
            <v xml:space="preserve">Tygiel porcelanowy, wysoki, z pokrywką, 15 ml     </v>
          </cell>
          <cell r="G4234" t="str">
            <v xml:space="preserve">Фарфоровый тигель, с крышкой, высокий, 15 мл    </v>
          </cell>
          <cell r="H4234">
            <v>5.9</v>
          </cell>
        </row>
        <row r="4235">
          <cell r="A4235" t="str">
            <v>46455-01</v>
          </cell>
          <cell r="B4235" t="str">
            <v xml:space="preserve">Porzellantiegel (ohne Deckel), hohe Form, 15 ml  Oben-d = 30 mm, h = 38 mm </v>
          </cell>
          <cell r="C4235" t="str">
            <v>Porcelain dish, lid, high, 15 ml</v>
          </cell>
          <cell r="D4235" t="str">
            <v>Creuset porcelaine forme haute avec couvercle 15ml</v>
          </cell>
          <cell r="E4235" t="str">
            <v>PLATO D.PORCELANA,TAPA,ALTO,15ml</v>
          </cell>
          <cell r="F4235" t="str">
            <v xml:space="preserve">Tygiel porcelanowy, wysoki, z pokrywką, 15 ml     </v>
          </cell>
          <cell r="G4235" t="str">
            <v xml:space="preserve">Фарфоровый тигель, с крышкой, высокий, 15 мл    </v>
          </cell>
          <cell r="H4235">
            <v>5.9</v>
          </cell>
        </row>
        <row r="4236">
          <cell r="A4236" t="str">
            <v>46458-09</v>
          </cell>
          <cell r="B4236" t="str">
            <v xml:space="preserve">Tüpfelplatte, Porzellan, 6 Vertiefungen </v>
          </cell>
          <cell r="C4236" t="str">
            <v>Porcelain tile, 6 cavities</v>
          </cell>
          <cell r="D4236" t="str">
            <v>Plaque porcelaine 6 puits</v>
          </cell>
          <cell r="E4236" t="str">
            <v>BANDEJA D.GOTEO,PORC., 6CAVIDADES</v>
          </cell>
          <cell r="F4236" t="str">
            <v xml:space="preserve">Płytka porcelanowa, 6 wgłębień     </v>
          </cell>
          <cell r="G4236" t="str">
            <v xml:space="preserve">Фарфоровая пластинка, с 6 углублениями    </v>
          </cell>
          <cell r="H4236">
            <v>13.3</v>
          </cell>
        </row>
        <row r="4237">
          <cell r="A4237" t="str">
            <v>46458-12</v>
          </cell>
          <cell r="B4237" t="str">
            <v xml:space="preserve">Tüpfelplatte, Porzellan, 12 Vertiefungen </v>
          </cell>
          <cell r="C4237" t="str">
            <v>Porcelain tile, 12 cavities</v>
          </cell>
          <cell r="D4237" t="str">
            <v>Plaque porcelaine 12 puits</v>
          </cell>
          <cell r="E4237" t="str">
            <v>BANDEJA D.GOTEO,PORC.,12CAVIDADES</v>
          </cell>
          <cell r="F4237" t="str">
            <v xml:space="preserve">Płytka porcelanowa, 12 wgłębień     </v>
          </cell>
          <cell r="G4237" t="str">
            <v xml:space="preserve">Фарфоровая пластинка, с 12 углублениями    </v>
          </cell>
          <cell r="H4237">
            <v>16.3</v>
          </cell>
        </row>
        <row r="4238">
          <cell r="A4238" t="str">
            <v>46612-00</v>
          </cell>
          <cell r="B4238" t="str">
            <v xml:space="preserve">Schliffklemme, Kunststoff NS 14/23 </v>
          </cell>
          <cell r="C4238" t="str">
            <v>Joint clamp, IGJ 14/23</v>
          </cell>
          <cell r="D4238" t="str">
            <v>Pince pour rodage RN 14 / 23</v>
          </cell>
          <cell r="E4238" t="str">
            <v>PINZA DE UNION, IGJ 14/23</v>
          </cell>
          <cell r="F4238" t="str">
            <v xml:space="preserve">Klema szlifowana, tworzywo sztuczne NS14/23     </v>
          </cell>
          <cell r="G4238" t="str">
            <v xml:space="preserve">Зажим для притертых соединений, NS 14/23    </v>
          </cell>
          <cell r="H4238">
            <v>4.0999999999999996</v>
          </cell>
        </row>
        <row r="4239">
          <cell r="A4239" t="str">
            <v>46881-93</v>
          </cell>
          <cell r="B4239" t="str">
            <v>Wasserbad WTB mit Schrägdeckel, Edelstahl, 230 V, Volumen 7 Liter</v>
          </cell>
          <cell r="C4239" t="str">
            <v>Water bath WNB7 with gabled lid, 7 l, 230 V</v>
          </cell>
          <cell r="D4239" t="str">
            <v>Bain marie avec couvercle, 7 litres, 230 V</v>
          </cell>
          <cell r="E4239" t="str">
            <v>BANO D.AGUA WB7 C.INCL.TAPA, 230 V</v>
          </cell>
          <cell r="F4239" t="str">
            <v xml:space="preserve">Łaźnia wodna WB7 z pokrywą ukośną,7 l,230 V     </v>
          </cell>
          <cell r="G4239" t="str">
            <v xml:space="preserve">Водяная баня, с крышкой, 7 л, 230 В    </v>
          </cell>
          <cell r="H4239">
            <v>999</v>
          </cell>
        </row>
        <row r="4240">
          <cell r="A4240" t="str">
            <v>46895-00</v>
          </cell>
          <cell r="B4240" t="str">
            <v>Trichter, Kunststoff (PP), Oben-d = 75 mm</v>
          </cell>
          <cell r="C4240" t="str">
            <v>Funnel, diameter = 75 mm, plastic (PP)</v>
          </cell>
          <cell r="D4240" t="str">
            <v>Entonnoir pp d=75mm</v>
          </cell>
          <cell r="E4240" t="str">
            <v>EMB.D.FILTRADO,PP,DIAM.SUP.= 75mm</v>
          </cell>
          <cell r="F4240" t="str">
            <v xml:space="preserve">Lejek, średnica u góry, d = 75 mm, PP     </v>
          </cell>
          <cell r="G4240" t="str">
            <v xml:space="preserve">Воронка с фильтром, PP, d=75 мм    </v>
          </cell>
          <cell r="H4240">
            <v>1.03</v>
          </cell>
        </row>
        <row r="4241">
          <cell r="A4241" t="str">
            <v>46916-05</v>
          </cell>
          <cell r="B4241" t="str">
            <v>Bunsenbrenner mit Nadelventil, für Erdgas, Standard</v>
          </cell>
          <cell r="C4241" t="str">
            <v>Bunsen burner,natur.gas,air reg.</v>
          </cell>
          <cell r="D4241" t="str">
            <v xml:space="preserve">Bec bunsen pour gaz naturel avec régulation d'air </v>
          </cell>
          <cell r="E4241" t="str">
            <v>MECHERO BUNS.,GAS NAT.,REGUL.AIRE</v>
          </cell>
          <cell r="F4241" t="str">
            <v xml:space="preserve">Palnik Bunsena, gaz ziemny, regulator powietrza     </v>
          </cell>
          <cell r="G4241" t="str">
            <v xml:space="preserve">Горелка Бунзена для природного газа, с игольчатым клапаном  подачи воздуха  </v>
          </cell>
          <cell r="H4241">
            <v>33.1</v>
          </cell>
        </row>
        <row r="4242">
          <cell r="A4242" t="str">
            <v>46916-16</v>
          </cell>
          <cell r="B4242" t="str">
            <v>Bunsenbrenner mit Nadelventil, für Propan, Standard</v>
          </cell>
          <cell r="C4242" t="str">
            <v>Bunsen burner,propane, gas regulation</v>
          </cell>
          <cell r="D4242" t="str">
            <v xml:space="preserve">Bec bunsen pour propane avec régulation d'air </v>
          </cell>
          <cell r="E4242" t="str">
            <v>MECHERO BUNSEN,PROPANO,REGUL.AIRE</v>
          </cell>
          <cell r="F4242" t="str">
            <v xml:space="preserve">Palnik Bunsena, propan, regulator powietrza     </v>
          </cell>
          <cell r="G4242" t="str">
            <v xml:space="preserve">Горелка Бунзена для пропана, с игольчатым клапаном подачи воздуха    </v>
          </cell>
          <cell r="H4242">
            <v>33.1</v>
          </cell>
        </row>
        <row r="4243">
          <cell r="A4243" t="str">
            <v>46917-05</v>
          </cell>
          <cell r="B4243" t="str">
            <v>Bunsenbrenner mit Nadelventil und Sparflamme innen, für Erdgas, DIN-Ausführung</v>
          </cell>
          <cell r="C4243" t="str">
            <v>Bunsen burner,natural gas, DIN</v>
          </cell>
          <cell r="D4243" t="str">
            <v>Bec bunsen pour gaz naturel</v>
          </cell>
          <cell r="E4243" t="str">
            <v>MECHERO BUNSEN,GAS NATURAL, DIN</v>
          </cell>
          <cell r="F4243" t="str">
            <v xml:space="preserve">Palnik Bunsena, gaz ziemny, wg DIN     </v>
          </cell>
          <cell r="G4243" t="str">
            <v xml:space="preserve">Горелка Бунзена для природного газа,   в соответствии с DIN    </v>
          </cell>
          <cell r="H4243">
            <v>40.299999999999997</v>
          </cell>
        </row>
        <row r="4244">
          <cell r="A4244" t="str">
            <v>46917-16</v>
          </cell>
          <cell r="B4244" t="str">
            <v>Bunsenbrenner mit Nadelventil und Sparflamme innen, für Propan, DIN-Ausführung</v>
          </cell>
          <cell r="C4244" t="str">
            <v>Bunsen burner,propane, DIN</v>
          </cell>
          <cell r="D4244" t="str">
            <v>Bec bunsen pour propane</v>
          </cell>
          <cell r="E4244" t="str">
            <v>MECHERO BUNSEN,PROPANO, DIN</v>
          </cell>
          <cell r="F4244" t="str">
            <v xml:space="preserve">Palnik Bunsena, propan, wg DIN     </v>
          </cell>
          <cell r="G4244" t="str">
            <v xml:space="preserve">Горелка Бунзена для пропана,  в соответствии с DIN   </v>
          </cell>
          <cell r="H4244">
            <v>40.299999999999997</v>
          </cell>
        </row>
        <row r="4245">
          <cell r="A4245" t="str">
            <v>46919-05</v>
          </cell>
          <cell r="B4245" t="str">
            <v>Teclubrenner mit Nadelventil und Sparflamme innen, für Erdgas, DIN-Ausführung</v>
          </cell>
          <cell r="C4245" t="str">
            <v>Teclu burner, natural gas, DIN</v>
          </cell>
          <cell r="D4245" t="str">
            <v>Bec teclu pour gaz naturel</v>
          </cell>
          <cell r="E4245" t="str">
            <v>MECHERO TECLU, GAS NATURAL, DIN</v>
          </cell>
          <cell r="F4245" t="str">
            <v xml:space="preserve">Palnik Teclu, gaz ziemny, wg normy DIN     </v>
          </cell>
          <cell r="G4245" t="str">
            <v xml:space="preserve">Горелка Теклу для природного газа,  в соответствии с DIN    </v>
          </cell>
          <cell r="H4245">
            <v>50.45</v>
          </cell>
        </row>
        <row r="4246">
          <cell r="A4246" t="str">
            <v>46919-16</v>
          </cell>
          <cell r="B4246" t="str">
            <v>Teclubrenner mit Nadelventil und Sparflamme innen, für Propan, DIN-Ausführung</v>
          </cell>
          <cell r="C4246" t="str">
            <v>Teclu burner, propane, DIN</v>
          </cell>
          <cell r="D4246" t="str">
            <v>Bec teclu pour propane</v>
          </cell>
          <cell r="E4246" t="str">
            <v>MECHERO TECLU, PROPANO, DIN</v>
          </cell>
          <cell r="F4246" t="str">
            <v xml:space="preserve">Palnik Teclu, propan, wg normy DIN     </v>
          </cell>
          <cell r="G4246" t="str">
            <v xml:space="preserve">Горелка Теклу для пропана,  в соответствии с DIN  </v>
          </cell>
          <cell r="H4246">
            <v>50.45</v>
          </cell>
        </row>
        <row r="4247">
          <cell r="A4247" t="str">
            <v>46920-35</v>
          </cell>
          <cell r="B4247" t="str">
            <v xml:space="preserve">Teclubrenner, Allgas, Luftregulierung </v>
          </cell>
          <cell r="C4247" t="str">
            <v>Teclu burner, universal,air reg.</v>
          </cell>
          <cell r="D4247" t="str">
            <v xml:space="preserve">Bec teclu tous gaz, avec réglage de l'air </v>
          </cell>
          <cell r="E4247" t="str">
            <v>MECHERO TECLU, UNIVER.,REGUL.AIRE</v>
          </cell>
          <cell r="F4247" t="str">
            <v xml:space="preserve">Palnik Teclu, wszystkie gazy, regulator powietrza     </v>
          </cell>
          <cell r="G4247" t="str">
            <v xml:space="preserve">Горелка Теклу, универсальная, для всех газов, с регулировкой воздуха   </v>
          </cell>
          <cell r="H4247">
            <v>52.5</v>
          </cell>
        </row>
        <row r="4248">
          <cell r="A4248" t="str">
            <v>46921-05</v>
          </cell>
          <cell r="B4248" t="str">
            <v xml:space="preserve">Sicherheitsgasschlauch mit Muffen, l = 50 cm </v>
          </cell>
          <cell r="C4248" t="str">
            <v>Security tubing, butt-ended, l = 50 cm</v>
          </cell>
          <cell r="D4248" t="str">
            <v>Tuyau de gaz de sécurité 50 cm</v>
          </cell>
          <cell r="E4248" t="str">
            <v>TUBO P.GAS D.SEGURID.,C.NUEZ,50cm</v>
          </cell>
          <cell r="F4248" t="str">
            <v xml:space="preserve">Przewód zbrojony z zaciskami, 50 cm     </v>
          </cell>
          <cell r="G4248" t="str">
            <v xml:space="preserve">Шланг для газовой горелки, с муфтами, 50 см    </v>
          </cell>
          <cell r="H4248">
            <v>30.4</v>
          </cell>
        </row>
        <row r="4249">
          <cell r="A4249" t="str">
            <v>46921-15</v>
          </cell>
          <cell r="B4249" t="str">
            <v xml:space="preserve">Sicherheitsgasschlauch mit Muffen, l = 150 cm </v>
          </cell>
          <cell r="C4249" t="str">
            <v>Security tubing, butt-ended,150cm</v>
          </cell>
          <cell r="D4249" t="str">
            <v>Tuyau de gaz de sécurité 150 cm</v>
          </cell>
          <cell r="E4249" t="str">
            <v>TU.P.GAS D.SEGURID.,C.NUEZ,150cm</v>
          </cell>
          <cell r="F4249" t="str">
            <v xml:space="preserve">Przewód zbrojony z zaciskami, 150 cm     </v>
          </cell>
          <cell r="G4249" t="str">
            <v xml:space="preserve">Шланг для газовой горелки, с муфтами, 50 см    </v>
          </cell>
          <cell r="H4249">
            <v>52.1</v>
          </cell>
        </row>
        <row r="4250">
          <cell r="A4250" t="str">
            <v>46930-00</v>
          </cell>
          <cell r="B4250" t="str">
            <v>Butan-Lötlampe Soudogaz X 2000</v>
          </cell>
          <cell r="C4250" t="str">
            <v>Blow lamp, butan cartridge,X2000</v>
          </cell>
          <cell r="D4250" t="str">
            <v>Lampe à souder, butane sudogaz x2000</v>
          </cell>
          <cell r="E4250" t="str">
            <v>LAMP.D.SOLDAR,BUT.,SOUDOGAZX2000</v>
          </cell>
          <cell r="F4250" t="str">
            <v xml:space="preserve">Lampa lutownicza Soudogaz X 2000     </v>
          </cell>
          <cell r="G4250" t="str">
            <v xml:space="preserve">Паяльная лампа, бутан, картридж, X 2000    </v>
          </cell>
          <cell r="H4250">
            <v>33.700000000000003</v>
          </cell>
        </row>
        <row r="4251">
          <cell r="A4251" t="str">
            <v>46944-00</v>
          </cell>
          <cell r="B4251" t="str">
            <v xml:space="preserve">Molekülbox 1, 10 x Molekülbaukasten 1 </v>
          </cell>
          <cell r="C4251" t="str">
            <v xml:space="preserve">Molecular model construction kit 1, 10x molecular model kit </v>
          </cell>
          <cell r="D4251" t="str">
            <v>Kit de construction modèle moléculaire - 10 jeux</v>
          </cell>
          <cell r="E4251" t="str">
            <v>JGO. 1, 10 x MODELOS MOLEC.(KIT1)</v>
          </cell>
          <cell r="F4251" t="str">
            <v xml:space="preserve">Zestaw modeli cząsteczek 1; Modele cząstek 10-krotne     </v>
          </cell>
          <cell r="G4251" t="str">
            <v xml:space="preserve">Набор элементов для моделирования молекул 1, комплект для 10 молекул.    </v>
          </cell>
          <cell r="H4251">
            <v>377</v>
          </cell>
        </row>
        <row r="4252">
          <cell r="A4252" t="str">
            <v>46944-01</v>
          </cell>
          <cell r="B4252" t="str">
            <v xml:space="preserve">Molekülbaukasten 1, einzeln </v>
          </cell>
          <cell r="C4252" t="str">
            <v>Molecular model construction kit 1</v>
          </cell>
          <cell r="D4252" t="str">
            <v>Kit de construction modèle moléculaire</v>
          </cell>
          <cell r="E4252" t="str">
            <v>MODELOS MOLECULARES (KIT1),INDIV.</v>
          </cell>
          <cell r="F4252" t="str">
            <v xml:space="preserve">Zestaw modeli cząstek 1; Modele cząsteczek, 1-krotne     </v>
          </cell>
          <cell r="G4252" t="str">
            <v xml:space="preserve">Набор для моделирования молекул  1    </v>
          </cell>
          <cell r="H4252">
            <v>36.75</v>
          </cell>
        </row>
        <row r="4253">
          <cell r="A4253" t="str">
            <v>46945-00</v>
          </cell>
          <cell r="B4253" t="str">
            <v xml:space="preserve">Molekülbox 2, 10 x Molekülbaukasten 2 </v>
          </cell>
          <cell r="C4253" t="str">
            <v>Set2, 10x molecular model kit 2</v>
          </cell>
          <cell r="D4253" t="str">
            <v>Kit de construction modèle moléculaire 2  - 10 jeux</v>
          </cell>
          <cell r="E4253" t="str">
            <v>JGO. 2, 10 x MODELOS MOLEC.(KIT2)</v>
          </cell>
          <cell r="F4253" t="str">
            <v xml:space="preserve">Zestaw modeli cząsteczek 2; Modele cząsteczek 10-krotne     </v>
          </cell>
          <cell r="G4253" t="str">
            <v xml:space="preserve">Набор элементов для моделирования молекул 2, комплект для 10 молекул.    </v>
          </cell>
          <cell r="H4253">
            <v>377</v>
          </cell>
        </row>
        <row r="4254">
          <cell r="A4254" t="str">
            <v>46948-00</v>
          </cell>
          <cell r="B4254" t="str">
            <v>Laborlöffel, Stahl, l = 200 mm</v>
          </cell>
          <cell r="C4254" t="str">
            <v>Spoon + spatula, steel, l=200mm</v>
          </cell>
          <cell r="D4254" t="str">
            <v>Spatule cuillère acier l=200 mm</v>
          </cell>
          <cell r="E4254" t="str">
            <v>CUCHARA+ESPATULA, ACERO, l=200mm</v>
          </cell>
          <cell r="F4254" t="str">
            <v xml:space="preserve">Łyżeczka laboratoryjna, stalowa, l = 200 mm     </v>
          </cell>
          <cell r="G4254" t="str">
            <v xml:space="preserve">Ложка-шпатель, сталь, l=200 мм    </v>
          </cell>
          <cell r="H4254">
            <v>4.9000000000000004</v>
          </cell>
        </row>
        <row r="4255">
          <cell r="A4255" t="str">
            <v>46949-00</v>
          </cell>
          <cell r="B4255" t="str">
            <v xml:space="preserve">Löffelspatel, Stahl, l = 120 mm </v>
          </cell>
          <cell r="C4255" t="str">
            <v>Spoon + spatula, steel, l=120mm</v>
          </cell>
          <cell r="D4255" t="str">
            <v>Spatule cuillère acier l=120 mm</v>
          </cell>
          <cell r="E4255" t="str">
            <v>CUCHARA+ESPATULA, ACERO, l=120mm</v>
          </cell>
          <cell r="F4255" t="str">
            <v xml:space="preserve">Łyżeczka laboratoryjna, stalowa, l = 120 mm     </v>
          </cell>
          <cell r="G4255" t="str">
            <v xml:space="preserve">Ложка-шпатель, сталь, l=120 мм    </v>
          </cell>
          <cell r="H4255">
            <v>3.1</v>
          </cell>
        </row>
        <row r="4256">
          <cell r="A4256" t="str">
            <v>46950-00</v>
          </cell>
          <cell r="B4256" t="str">
            <v xml:space="preserve">Löffelspatel, Stahl, l = 180 mm </v>
          </cell>
          <cell r="C4256" t="str">
            <v>Spoon + spatula, steel, l=180mm</v>
          </cell>
          <cell r="D4256" t="str">
            <v>Spatule cuillère acier l=180 mm</v>
          </cell>
          <cell r="E4256" t="str">
            <v>CUCHARA+ESPATULA, ACERO, l=180mm</v>
          </cell>
          <cell r="F4256" t="str">
            <v xml:space="preserve">Łyżeczka laboratoryjna, stalowa, l = 180 mm     </v>
          </cell>
          <cell r="G4256" t="str">
            <v xml:space="preserve">Ложка-шпатель, сталь, l=180 мм    </v>
          </cell>
          <cell r="H4256">
            <v>3.1</v>
          </cell>
        </row>
        <row r="4257">
          <cell r="A4257" t="str">
            <v>46951-00</v>
          </cell>
          <cell r="B4257" t="str">
            <v>Mikrospatellöffel, Stahl, l = 210 mm</v>
          </cell>
          <cell r="C4257" t="str">
            <v>mikro Spoon+spatula, l=210mm</v>
          </cell>
          <cell r="D4257" t="str">
            <v>Micro spatule en acier l=210 mm</v>
          </cell>
          <cell r="E4257" t="str">
            <v>MICROESPAT.-CUCHARA,ACERO,l=210mm</v>
          </cell>
          <cell r="F4257" t="str">
            <v xml:space="preserve">Mikrołyżeczka laboratoryjna, stalowa, l = 210 mm     </v>
          </cell>
          <cell r="G4257" t="str">
            <v xml:space="preserve">Ложка-шпатель (микро), l=210 мм    </v>
          </cell>
          <cell r="H4257">
            <v>3.1</v>
          </cell>
        </row>
        <row r="4258">
          <cell r="A4258" t="str">
            <v>46952-00</v>
          </cell>
          <cell r="B4258" t="str">
            <v xml:space="preserve">Doppelspatel, Stahl, l = 185 mm </v>
          </cell>
          <cell r="C4258" t="str">
            <v>Spatula, steel, l=185mm</v>
          </cell>
          <cell r="D4258" t="str">
            <v>Spatule double en acier l=185 mm</v>
          </cell>
          <cell r="E4258" t="str">
            <v>ESPATULA, ACERO, l=185mm</v>
          </cell>
          <cell r="F4258" t="str">
            <v xml:space="preserve">Łyżeczka z 2 końcami, stalowa, l = 185 mm     </v>
          </cell>
          <cell r="G4258" t="str">
            <v xml:space="preserve">Шпатель, двухсторонний, сталь, l=185 мм    </v>
          </cell>
          <cell r="H4258">
            <v>3</v>
          </cell>
        </row>
        <row r="4259">
          <cell r="A4259" t="str">
            <v>46955-00</v>
          </cell>
          <cell r="B4259" t="str">
            <v xml:space="preserve">Mikrodoppelspatel, Stahl, l = 130 mm </v>
          </cell>
          <cell r="C4259" t="str">
            <v>Micro spatula, steel, 3/130 mm</v>
          </cell>
          <cell r="D4259" t="str">
            <v>Micro spatule double acier 3 / 130 mm</v>
          </cell>
          <cell r="E4259" t="str">
            <v>MICROESPATULA, ACERO 3/130 mm</v>
          </cell>
          <cell r="F4259" t="str">
            <v xml:space="preserve">Mikrołyżeczka z 2 końcami, l = 130 mm     </v>
          </cell>
          <cell r="G4259" t="str">
            <v xml:space="preserve">Микрошпатель, двухсторонний, сталь, 3/130 мм    </v>
          </cell>
          <cell r="H4259">
            <v>1.8</v>
          </cell>
        </row>
        <row r="4260">
          <cell r="A4260" t="str">
            <v>46956-00</v>
          </cell>
          <cell r="B4260" t="str">
            <v xml:space="preserve">Mikrodoppelspatel, Stahl, l = 150 mm </v>
          </cell>
          <cell r="C4260" t="str">
            <v>Micro spatula, steel, 5/150 mm</v>
          </cell>
          <cell r="D4260" t="str">
            <v>Micro spatule double acier 5 / 150 mm</v>
          </cell>
          <cell r="E4260" t="str">
            <v>MICROESPATULA, ACERO 5/150 mm</v>
          </cell>
          <cell r="F4260" t="str">
            <v xml:space="preserve">Mikrołyżeczka z 2 końcami, l = 150 mm     </v>
          </cell>
          <cell r="G4260" t="str">
            <v xml:space="preserve">Микрошпатель, двухсторонний, сталь, 5/150 мм    </v>
          </cell>
          <cell r="H4260">
            <v>2</v>
          </cell>
        </row>
        <row r="4261">
          <cell r="A4261" t="str">
            <v>46957-00</v>
          </cell>
          <cell r="B4261" t="str">
            <v xml:space="preserve">Mikrodoppelspatel, Stahl, l = 185 mm </v>
          </cell>
          <cell r="C4261" t="str">
            <v>Micro spatula, steel, 5/185 mm</v>
          </cell>
          <cell r="D4261" t="str">
            <v>Micro spatule double acier 5 / 185 mm</v>
          </cell>
          <cell r="E4261" t="str">
            <v>MICROESPATULA, ACERO 5/185 mm</v>
          </cell>
          <cell r="F4261" t="str">
            <v xml:space="preserve">Mikrołyżeczka z 2 końcami, l = 185 mm     </v>
          </cell>
          <cell r="G4261" t="str">
            <v xml:space="preserve">Микрошпатель, двухсторонний, сталь, 5/185 мм    </v>
          </cell>
          <cell r="H4261">
            <v>1.9</v>
          </cell>
        </row>
        <row r="4262">
          <cell r="A4262" t="str">
            <v>46964-00</v>
          </cell>
          <cell r="B4262" t="str">
            <v xml:space="preserve">Tiegelzange, Edelstahl, l = 250 mm </v>
          </cell>
          <cell r="C4262" t="str">
            <v>Crucible tongs,w.bow,stainl.steel</v>
          </cell>
          <cell r="D4262" t="str">
            <v>Pince à creuset en acier inoxydable L=250mm</v>
          </cell>
          <cell r="E4262" t="str">
            <v>TEN.P.CRISOL,ACERO18/8,DOBLE CURV</v>
          </cell>
          <cell r="F4262" t="str">
            <v xml:space="preserve">Szczypce do tygli, stal szlachetna, l = 250 mm     </v>
          </cell>
          <cell r="G4262" t="str">
            <v xml:space="preserve">Тигельные щипцы, нерж. сталь, l=250 мм    </v>
          </cell>
          <cell r="H4262">
            <v>6.3</v>
          </cell>
        </row>
        <row r="4263">
          <cell r="A4263" t="str">
            <v>46966-00</v>
          </cell>
          <cell r="B4263" t="str">
            <v xml:space="preserve">Kolbenzange, Stahl, Korkeinlage </v>
          </cell>
          <cell r="C4263" t="str">
            <v>Tongs for flasks,cork lined</v>
          </cell>
          <cell r="D4263" t="str">
            <v>Pince à ballon 18/8 en acier / liège</v>
          </cell>
          <cell r="E4263" t="str">
            <v>TENAZAS P.CILINDROS, ACERO 18/8</v>
          </cell>
          <cell r="F4263" t="str">
            <v xml:space="preserve">Szczypce do kolb, stalowe, wkładka korkowa     </v>
          </cell>
          <cell r="G4263" t="str">
            <v xml:space="preserve">Щипцы для колб, с пробковым покрытием    </v>
          </cell>
          <cell r="H4263">
            <v>14.3</v>
          </cell>
        </row>
        <row r="4264">
          <cell r="A4264" t="str">
            <v>46970-00</v>
          </cell>
          <cell r="B4264" t="str">
            <v xml:space="preserve">Schere, l = 125 mm, spitz-stumpf </v>
          </cell>
          <cell r="C4264" t="str">
            <v>Scissors, straight, l=125mm</v>
          </cell>
          <cell r="D4264" t="str">
            <v>Ciseau inoxydable droit l=125mm</v>
          </cell>
          <cell r="E4264" t="str">
            <v>TIJERAS RECTAS, INOXID., l=125mm</v>
          </cell>
          <cell r="F4264" t="str">
            <v xml:space="preserve">Nożyce, l = 125 mm, końcówki okrągłe     </v>
          </cell>
          <cell r="G4264" t="str">
            <v xml:space="preserve">Ножницы, прямые, l=125 мм , закругл. концами   </v>
          </cell>
          <cell r="H4264">
            <v>3.2</v>
          </cell>
        </row>
        <row r="4265">
          <cell r="A4265" t="str">
            <v>47001-02</v>
          </cell>
          <cell r="B4265" t="str">
            <v xml:space="preserve">Lackmus-Papier, neutral, Rolle </v>
          </cell>
          <cell r="C4265" t="str">
            <v>Litmus paper neutral, roll</v>
          </cell>
          <cell r="D4265" t="str">
            <v>Papier tournesol neutre rouleau</v>
          </cell>
          <cell r="E4265" t="str">
            <v>PAPEL DE TORNASOL NEUTRAL, ROLLO</v>
          </cell>
          <cell r="F4265" t="str">
            <v xml:space="preserve">Papier lakmusowy neutralny, rolka     </v>
          </cell>
          <cell r="G4265" t="str">
            <v xml:space="preserve">Лакмусовая бумага, бесцветная, рулон    </v>
          </cell>
          <cell r="H4265">
            <v>12.3</v>
          </cell>
        </row>
        <row r="4266">
          <cell r="A4266" t="str">
            <v>47004-01</v>
          </cell>
          <cell r="B4266" t="str">
            <v>Indikatorpapier, pH 1-11, Rolle</v>
          </cell>
          <cell r="C4266" t="str">
            <v>Indicator paper, pH1-11, roll</v>
          </cell>
          <cell r="D4266" t="str">
            <v>Papier indicateur pH 1-11 rouleau</v>
          </cell>
          <cell r="E4266" t="str">
            <v>Papel indicador, pH 1-11, rollo</v>
          </cell>
          <cell r="F4266" t="str">
            <v xml:space="preserve">Papier indykacyjny, pH 1-11, rolka     </v>
          </cell>
          <cell r="G4266" t="str">
            <v xml:space="preserve">Индикаторная бумага, pH1-11, рулон     </v>
          </cell>
          <cell r="H4266">
            <v>12.3</v>
          </cell>
        </row>
        <row r="4267">
          <cell r="A4267" t="str">
            <v>47004-02</v>
          </cell>
          <cell r="B4267" t="str">
            <v>Indikatorpapier, pH 1-14, 1 Rolle,  (5 m Länge, 7 mm Breite), inkl. Farbskala</v>
          </cell>
          <cell r="C4267" t="str">
            <v>Indicator paper, pH1-14, roll</v>
          </cell>
          <cell r="D4267" t="str">
            <v>Papier indicateur pH 1-14 rouleau</v>
          </cell>
          <cell r="E4267" t="str">
            <v>Papel de Tornasol, pH 1-14, rollo</v>
          </cell>
          <cell r="F4267" t="str">
            <v xml:space="preserve">Papier indykacyjny, pH 1-14, rolka     </v>
          </cell>
          <cell r="G4267" t="str">
            <v xml:space="preserve">Индикаторная бумага, pH1-14, рулон     </v>
          </cell>
          <cell r="H4267">
            <v>12.3</v>
          </cell>
        </row>
        <row r="4268">
          <cell r="A4268" t="str">
            <v>47005-01</v>
          </cell>
          <cell r="B4268" t="str">
            <v>Indikatorpapier, pH 1-11, Nachfüllpack, 3 Rollen</v>
          </cell>
          <cell r="C4268" t="str">
            <v>Indicator paper,pH1-11, refill</v>
          </cell>
          <cell r="D4268" t="str">
            <v>Papier indicateur pH 1-11 rempl.</v>
          </cell>
          <cell r="E4268" t="str">
            <v>Papel indicador, pH 1-11, repuesto, 3 rollos</v>
          </cell>
          <cell r="F4268" t="str">
            <v xml:space="preserve">Papier indykacyjny, pH 1-11, uzupełnienie, 3 rolki     </v>
          </cell>
          <cell r="G4268" t="str">
            <v xml:space="preserve">Индикаторная бумага, pH 1-11, 3х-рулонный блок    </v>
          </cell>
          <cell r="H4268">
            <v>19.399999999999999</v>
          </cell>
        </row>
        <row r="4269">
          <cell r="A4269" t="str">
            <v>47005-02</v>
          </cell>
          <cell r="B4269" t="str">
            <v>Indikatorpapier, pH 1-14, Nachfüllpack, 3 Rollen</v>
          </cell>
          <cell r="C4269" t="str">
            <v>Indicator paper,pH1-14, refill</v>
          </cell>
          <cell r="D4269" t="str">
            <v>Papier indicateur pH 1-14 rempl.</v>
          </cell>
          <cell r="E4269" t="str">
            <v>Papel indicador, pH 1-14, repuesto, 3 rollos</v>
          </cell>
          <cell r="F4269" t="str">
            <v xml:space="preserve">Papier indykacyjny, pH 1-14, uzupełnienie, 3 rolki     </v>
          </cell>
          <cell r="G4269" t="str">
            <v xml:space="preserve">Индикаторная бумага, pH 1-14, 3х-рулонный блок    </v>
          </cell>
          <cell r="H4269">
            <v>19.399999999999999</v>
          </cell>
        </row>
        <row r="4270">
          <cell r="A4270" t="str">
            <v>47006-01</v>
          </cell>
          <cell r="B4270" t="str">
            <v>Indikatorpapier, pH 1-11, Heft</v>
          </cell>
          <cell r="C4270" t="str">
            <v>Indicator paper, pH1-11, book</v>
          </cell>
          <cell r="D4270" t="str">
            <v>Papier indicateur pH 1-11 cahier</v>
          </cell>
          <cell r="E4270" t="str">
            <v>Papel indicador, pH 1-11, cuadernillo</v>
          </cell>
          <cell r="F4270" t="str">
            <v xml:space="preserve">Papier indykacyjny, pH 1-11, zeszyt     </v>
          </cell>
          <cell r="G4270" t="str">
            <v xml:space="preserve">Индикаторная бумага, pH 1-11, блокнот    </v>
          </cell>
          <cell r="H4270">
            <v>11.4</v>
          </cell>
        </row>
        <row r="4271">
          <cell r="A4271" t="str">
            <v>47014-00</v>
          </cell>
          <cell r="B4271" t="str">
            <v>Farbvergleichsskala für Universalindikator UNISOL 113, pH 1,0...13,0</v>
          </cell>
          <cell r="C4271" t="str">
            <v>Colour comparator table for liquid indicator pH 1-13</v>
          </cell>
          <cell r="D4271" t="str">
            <v>Comparateur couleur pour indicateur de pH liquide 1-13</v>
          </cell>
          <cell r="E4271" t="str">
            <v>Papel indicador de pH 1-13 para líquidos</v>
          </cell>
          <cell r="F4271" t="str">
            <v xml:space="preserve">Skala porównawcza do indykatora pH 1..13     </v>
          </cell>
          <cell r="G4271" t="str">
            <v xml:space="preserve">Цветошкала для жидкого индикатора UNISOL,  pH-1-13    </v>
          </cell>
          <cell r="H4271">
            <v>6.4</v>
          </cell>
        </row>
        <row r="4272">
          <cell r="A4272" t="str">
            <v>47014-01</v>
          </cell>
          <cell r="B4272" t="str">
            <v>Universalindikator, flüssig, pH 4 - 10, 100 ml mit Farbskala</v>
          </cell>
          <cell r="C4272" t="str">
            <v>Liquid Indicator pH4-10 UNISOL410</v>
          </cell>
          <cell r="D4272" t="str">
            <v>Indicateur liquide pH 4-10 unisol410</v>
          </cell>
          <cell r="E4272" t="str">
            <v>Indicador líquido, pH 4 - 10</v>
          </cell>
          <cell r="F4272" t="str">
            <v xml:space="preserve">Indykator uniwersalny, płynny, pH 4-10     </v>
          </cell>
          <cell r="G4272" t="str">
            <v xml:space="preserve">Жидкий универсальный индикатор, pH 4-10, 100 мл  </v>
          </cell>
          <cell r="H4272">
            <v>36</v>
          </cell>
        </row>
        <row r="4273">
          <cell r="A4273" t="str">
            <v>47014-02</v>
          </cell>
          <cell r="B4273" t="str">
            <v>Universalindikator, flüssig, pH 1...13, 100 ml mit Farbskala</v>
          </cell>
          <cell r="C4273" t="str">
            <v>Liquid Indicator pH1-13 UNISOL113</v>
          </cell>
          <cell r="D4273" t="str">
            <v>Indicateur liquide pH 1-13, 100 ml</v>
          </cell>
          <cell r="E4273" t="str">
            <v>Indicador líquido, pH 1 - 13</v>
          </cell>
          <cell r="F4273" t="str">
            <v xml:space="preserve">Indykator uniwersalny, płynny, pH 1-13     </v>
          </cell>
          <cell r="G4273" t="str">
            <v xml:space="preserve">Жидкий универсальный индикатор, pH 1-13, 100 мл    </v>
          </cell>
          <cell r="H4273">
            <v>36</v>
          </cell>
        </row>
        <row r="4274">
          <cell r="A4274" t="str">
            <v>47014-03</v>
          </cell>
          <cell r="B4274" t="str">
            <v>Universalindikator, grün, pH 1 - 12, 100 ml mit Farbskala, nach McCrumb</v>
          </cell>
          <cell r="C4274" t="str">
            <v>Liquid Indicator, Mc Crumb</v>
          </cell>
          <cell r="D4274" t="str">
            <v/>
          </cell>
          <cell r="E4274" t="str">
            <v>Líquido indicador, pH 1-12</v>
          </cell>
          <cell r="F4274" t="str">
            <v>#N/A</v>
          </cell>
          <cell r="G4274" t="str">
            <v>Универсальный индикатор Mc Crumb, зеленый</v>
          </cell>
          <cell r="H4274">
            <v>31.4</v>
          </cell>
        </row>
        <row r="4275">
          <cell r="A4275" t="str">
            <v>47015-00</v>
          </cell>
          <cell r="B4275" t="str">
            <v>Indikatorpapier für Wasser (Watesmo), 1 Rolle, (5 m Länge,  7 mm Breite)</v>
          </cell>
          <cell r="C4275" t="str">
            <v>Indicator paper f.water roll 5m</v>
          </cell>
          <cell r="D4275" t="str">
            <v>Papier indicateur - rouleau 5 mètres</v>
          </cell>
          <cell r="E4275" t="str">
            <v>PAPEL INDICADOR P.AGUA ROLLO 5m</v>
          </cell>
          <cell r="F4275" t="str">
            <v xml:space="preserve">Papier indykacyjny do wody, 1 rolka     </v>
          </cell>
          <cell r="G4275" t="str">
            <v xml:space="preserve">Индикаторная бумага для воды, Watesmo, 1 рулон - 5 м    </v>
          </cell>
          <cell r="H4275">
            <v>44.4</v>
          </cell>
        </row>
        <row r="4276">
          <cell r="A4276" t="str">
            <v>47020-01</v>
          </cell>
          <cell r="B4276" t="str">
            <v>AQUADUR-Teststäbchen Wasserhärte, 100 Teststäbchen</v>
          </cell>
          <cell r="C4276" t="str">
            <v>AQUADUR-Test sticks Water hardne.</v>
          </cell>
          <cell r="D4276" t="str">
            <v xml:space="preserve">Tiges indicatrices dureté d'eau </v>
          </cell>
          <cell r="E4276" t="str">
            <v>AQUAD.-BARRAS INDIC.P.DUR.D.AGUAS</v>
          </cell>
          <cell r="F4276" t="str">
            <v xml:space="preserve">Papierki indykacyjne AQUADUR do twardości wody     </v>
          </cell>
          <cell r="G4276" t="str">
            <v xml:space="preserve">Стержни для определения жесткости воды, AQUADUR    </v>
          </cell>
          <cell r="H4276">
            <v>31.9</v>
          </cell>
        </row>
        <row r="4277">
          <cell r="A4277" t="str">
            <v>47021-03</v>
          </cell>
          <cell r="B4277" t="str">
            <v xml:space="preserve">QUANTOFIX-Teststäbchen Ascorbinsäure </v>
          </cell>
          <cell r="C4277" t="str">
            <v>QUANTOFIX-Test st. ascorbic acid</v>
          </cell>
          <cell r="D4277" t="str">
            <v>Tiges indicatrices acide ascorbique</v>
          </cell>
          <cell r="E4277" t="str">
            <v>QUANTOFIX-BARR.INDIC.ACIDO ASCORB</v>
          </cell>
          <cell r="F4277" t="str">
            <v xml:space="preserve">Papierki indykacyjne QUANTOFIX, kwas askorbinowy     </v>
          </cell>
          <cell r="G4277" t="str">
            <v xml:space="preserve">Стержни для определения аскорбиновой кислоты, QUANTOFIX    </v>
          </cell>
          <cell r="H4277">
            <v>35.700000000000003</v>
          </cell>
        </row>
        <row r="4278">
          <cell r="A4278" t="str">
            <v>47023-00</v>
          </cell>
          <cell r="B4278" t="str">
            <v>Digitale Bestimmung von Wasserwerten inkl. Teststreifen &amp; Auswerte-App für Smartphone/Tablet</v>
          </cell>
          <cell r="C4278" t="str">
            <v xml:space="preserve">Testlab "Water analysis"- Digital data acquisition </v>
          </cell>
          <cell r="D4278" t="str">
            <v/>
          </cell>
          <cell r="E4278" t="str">
            <v>Test para laboratorio "Análisis de agua" - adquisición de datos digital</v>
          </cell>
          <cell r="F4278" t="str">
            <v>#N/A</v>
          </cell>
          <cell r="G4278" t="str">
            <v>Цифровая лаборатория Анализ воды</v>
          </cell>
          <cell r="H4278">
            <v>19.899999999999999</v>
          </cell>
        </row>
        <row r="4279">
          <cell r="A4279" t="str">
            <v>47039-00</v>
          </cell>
          <cell r="B4279" t="str">
            <v>Laborthermometer  -10...+50°C, l=200mm, ohne Tauchschaft</v>
          </cell>
          <cell r="C4279" t="str">
            <v>Lab thermom. -10...+50°C,w/o Hg</v>
          </cell>
          <cell r="D4279" t="str">
            <v>Thermomètre de laboratoire  -10...+50°C sans mercure</v>
          </cell>
          <cell r="E4279" t="str">
            <v>TERM.D.LAB.-10..+50°C,SIN MERCUR.</v>
          </cell>
          <cell r="F4279" t="str">
            <v xml:space="preserve">Termometr laboratoryjny, -10...+50 °C, bezrtęciowy     </v>
          </cell>
          <cell r="G4279" t="str">
            <v xml:space="preserve">Лабораторный термометр, -10...+50°C,  без Hg    </v>
          </cell>
          <cell r="H4279">
            <v>7</v>
          </cell>
        </row>
        <row r="4280">
          <cell r="A4280" t="str">
            <v>47040-00</v>
          </cell>
          <cell r="B4280" t="str">
            <v>Laborthermometer -10...+100°C, l=250mm, ohne Tauchschaft</v>
          </cell>
          <cell r="C4280" t="str">
            <v>Lab thermom.-10...+100°C,w/o Hg</v>
          </cell>
          <cell r="D4280" t="str">
            <v>Thermomètre de laboratoire  -10...+100°C sans mercure</v>
          </cell>
          <cell r="E4280" t="str">
            <v>TERM.D.LAB.-10..+100°C,SIN MERCUR</v>
          </cell>
          <cell r="F4280" t="str">
            <v xml:space="preserve">Termometr laboratoryjny, -10...+100 °C, bezrtęciowy     </v>
          </cell>
          <cell r="G4280" t="str">
            <v xml:space="preserve">Лабораторный термометр-10...+100°C, без Hg    </v>
          </cell>
          <cell r="H4280">
            <v>8.5</v>
          </cell>
        </row>
        <row r="4281">
          <cell r="A4281" t="str">
            <v>47041-00</v>
          </cell>
          <cell r="B4281" t="str">
            <v>Laborthermometer, -10...+150°C, l=250mm, ohne Tauchschaft</v>
          </cell>
          <cell r="C4281" t="str">
            <v>Lab thermom.-10...+150°C,w/o Hg</v>
          </cell>
          <cell r="D4281" t="str">
            <v>Thermomètre de laboratoire  -10...+150°C sans mercure</v>
          </cell>
          <cell r="E4281" t="str">
            <v>TERM.D.LAB.-10..+150°C,SIN MERCUR</v>
          </cell>
          <cell r="F4281" t="str">
            <v xml:space="preserve">Termometr laboratoryjny, -10...+150 °C, bezrtęciowy     </v>
          </cell>
          <cell r="G4281" t="str">
            <v xml:space="preserve">Лабораторный термометр-10...+150°C, без Hg    </v>
          </cell>
          <cell r="H4281">
            <v>9</v>
          </cell>
        </row>
        <row r="4282">
          <cell r="A4282" t="str">
            <v>47043-00</v>
          </cell>
          <cell r="B4282" t="str">
            <v>Laborthermometer -10...+250°C, l=300mm, ohne Tauchschaft</v>
          </cell>
          <cell r="C4282" t="str">
            <v>Lab thermom.-10...+250°C,w/o Hg</v>
          </cell>
          <cell r="D4282" t="str">
            <v>Thermomètre de laboratoire  -10...+250°C sans mercure</v>
          </cell>
          <cell r="E4282" t="str">
            <v>TERM.D.LAB.-10..+250°C,SIN MERCUR</v>
          </cell>
          <cell r="F4282" t="str">
            <v xml:space="preserve">Termometr laboratoryjny, -10...+250 °C, bezrtęciowy     </v>
          </cell>
          <cell r="G4282" t="str">
            <v xml:space="preserve">Лабораторный термометр-10...+250°C, без Hg    </v>
          </cell>
          <cell r="H4282">
            <v>12</v>
          </cell>
        </row>
        <row r="4283">
          <cell r="A4283" t="str">
            <v>47056-01</v>
          </cell>
          <cell r="B4283" t="str">
            <v>Taschen-Thermometer Checktemp, digital</v>
          </cell>
          <cell r="C4283" t="str">
            <v>Pocket thermometer Checktemp, digital</v>
          </cell>
          <cell r="D4283" t="str">
            <v>Thermomètre électronique checktemp</v>
          </cell>
          <cell r="E4283" t="str">
            <v>TERM.ELEC. D.BOLSILLO. Checktemp</v>
          </cell>
          <cell r="F4283" t="str">
            <v xml:space="preserve">Termometr elektroniczny, kieszonkowy Checktemp  </v>
          </cell>
          <cell r="G4283" t="str">
            <v xml:space="preserve">Электронный карманный термометр, модель "Checktemp"    </v>
          </cell>
          <cell r="H4283">
            <v>52</v>
          </cell>
        </row>
        <row r="4284">
          <cell r="A4284" t="str">
            <v>47066-00</v>
          </cell>
          <cell r="B4284" t="str">
            <v>Handmessgerät, pH / mV / °C</v>
          </cell>
          <cell r="C4284" t="str">
            <v>Handheld meter, pH / mV / °C</v>
          </cell>
          <cell r="D4284" t="str">
            <v xml:space="preserve">Appareil de mesure portable pH / mv / c  </v>
          </cell>
          <cell r="E4284" t="str">
            <v>MEDIDOR pH / mV / øC DE MANO</v>
          </cell>
          <cell r="F4284" t="str">
            <v xml:space="preserve">Miernik ręczny pH / mV / C     </v>
          </cell>
          <cell r="G4284" t="str">
            <v xml:space="preserve">Портативный прибор для измерения pH / мВ / °C    </v>
          </cell>
          <cell r="H4284">
            <v>335</v>
          </cell>
        </row>
        <row r="4285">
          <cell r="A4285" t="str">
            <v>47070-02</v>
          </cell>
          <cell r="B4285" t="str">
            <v>Kalibrierlösung 1413 µS/cm (25°C), Inhalt 460 ml</v>
          </cell>
          <cell r="C4285" t="str">
            <v>Standard solution 1413µS/cm(25°C), 460ml</v>
          </cell>
          <cell r="D4285" t="str">
            <v>Solution d'étalonnage 1413µS/cm, 25°C, 460 ml</v>
          </cell>
          <cell r="E4285" t="str">
            <v>SOLUC.STAND.1413æS/cm(25øC),460ml</v>
          </cell>
          <cell r="F4285" t="str">
            <v xml:space="preserve">Roztwór kalibracyjny 1413 µS/cm (25°C), zawartość 460 ml     </v>
          </cell>
          <cell r="G4285" t="str">
            <v xml:space="preserve">Эталонный раствор, 1413 мкS/см (25°C), 460 мл    </v>
          </cell>
          <cell r="H4285">
            <v>15.9</v>
          </cell>
        </row>
        <row r="4286">
          <cell r="A4286" t="str">
            <v>47070-05</v>
          </cell>
          <cell r="B4286" t="str">
            <v>Kalibrierlösung 1413 µS/cm (25°C), 25 Beutel à 20 ml</v>
          </cell>
          <cell r="C4286" t="str">
            <v>Standard solution 1413µS/cm(25°C), 25 bags of 20 ml each</v>
          </cell>
          <cell r="D4286" t="str">
            <v>Solution étalon 1413 µS / cm (25 ° C), 25 sachets de 20 ml chacun</v>
          </cell>
          <cell r="E4286" t="str">
            <v/>
          </cell>
          <cell r="F4286" t="str">
            <v/>
          </cell>
          <cell r="G4286" t="str">
            <v>Калибровочный раствор  1413 µS/cm (25°C), 25 мешочков  с  20 мл</v>
          </cell>
          <cell r="H4286">
            <v>31.2</v>
          </cell>
        </row>
        <row r="4287">
          <cell r="A4287" t="str">
            <v>47072-50</v>
          </cell>
          <cell r="B4287" t="str">
            <v>Kalibrierlösung Null-Sauerstoff, Inhalt 500 ml</v>
          </cell>
          <cell r="C4287" t="str">
            <v>Standard solution "Zero Oxygen"</v>
          </cell>
          <cell r="D4287" t="str">
            <v/>
          </cell>
          <cell r="E4287" t="str">
            <v/>
          </cell>
          <cell r="F4287" t="str">
            <v/>
          </cell>
          <cell r="G4287" t="str">
            <v/>
          </cell>
          <cell r="H4287">
            <v>21.7</v>
          </cell>
        </row>
        <row r="4288">
          <cell r="A4288" t="str">
            <v>47106-00</v>
          </cell>
          <cell r="B4288" t="str">
            <v xml:space="preserve">Saugkolbenmesspipette, 5 ml </v>
          </cell>
          <cell r="C4288" t="str">
            <v>Piston type pipette, 5 ml, graduated</v>
          </cell>
          <cell r="D4288" t="str">
            <v>Pipette à piston graduée, 5 ml</v>
          </cell>
          <cell r="E4288" t="str">
            <v>PIP.GRAD.POR ASPIRACION 5 ml</v>
          </cell>
          <cell r="F4288" t="str">
            <v xml:space="preserve">Pipeta miarowa, ssawna, 5 ml     </v>
          </cell>
          <cell r="G4288" t="str">
            <v xml:space="preserve">Градуированная пипетка с подсосом, 5 мл    </v>
          </cell>
          <cell r="H4288">
            <v>17.899999999999999</v>
          </cell>
        </row>
        <row r="4289">
          <cell r="A4289" t="str">
            <v>47127-01</v>
          </cell>
          <cell r="B4289" t="str">
            <v>Pipettierball, Standardmodell (bis 10 ml), 3 Ventile</v>
          </cell>
          <cell r="C4289" t="str">
            <v>Pipettor,bulb,3 valves, 10ml max.</v>
          </cell>
          <cell r="D4289" t="str">
            <v>Poire à pipetter, 3 billes, 10 ml</v>
          </cell>
          <cell r="E4289" t="str">
            <v>PIPET.D.BULBA,3VALVULAS,10ml MAX.</v>
          </cell>
          <cell r="F4289" t="str">
            <v xml:space="preserve">Gruszka do pipet(do 10 ml) 3 zawory     </v>
          </cell>
          <cell r="G4289" t="str">
            <v xml:space="preserve">Наполнитель для пипеток, сферический, 3 клапана, макс. 10 мл    </v>
          </cell>
          <cell r="H4289">
            <v>6.1</v>
          </cell>
        </row>
        <row r="4290">
          <cell r="A4290" t="str">
            <v>47127-02</v>
          </cell>
          <cell r="B4290" t="str">
            <v>Pipettierball, Universalmodell (bis 100 ml), 3 Ventile</v>
          </cell>
          <cell r="C4290" t="str">
            <v>Pipettor,bulb,3 valves,100ml max.</v>
          </cell>
          <cell r="D4290" t="str">
            <v>Poire à pipetter, 3 Billes, 100 ml</v>
          </cell>
          <cell r="E4290" t="str">
            <v>PIPET.D.BULBA,3VALVULAS,100ml MAX</v>
          </cell>
          <cell r="F4290" t="str">
            <v xml:space="preserve">Gruszka do pipet (do 100 ml) 3 zawory     </v>
          </cell>
          <cell r="G4290" t="str">
            <v xml:space="preserve">Наполнитель для пипеток, сферический, 3 клапана, макс. 100 мл   </v>
          </cell>
          <cell r="H4290">
            <v>7.1</v>
          </cell>
        </row>
        <row r="4291">
          <cell r="A4291" t="str">
            <v>47127-03</v>
          </cell>
          <cell r="B4291" t="str">
            <v>Pipettierball, Standardmodell bis 25 ml</v>
          </cell>
          <cell r="C4291" t="str">
            <v>Pipettor,bulb,3 valves, 25 ml</v>
          </cell>
          <cell r="D4291" t="str">
            <v>Poire à pipetter, 3 billes, 25 ml</v>
          </cell>
          <cell r="E4291" t="str">
            <v>PIPET.D.BULBA,3VALVULAS, 25 ml</v>
          </cell>
          <cell r="F4291" t="str">
            <v xml:space="preserve">Gruszka do pipet(do 25 ml) 3 zawory     </v>
          </cell>
          <cell r="G4291" t="str">
            <v xml:space="preserve">Наполнитель для пипеток, сферический, 3 клапана, макс. 25 мл    </v>
          </cell>
          <cell r="H4291">
            <v>6.1</v>
          </cell>
        </row>
        <row r="4292">
          <cell r="A4292" t="str">
            <v>47131-01</v>
          </cell>
          <cell r="B4292" t="str">
            <v xml:space="preserve">Pipetten mit Gummikappe, Laborglas, l = 80 mm, 10 Stück </v>
          </cell>
          <cell r="C4292" t="str">
            <v>Dropping pipette with bulb, 10pcs</v>
          </cell>
          <cell r="D4292" t="str">
            <v>Pipettes à bout caoutchouc 10 pièces</v>
          </cell>
          <cell r="E4292" t="str">
            <v>Pipeta con perita de goma, 10 pzs.</v>
          </cell>
          <cell r="F4292" t="str">
            <v xml:space="preserve">Pipety z kapturkiem gumowym, 10 sztuk     </v>
          </cell>
          <cell r="G4292" t="str">
            <v xml:space="preserve">Пипетки-капельницы с резиновыми колпачками, 10 шт.     </v>
          </cell>
          <cell r="H4292">
            <v>6.1</v>
          </cell>
        </row>
        <row r="4293">
          <cell r="A4293" t="str">
            <v>47141-01</v>
          </cell>
          <cell r="B4293" t="str">
            <v>Mikroliterpipette 2-20 µl</v>
          </cell>
          <cell r="C4293" t="str">
            <v>Microliterpipette dig.2-20 µl</v>
          </cell>
          <cell r="D4293" t="str">
            <v>Micropipette digitale 2-20 µl</v>
          </cell>
          <cell r="E4293" t="str">
            <v>PIPETA-MICROLITRO DIG.2-20micro l</v>
          </cell>
          <cell r="F4293" t="str">
            <v xml:space="preserve">Pipeta mikrolitrowa 2-20 µl     </v>
          </cell>
          <cell r="G4293" t="str">
            <v xml:space="preserve">Микролитровая пипетка, 2-20 мкл    </v>
          </cell>
          <cell r="H4293">
            <v>183</v>
          </cell>
        </row>
        <row r="4294">
          <cell r="A4294" t="str">
            <v>47141-03</v>
          </cell>
          <cell r="B4294" t="str">
            <v>Mikroliterpipette 10-100 µl</v>
          </cell>
          <cell r="C4294" t="str">
            <v>Microliterpipette dig. 10-100µl</v>
          </cell>
          <cell r="D4294" t="str">
            <v>Micropipette digitale 10-100 µl</v>
          </cell>
          <cell r="E4294" t="str">
            <v>PIPETA-MICROLITRO DIG. 10-100µl</v>
          </cell>
          <cell r="F4294" t="str">
            <v xml:space="preserve">Pipeta mikrolitrowa 10-100 µl     </v>
          </cell>
          <cell r="G4294" t="str">
            <v xml:space="preserve">Микролитровая пипетка, 10-100 мкл    </v>
          </cell>
          <cell r="H4294">
            <v>183</v>
          </cell>
        </row>
        <row r="4295">
          <cell r="A4295" t="str">
            <v>47141-05</v>
          </cell>
          <cell r="B4295" t="str">
            <v>Mikroliterpipette 100-1000 µl</v>
          </cell>
          <cell r="C4295" t="str">
            <v>Microliterpipette dig. 100-1000 µl</v>
          </cell>
          <cell r="D4295" t="str">
            <v>Micropipette digitale 100-1000 µl</v>
          </cell>
          <cell r="E4295" t="str">
            <v>PIPETA-MICROLITRO DIG. 100-1000µl</v>
          </cell>
          <cell r="F4295" t="str">
            <v xml:space="preserve">Pipeta mikrolitrowa 100-1000 µl     </v>
          </cell>
          <cell r="G4295" t="str">
            <v xml:space="preserve">Микролитровая пипетка, 100-1000 мкл    </v>
          </cell>
          <cell r="H4295">
            <v>183</v>
          </cell>
        </row>
        <row r="4296">
          <cell r="A4296" t="str">
            <v>47141-06</v>
          </cell>
          <cell r="B4296" t="str">
            <v>Mikroliterpipette 0.5 -10 µl, autoklavierbar</v>
          </cell>
          <cell r="C4296" t="str">
            <v>Microliterpipette 0.5 - 10 µl, autoclavable</v>
          </cell>
          <cell r="D4296" t="str">
            <v>Micropipette 0.5 -10  µl</v>
          </cell>
          <cell r="E4296" t="str">
            <v>PIPETA-MICROLITRO 0.5 - 10 µl</v>
          </cell>
          <cell r="F4296" t="str">
            <v xml:space="preserve">Pipeta mikrolitrowa 0.5-10 µl     </v>
          </cell>
          <cell r="G4296" t="str">
            <v xml:space="preserve">Микролитровая пипетка, 0.5-10 мкл    </v>
          </cell>
          <cell r="H4296">
            <v>84</v>
          </cell>
        </row>
        <row r="4297">
          <cell r="A4297" t="str">
            <v>47141-07</v>
          </cell>
          <cell r="B4297" t="str">
            <v>Mikroliterpipette 100-1000 µl, autoklavierbar</v>
          </cell>
          <cell r="C4297" t="str">
            <v>Microliterpipette dig. 100-1000 µl</v>
          </cell>
          <cell r="D4297" t="str">
            <v>Micropipette digitale 100-1000 µl</v>
          </cell>
          <cell r="E4297" t="str">
            <v>PIPETA-MICROLITRO DIG. 100-1000µl</v>
          </cell>
          <cell r="F4297" t="str">
            <v xml:space="preserve">Pipeta mikrolitrowa 100-1000 µl     </v>
          </cell>
          <cell r="G4297" t="str">
            <v xml:space="preserve">Микролитровая пипетка, 100-1000 мкл    </v>
          </cell>
          <cell r="H4297">
            <v>84</v>
          </cell>
        </row>
        <row r="4298">
          <cell r="A4298" t="str">
            <v>47141-10</v>
          </cell>
          <cell r="B4298" t="str">
            <v>Mikroliterpipette 2-20 µl, autoklavierbar</v>
          </cell>
          <cell r="C4298" t="str">
            <v>Microliterpipette 2-20 µl, autoclavable</v>
          </cell>
          <cell r="D4298" t="str">
            <v>Microliterpipette 2-20 µl, autoclavable</v>
          </cell>
          <cell r="E4298" t="str">
            <v>Pipeta de microlitro 2-20 µl, autoclavable</v>
          </cell>
          <cell r="F4298" t="str">
            <v xml:space="preserve">Pipeta mikrolitrowa 2-20 µl     </v>
          </cell>
          <cell r="G4298" t="str">
            <v>Микролитровая пипетка 2-20 мкл, автоклавируемая</v>
          </cell>
          <cell r="H4298">
            <v>84</v>
          </cell>
        </row>
        <row r="4299">
          <cell r="A4299" t="str">
            <v>47141-11</v>
          </cell>
          <cell r="B4299" t="str">
            <v>Mikroliterpipette 20-200 µl, autoklavierbar</v>
          </cell>
          <cell r="C4299" t="str">
            <v>Microliterpipette 20-200 µl, autoclavable</v>
          </cell>
          <cell r="D4299" t="str">
            <v>Microliterpipette 20-200 µl, autoclavable</v>
          </cell>
          <cell r="E4299" t="str">
            <v>Pipeta de microlitro 20-200 µl, autoclavable</v>
          </cell>
          <cell r="F4299" t="str">
            <v xml:space="preserve">Pipeta mikrolitrowa 20-200 µl     </v>
          </cell>
          <cell r="G4299" t="str">
            <v>Микролитровая пипетка 20-200 мкл, автоклавируемая</v>
          </cell>
          <cell r="H4299">
            <v>84</v>
          </cell>
        </row>
        <row r="4300">
          <cell r="A4300" t="str">
            <v>47148-00</v>
          </cell>
          <cell r="B4300" t="str">
            <v>Box für Pipettenspitzen, mit Trägerplatte, leer (ohne Spitzen)</v>
          </cell>
          <cell r="C4300" t="str">
            <v>Tip Box, PP, with Tip-Tray, empty (without tips)</v>
          </cell>
          <cell r="D4300" t="str">
            <v>Boîte à embouts, PP, avec Tip-Tray, vide (sans embouts)</v>
          </cell>
          <cell r="E4300" t="str">
            <v/>
          </cell>
          <cell r="F4300" t="str">
            <v/>
          </cell>
          <cell r="G4300" t="str">
            <v/>
          </cell>
          <cell r="H4300">
            <v>8.3000000000000007</v>
          </cell>
        </row>
        <row r="4301">
          <cell r="A4301" t="str">
            <v>47148-01</v>
          </cell>
          <cell r="B4301" t="str">
            <v xml:space="preserve">Spitzen, Kunststoff (PP) 2-200 µl, 1000 Stück </v>
          </cell>
          <cell r="C4301" t="str">
            <v>Pipette tips, 2-200 µl, 1000 pcs</v>
          </cell>
          <cell r="D4301" t="str">
            <v>Pointes pour pipettes 2-200 µl, 1000 pièces</v>
          </cell>
          <cell r="E4301" t="str">
            <v>JGO.CAB.PIP.,2-200 µl, 1000UNID.</v>
          </cell>
          <cell r="F4301" t="str">
            <v xml:space="preserve">Końcówki do pipet 2-200 µl, żółte, 1000 sztuk     </v>
          </cell>
          <cell r="G4301" t="str">
            <v xml:space="preserve">Наконечники для микролитровых пипеток, 2-200 мкл, желт., 1000 шт.    </v>
          </cell>
          <cell r="H4301">
            <v>12.9</v>
          </cell>
        </row>
        <row r="4302">
          <cell r="A4302" t="str">
            <v>47148-02</v>
          </cell>
          <cell r="B4302" t="str">
            <v xml:space="preserve">Spitzen, Kunststoff (PP), 50-1000 µl, blau, 1000 Stück </v>
          </cell>
          <cell r="C4302" t="str">
            <v>Pipette tips, 50-1000 µl, 1000 pcs</v>
          </cell>
          <cell r="D4302" t="str">
            <v>Pointes pour pipettes 50-1000 µl, 1000 pièces</v>
          </cell>
          <cell r="E4302" t="str">
            <v>JGO.CAB.PIP.,50-1000 µl,1000UNID.</v>
          </cell>
          <cell r="F4302" t="str">
            <v xml:space="preserve">Końcówki do pipet 50-1000 µl, nieb,1000 sztuk     </v>
          </cell>
          <cell r="G4302" t="str">
            <v xml:space="preserve">Наконечники для микролитровых пипеток, 50-1000 мкл, голубой, 1000 шт.    </v>
          </cell>
          <cell r="H4302">
            <v>15.9</v>
          </cell>
        </row>
        <row r="4303">
          <cell r="A4303" t="str">
            <v>47148-08</v>
          </cell>
          <cell r="B4303" t="str">
            <v>Pipettenspitzen, 2 - 200 µl, PP, CE-IVD, gelbe Spitzen, 480 Stk, palettiert, TipBox</v>
          </cell>
          <cell r="C4303" t="str">
            <v>Pipette tips, 2 - 200 µl, PP, CE-IVD, yellow tips, 480 pcs, stacked, in TipBox</v>
          </cell>
          <cell r="D4303" t="str">
            <v/>
          </cell>
          <cell r="E4303" t="str">
            <v/>
          </cell>
          <cell r="F4303" t="str">
            <v/>
          </cell>
          <cell r="G4303" t="str">
            <v/>
          </cell>
          <cell r="H4303">
            <v>46</v>
          </cell>
        </row>
        <row r="4304">
          <cell r="A4304" t="str">
            <v>47148-09</v>
          </cell>
          <cell r="B4304" t="str">
            <v>Pipettenspitzen, 50 - 1000 µl, PP, CE-IVD, blaue Spitzen, 480 Stk, palettiert, TipBox</v>
          </cell>
          <cell r="C4304" t="str">
            <v>Pipette tips, 50 - 1000 µl, PP, CE-IVD, blue tips, 480 pcs, stacked, in TipBox</v>
          </cell>
          <cell r="D4304" t="str">
            <v/>
          </cell>
          <cell r="E4304" t="str">
            <v/>
          </cell>
          <cell r="F4304" t="str">
            <v/>
          </cell>
          <cell r="G4304" t="str">
            <v/>
          </cell>
          <cell r="H4304">
            <v>46</v>
          </cell>
        </row>
        <row r="4305">
          <cell r="A4305" t="str">
            <v>47148-10</v>
          </cell>
          <cell r="B4305" t="str">
            <v>Pipettenspitzen, 0,5 - 20 µl, PP, CE-IVD, Kristallspitzen,480 Stk, palettiert, TipBox</v>
          </cell>
          <cell r="C4305" t="str">
            <v>Pipette tips, 0.5 - 20 µl, PP, CE-IVD, crystal tips, 480 pcs, stacked, in TipBox</v>
          </cell>
          <cell r="D4305" t="str">
            <v/>
          </cell>
          <cell r="E4305" t="str">
            <v/>
          </cell>
          <cell r="F4305" t="str">
            <v/>
          </cell>
          <cell r="G4305" t="str">
            <v/>
          </cell>
          <cell r="H4305">
            <v>46</v>
          </cell>
        </row>
        <row r="4306">
          <cell r="A4306" t="str">
            <v>47148-11</v>
          </cell>
          <cell r="B4306" t="str">
            <v>Spitzen, Kunststoff (PP), in Box, 2-200 µl, gelb, 96 Stück</v>
          </cell>
          <cell r="C4306" t="str">
            <v>Pipette tips, 2-200 µl, 96 tips, racked</v>
          </cell>
          <cell r="D4306" t="str">
            <v>Pointes pour pipettes, 2-200 µl, en rack</v>
          </cell>
          <cell r="E4306" t="str">
            <v>Puntas para pipeta, 2-200 µl, en caja</v>
          </cell>
          <cell r="F4306" t="str">
            <v xml:space="preserve">Końcówki do pipet 2-200 µl, żółte, w pojemniku, 98 sztuk     </v>
          </cell>
          <cell r="G4306" t="str">
            <v xml:space="preserve">Наконечники для микропипеток автоматических  2-200 мл, желт., 96 шт    </v>
          </cell>
          <cell r="H4306">
            <v>11</v>
          </cell>
        </row>
        <row r="4307">
          <cell r="A4307" t="str">
            <v>47150-01</v>
          </cell>
          <cell r="B4307" t="str">
            <v>Bürette mit seitlichem Glashahn, 25 ml, Teilung 0,05 ml</v>
          </cell>
          <cell r="C4307" t="str">
            <v>Burette with on the side glass stopcock, 25 ml,  Graduation 0.05 ml</v>
          </cell>
          <cell r="D4307" t="str">
            <v>Burette Duran 25ml division 0,05ml</v>
          </cell>
          <cell r="E4307" t="str">
            <v>BURETA, 25 ml, DIVIS. 0.05 ml</v>
          </cell>
          <cell r="F4307" t="str">
            <v xml:space="preserve">Biureta, 25 ml, boczny kurek ze szlifem, podziałka 0,05 ml     </v>
          </cell>
          <cell r="G4307" t="str">
            <v xml:space="preserve">Градуированная бюретка, 25 мл, деление 0,05 мл, с боковым запорным краном      </v>
          </cell>
          <cell r="H4307">
            <v>31.4</v>
          </cell>
        </row>
        <row r="4308">
          <cell r="A4308" t="str">
            <v>47151-01</v>
          </cell>
          <cell r="B4308" t="str">
            <v>Bürette mit seitlichem Glashahn, 50 ml, Teilung 0,1 ml</v>
          </cell>
          <cell r="C4308" t="str">
            <v>Burette with on the side glass stopcock, 50 ml Graduation 0.1 ml</v>
          </cell>
          <cell r="D4308" t="str">
            <v>Burette Duran 50ml division 0,1ml</v>
          </cell>
          <cell r="E4308" t="str">
            <v>BURETA, 50 ml, DIVIS. 0.1 ml</v>
          </cell>
          <cell r="F4308" t="str">
            <v xml:space="preserve">Biureta, 50 ml, podziałka 0,1 ml, boczny kurek ze szlifem     </v>
          </cell>
          <cell r="G4308" t="str">
            <v xml:space="preserve">Градуированная бюретка, 50 мл, деление 0,1 мл, с боковым запорным краном    </v>
          </cell>
          <cell r="H4308">
            <v>32.1</v>
          </cell>
        </row>
        <row r="4309">
          <cell r="A4309" t="str">
            <v>47152-01</v>
          </cell>
          <cell r="B4309" t="str">
            <v>Bürette mit geradem Glashahn, 10 ml, Teilung 0,05 ml</v>
          </cell>
          <cell r="C4309" t="str">
            <v>Burette with straight glass stopcock Graduation 0.05 ml</v>
          </cell>
          <cell r="D4309" t="str">
            <v>Burette 10 ml, robinet droit en verre, graduation 0,05 ml</v>
          </cell>
          <cell r="E4309" t="str">
            <v>BURETA 10ml,LLAVE RECTA</v>
          </cell>
          <cell r="F4309" t="str">
            <v xml:space="preserve">Biureta Schelbacha 10 ml, kurek prosty    </v>
          </cell>
          <cell r="G4309" t="str">
            <v xml:space="preserve">Бюретка, 10 мл, с прямым запорным краном,  деление 0,05 мл    </v>
          </cell>
          <cell r="H4309">
            <v>15.6</v>
          </cell>
        </row>
        <row r="4310">
          <cell r="A4310" t="str">
            <v>47152-03</v>
          </cell>
          <cell r="B4310" t="str">
            <v>Bürette mit geradem Glashahn, 10 ml</v>
          </cell>
          <cell r="C4310" t="str">
            <v>Burette with straight glass stopcock, 10 ml</v>
          </cell>
          <cell r="D4310" t="str">
            <v>Burette 10 ml, robinet droit en verre, graduation 0,05 ml</v>
          </cell>
          <cell r="E4310" t="str">
            <v>BURETA 10ml,LLAVE RECTA</v>
          </cell>
          <cell r="F4310" t="str">
            <v xml:space="preserve">Biureta Schelbacha 10 ml, kurek prosty    </v>
          </cell>
          <cell r="G4310" t="str">
            <v xml:space="preserve">Бюретка, 10 мл, с прямым запорным краном,  деление 0,05 мл    </v>
          </cell>
          <cell r="H4310">
            <v>16.100000000000001</v>
          </cell>
        </row>
        <row r="4311">
          <cell r="A4311" t="str">
            <v>47153-01</v>
          </cell>
          <cell r="B4311" t="str">
            <v>Bürette mit geradem Glashahn, 25 ml Teilung 0,1 ml</v>
          </cell>
          <cell r="C4311" t="str">
            <v>Burette with straight stopcock, 25 ml Graduation 0.1 ml</v>
          </cell>
          <cell r="D4311" t="str">
            <v>Burette 25 ml, robinet droit en verre, graduation 0,1 ml</v>
          </cell>
          <cell r="E4311" t="str">
            <v>BURETA 25ml,LLAVE RECTA</v>
          </cell>
          <cell r="F4311" t="str">
            <v xml:space="preserve">Biureta Schelbacha 25 ml, kurek prosty     </v>
          </cell>
          <cell r="G4311" t="str">
            <v xml:space="preserve">Бюретка, 25 мл, с прямым запорным краном,  деление 0,1 мл    </v>
          </cell>
          <cell r="H4311">
            <v>16.100000000000001</v>
          </cell>
        </row>
        <row r="4312">
          <cell r="A4312" t="str">
            <v>47154-01</v>
          </cell>
          <cell r="B4312" t="str">
            <v>Bürette mit geradem Glashahn, 50 ml, Teilung 0,1 ml</v>
          </cell>
          <cell r="C4312" t="str">
            <v>Burette with straight stopcock, 50 ml Graduation 0.1 ml</v>
          </cell>
          <cell r="D4312" t="str">
            <v>Burette 50 ml, robinet droit en verre, graduation 0,1 ml</v>
          </cell>
          <cell r="E4312" t="str">
            <v>BURETA 50ml,LLAVE RECTA</v>
          </cell>
          <cell r="F4312" t="str">
            <v xml:space="preserve">Biureta Schelbacha 50 ml, kurek prosty     </v>
          </cell>
          <cell r="G4312" t="str">
            <v xml:space="preserve">Бюретка, 50 мл, с прямым запорным краном,  деление 0,1 мл   </v>
          </cell>
          <cell r="H4312">
            <v>16.100000000000001</v>
          </cell>
        </row>
        <row r="4313">
          <cell r="A4313" t="str">
            <v>47311-05</v>
          </cell>
          <cell r="B4313" t="str">
            <v>Periodensystem mit Fotos, DIN A3, faltbar zu DIN A4, 10 Stk.</v>
          </cell>
          <cell r="C4313" t="str">
            <v>Periodic table of elements with photos, 10/pkg, in German</v>
          </cell>
          <cell r="D4313" t="str">
            <v>Tableau périodique des éléments avec photos, 10/pqten allemand</v>
          </cell>
          <cell r="E4313" t="str">
            <v>Tabla periódica de los elementos con fotos, 10/pkg, en alemán</v>
          </cell>
          <cell r="F4313" t="str">
            <v/>
          </cell>
          <cell r="G4313" t="str">
            <v>Периодическая таблица элементов с фотографиями, 10/штна немецком языке</v>
          </cell>
          <cell r="H4313">
            <v>41</v>
          </cell>
        </row>
        <row r="4314">
          <cell r="A4314" t="str">
            <v>47311-07</v>
          </cell>
          <cell r="B4314" t="str">
            <v>Periodic table of elements, with photos, DIN A3 -&gt; DIN A4, 10/pkg, English version</v>
          </cell>
          <cell r="C4314" t="str">
            <v>Periodic table of elements, with photos, DIN A3 -&gt; DIN A4, 10/pkg</v>
          </cell>
          <cell r="D4314" t="str">
            <v/>
          </cell>
          <cell r="E4314" t="str">
            <v/>
          </cell>
          <cell r="F4314" t="str">
            <v/>
          </cell>
          <cell r="G4314" t="str">
            <v>Периодическая таблица элементов с фотографиями, 10/ шт,на английском</v>
          </cell>
          <cell r="H4314">
            <v>41</v>
          </cell>
        </row>
        <row r="4315">
          <cell r="A4315" t="str">
            <v>47311-08</v>
          </cell>
          <cell r="B4315" t="str">
            <v>Periodensystem der Elemente mit Fotos, 4 Seiten DIN A4, Schülerversion</v>
          </cell>
          <cell r="C4315" t="str">
            <v>Periodensystem der Elemente, Faltblatt (nur dtsch.)</v>
          </cell>
          <cell r="D4315" t="str">
            <v>Système périodique des éléments</v>
          </cell>
          <cell r="E4315" t="str">
            <v>Periodensystem der Elemente, Faltblatt (nur dtsch.)</v>
          </cell>
          <cell r="F4315" t="str">
            <v xml:space="preserve">Tablica składana Układ okresowy pierwiastków, laminat     </v>
          </cell>
          <cell r="G4315" t="str">
            <v xml:space="preserve">Периодическая таблица элементов, папка с фотографиями, ламин. картон(только на немецком языке.)  </v>
          </cell>
          <cell r="H4315">
            <v>7.5</v>
          </cell>
        </row>
        <row r="4316">
          <cell r="A4316" t="str">
            <v>47312-01</v>
          </cell>
          <cell r="B4316" t="str">
            <v>Langperiodensystem Wandtafel, 195 x 138 cm, f. Kartenständer</v>
          </cell>
          <cell r="C4316" t="str">
            <v>Periodic system of elements, long version</v>
          </cell>
          <cell r="D4316" t="str">
            <v>Système pédiodique des éléments - tableau mural</v>
          </cell>
          <cell r="E4316" t="str">
            <v>TABLA PERIODICA LARGA, POSTER</v>
          </cell>
          <cell r="F4316" t="str">
            <v xml:space="preserve">Tablica Układ okresowy pierwiastków; wersja długa    </v>
          </cell>
          <cell r="G4316" t="str">
            <v xml:space="preserve">Периодическая система элементов, полная версия   </v>
          </cell>
          <cell r="H4316">
            <v>295</v>
          </cell>
        </row>
        <row r="4317">
          <cell r="A4317" t="str">
            <v>47312-02</v>
          </cell>
          <cell r="B4317" t="str">
            <v>Periodensystem, Poster DIN A1</v>
          </cell>
          <cell r="C4317" t="str">
            <v>Periodic Table</v>
          </cell>
          <cell r="D4317" t="str">
            <v>Tableau périodique</v>
          </cell>
          <cell r="E4317" t="str">
            <v>Tabla periodica</v>
          </cell>
          <cell r="F4317" t="str">
            <v xml:space="preserve">Układ okresowy pierwiastków, Plakat; wersja Din A1    </v>
          </cell>
          <cell r="G4317" t="str">
            <v xml:space="preserve">Периодическая таблица, плакат A1  </v>
          </cell>
          <cell r="H4317">
            <v>19</v>
          </cell>
        </row>
        <row r="4318">
          <cell r="A4318" t="str">
            <v>47312-04</v>
          </cell>
          <cell r="B4318" t="str">
            <v>Periodic table of elements with photos, poster 120 x 85 cm</v>
          </cell>
          <cell r="C4318" t="str">
            <v>Periodic table of elements with photos, poster 120 x 85 cm, in Englisch</v>
          </cell>
          <cell r="D4318" t="str">
            <v/>
          </cell>
          <cell r="E4318" t="str">
            <v/>
          </cell>
          <cell r="F4318" t="str">
            <v/>
          </cell>
          <cell r="G4318" t="str">
            <v>Периодическая система элементов с фото 120х85 см,на английском</v>
          </cell>
          <cell r="H4318">
            <v>27</v>
          </cell>
        </row>
        <row r="4319">
          <cell r="A4319" t="str">
            <v>47312-05</v>
          </cell>
          <cell r="B4319" t="str">
            <v>Periodensystem mit Fotos, Poster, 120 x 85 cm, zweiseitig</v>
          </cell>
          <cell r="C4319" t="str">
            <v>Periodic table of elements with photos, poster 120 x 85 cm, in German</v>
          </cell>
          <cell r="D4319" t="str">
            <v/>
          </cell>
          <cell r="E4319" t="str">
            <v/>
          </cell>
          <cell r="F4319" t="str">
            <v/>
          </cell>
          <cell r="G4319" t="str">
            <v>Периодическая система элементов с фото 120х85 см, на немецком</v>
          </cell>
          <cell r="H4319">
            <v>27</v>
          </cell>
        </row>
        <row r="4320">
          <cell r="A4320" t="str">
            <v>47312-06</v>
          </cell>
          <cell r="B4320" t="str">
            <v>Periodensystem mit Fotos, Wandtafel, 210 x 150 cm, zweiseitig</v>
          </cell>
          <cell r="C4320" t="str">
            <v>Periodic table of elements, giant poster 210 x 150 cm, in German</v>
          </cell>
          <cell r="D4320" t="str">
            <v>Tableau périodique des éléments, poster géant 210 x 150 cmen allemand</v>
          </cell>
          <cell r="E4320" t="str">
            <v/>
          </cell>
          <cell r="F4320" t="str">
            <v/>
          </cell>
          <cell r="G4320" t="str">
            <v>Периодическая система элементов с фото 210 х 150 см,на немецком</v>
          </cell>
          <cell r="H4320">
            <v>209</v>
          </cell>
        </row>
        <row r="4321">
          <cell r="A4321" t="str">
            <v>47312-07</v>
          </cell>
          <cell r="B4321" t="str">
            <v>Periodic table of elements, giant poster, 210 x 150 cm, double-sided, English version</v>
          </cell>
          <cell r="C4321" t="str">
            <v>Periodic table of elements, giant poster, 210 x 150 cm, double-sided</v>
          </cell>
          <cell r="D4321" t="str">
            <v>Tableau périodique des éléments, poster géant, 210 x 150 cmdouble face</v>
          </cell>
          <cell r="E4321" t="str">
            <v/>
          </cell>
          <cell r="F4321" t="str">
            <v/>
          </cell>
          <cell r="G4321" t="str">
            <v>Периодическая система элементов  210 х 150 см, двусторонняя,на английском</v>
          </cell>
          <cell r="H4321">
            <v>209</v>
          </cell>
        </row>
        <row r="4322">
          <cell r="A4322" t="str">
            <v>47313-01</v>
          </cell>
          <cell r="B4322" t="str">
            <v>Periodensystem der Elemente, DIN A3, Schülerblatt, Langperiodensystem</v>
          </cell>
          <cell r="C4322" t="str">
            <v xml:space="preserve">Periodic table, student's sheet </v>
          </cell>
          <cell r="D4322" t="str">
            <v>Tableau périodique des éléments - format étudiant</v>
          </cell>
          <cell r="E4322" t="str">
            <v>TABLA PERIODICA, TARJETA P.ALUMNO</v>
          </cell>
          <cell r="F4322" t="str">
            <v xml:space="preserve">Układ okresowy pierwiastków, uczniowski    </v>
          </cell>
          <cell r="G4322" t="str">
            <v xml:space="preserve">Периодическая система элементов, для учеников  </v>
          </cell>
          <cell r="H4322">
            <v>8.5</v>
          </cell>
        </row>
        <row r="4323">
          <cell r="A4323" t="str">
            <v>47318-00</v>
          </cell>
          <cell r="B4323" t="str">
            <v>Trichter, Kunststoff (PP), Oben-d = 60 mm</v>
          </cell>
          <cell r="C4323" t="str">
            <v>Funnel, diameter = 60 mm, plastic (PP)</v>
          </cell>
          <cell r="D4323" t="str">
            <v>Entonnoir pp d=60mm</v>
          </cell>
          <cell r="E4323" t="str">
            <v>Embudo de filtración, PP, d. superior= 60 mm</v>
          </cell>
          <cell r="F4323" t="str">
            <v xml:space="preserve">Lejek, średnica u góry d = 60 mm, PP     </v>
          </cell>
          <cell r="G4323" t="str">
            <v xml:space="preserve">Фильтровальная воронка, PP, d=60 мм    </v>
          </cell>
          <cell r="H4323">
            <v>1.2</v>
          </cell>
        </row>
        <row r="4324">
          <cell r="A4324" t="str">
            <v>47325-01</v>
          </cell>
          <cell r="B4324" t="str">
            <v>Aufbewahrungsschale, 413 x 120 x 100 mm</v>
          </cell>
          <cell r="C4324" t="str">
            <v>Storage tray, 413 x 120 x 100 mm</v>
          </cell>
          <cell r="D4324" t="str">
            <v>Bac de rangement 413x120x100 mm</v>
          </cell>
          <cell r="E4324" t="str">
            <v>CAVIDAD P.ALMACENAM. 413x120x100 mm</v>
          </cell>
          <cell r="F4324" t="str">
            <v xml:space="preserve">Pojemnik na sprzęt 413x120x100 mm     </v>
          </cell>
          <cell r="G4324" t="str">
            <v xml:space="preserve">Упаковочная коробка, 413x120x100 мм    </v>
          </cell>
          <cell r="H4324">
            <v>7.9</v>
          </cell>
        </row>
        <row r="4325">
          <cell r="A4325" t="str">
            <v>47325-02</v>
          </cell>
          <cell r="B4325" t="str">
            <v xml:space="preserve">Aufbewahrungsschale, 413 x 240 x 100 mm </v>
          </cell>
          <cell r="C4325" t="str">
            <v>Storage tray, 413 x 240 x 100 mm</v>
          </cell>
          <cell r="D4325" t="str">
            <v>Bac de rangement 413 x 240 x 100 mm</v>
          </cell>
          <cell r="E4325" t="str">
            <v>CAVIDAD P.ALMACENAM.413x240x100 mm</v>
          </cell>
          <cell r="F4325" t="str">
            <v xml:space="preserve">Pojemnik na sprzęt 413x240x100 mm     </v>
          </cell>
          <cell r="G4325" t="str">
            <v xml:space="preserve">Упаковочная коробка, 413x240x100 мм    </v>
          </cell>
          <cell r="H4325">
            <v>12.4</v>
          </cell>
        </row>
        <row r="4326">
          <cell r="A4326" t="str">
            <v>47325-03</v>
          </cell>
          <cell r="B4326" t="str">
            <v xml:space="preserve">Aufbewahrungsschale, 720 x 120 x 100 mm </v>
          </cell>
          <cell r="C4326" t="str">
            <v>Storage tray 720x120x100mm</v>
          </cell>
          <cell r="D4326" t="str">
            <v>Bac de rangement 720x120x100 mm</v>
          </cell>
          <cell r="E4326" t="str">
            <v>CAVIDAD P.ALMACENAM.720x120x100mm</v>
          </cell>
          <cell r="F4326" t="str">
            <v xml:space="preserve">Pojemnik na sprzęt 720x120x100 mm     </v>
          </cell>
          <cell r="G4326" t="str">
            <v xml:space="preserve">Упаковочная коробка, 720x120x100 мм    </v>
          </cell>
          <cell r="H4326">
            <v>26.9</v>
          </cell>
        </row>
        <row r="4327">
          <cell r="A4327" t="str">
            <v>47325-10</v>
          </cell>
          <cell r="B4327" t="str">
            <v>Aufbewahrungsschale mit Deckel, 275 x 182 x 85 mm</v>
          </cell>
          <cell r="C4327" t="str">
            <v>Storage tray with cover, 275 × 182 × 85 mm</v>
          </cell>
          <cell r="D4327" t="str">
            <v>Bac de rangement avec couvercle, 275 × 182 × 85 mm</v>
          </cell>
          <cell r="E4327" t="str">
            <v>Bandeja de almacenaje con tapa, 275 x 182 x 85 mm</v>
          </cell>
          <cell r="F4327" t="str">
            <v xml:space="preserve">Szala do przechowywania z pokrywką, 275 x 182 x 85 mm   </v>
          </cell>
          <cell r="G4327" t="str">
            <v>Упаковочная коробка, 413x120x100 мм</v>
          </cell>
          <cell r="H4327">
            <v>25</v>
          </cell>
        </row>
        <row r="4328">
          <cell r="A4328" t="str">
            <v>47325-44</v>
          </cell>
          <cell r="B4328" t="str">
            <v>Aufbewahrungsschalen, 3 St., verschiedene Größen</v>
          </cell>
          <cell r="C4328" t="str">
            <v>Storage trays, 3 Pcs., different sizes</v>
          </cell>
          <cell r="D4328" t="str">
            <v>Bacs de rangement, 3 pièces, diverses tailles</v>
          </cell>
          <cell r="E4328" t="str">
            <v>Bandejas de almacenamiento, 3 Uni. Disponible en diferentes tamaños</v>
          </cell>
          <cell r="F4328" t="str">
            <v xml:space="preserve">Szalki do przechowywania sprzętu, 3 sztuki, różne rozmiary     </v>
          </cell>
          <cell r="G4328" t="str">
            <v xml:space="preserve">Лотки для хранения, 3шт., разные размеры  </v>
          </cell>
          <cell r="H4328">
            <v>51</v>
          </cell>
        </row>
        <row r="4329">
          <cell r="A4329" t="str">
            <v>47326-01</v>
          </cell>
          <cell r="B4329" t="str">
            <v xml:space="preserve">Zwischenwand 115 x 95 mm </v>
          </cell>
          <cell r="C4329" t="str">
            <v>Partition 115x95 mm</v>
          </cell>
          <cell r="D4329" t="str">
            <v>Parois de séparation 115x95mm</v>
          </cell>
          <cell r="E4329" t="str">
            <v>DIVISOR DE ARMARIO 115x95 mm</v>
          </cell>
          <cell r="F4329" t="str">
            <v xml:space="preserve">Ścianka działowa 115x95 mm     </v>
          </cell>
          <cell r="G4329" t="str">
            <v xml:space="preserve">Перегородка, 115x95 мм     </v>
          </cell>
          <cell r="H4329">
            <v>1.4</v>
          </cell>
        </row>
        <row r="4330">
          <cell r="A4330" t="str">
            <v>47326-02</v>
          </cell>
          <cell r="B4330" t="str">
            <v>Zwischenwand, 230 x 95 mm</v>
          </cell>
          <cell r="C4330" t="str">
            <v>Partition for storage tray, 230 x 95 mm</v>
          </cell>
          <cell r="D4330" t="str">
            <v>Parois de séparation 230x95mm</v>
          </cell>
          <cell r="E4330" t="str">
            <v>DIVISOR DE ARMARIO 230x95 mm</v>
          </cell>
          <cell r="F4330" t="str">
            <v xml:space="preserve">Ścianka działowa 230x95 mm     </v>
          </cell>
          <cell r="G4330" t="str">
            <v xml:space="preserve">Перегородка, 230x95 мм     </v>
          </cell>
          <cell r="H4330">
            <v>1.9</v>
          </cell>
        </row>
        <row r="4331">
          <cell r="A4331" t="str">
            <v>47327-00</v>
          </cell>
          <cell r="B4331" t="str">
            <v xml:space="preserve">Messzylinder, Boro, hohe Form, 10 ml,  PP-Fuß </v>
          </cell>
          <cell r="C4331" t="str">
            <v>Grad.cylinder,high,BORO 3.3,10ml</v>
          </cell>
          <cell r="D4331" t="str">
            <v>Cylindre gradué 10 ml forme haute</v>
          </cell>
          <cell r="E4331" t="str">
            <v>CILIND. GRAD.,ALTO,BORO 3.3,10 ML</v>
          </cell>
          <cell r="F4331" t="str">
            <v xml:space="preserve">Cylinder miarowy 10 ml BORO 3.3, stopka z PP     </v>
          </cell>
          <cell r="G4331" t="str">
            <v xml:space="preserve">Мерный цилиндр, высокий, BORO 3.3, 10 мл    </v>
          </cell>
          <cell r="H4331">
            <v>4.0999999999999996</v>
          </cell>
        </row>
        <row r="4332">
          <cell r="A4332" t="str">
            <v>47328-00</v>
          </cell>
          <cell r="B4332" t="str">
            <v xml:space="preserve">Messzylinder, Boro, hohe Form, 25 ml,  PP-Fuß </v>
          </cell>
          <cell r="C4332" t="str">
            <v>Grad.cylinder,high,boro3.3,25ml</v>
          </cell>
          <cell r="D4332" t="str">
            <v>Cylindre gradué 25ml forme haute</v>
          </cell>
          <cell r="E4332" t="str">
            <v>CILIND.GRAD.,ALTO, BORO3.3,25ml</v>
          </cell>
          <cell r="F4332" t="str">
            <v xml:space="preserve">Cylinder miarowy 25 ml BORO 3.3, stopka z PP     </v>
          </cell>
          <cell r="G4332" t="str">
            <v xml:space="preserve">Мерный цилиндр, высокий, BORO 3.3, 25 мл    </v>
          </cell>
          <cell r="H4332">
            <v>4.4000000000000004</v>
          </cell>
        </row>
        <row r="4333">
          <cell r="A4333" t="str">
            <v>47329-00</v>
          </cell>
          <cell r="B4333" t="str">
            <v>Messzylinder, Boro, hohe Form, 50 ml,  PP-Fuß</v>
          </cell>
          <cell r="C4333" t="str">
            <v>Grad.cylinder,high,boro3.3,50ml</v>
          </cell>
          <cell r="D4333" t="str">
            <v>Cylindre gradué 50ml forme haute</v>
          </cell>
          <cell r="E4333" t="str">
            <v>CILIND.GRAD.,ALTO, BORO3.3,50ml</v>
          </cell>
          <cell r="F4333" t="str">
            <v xml:space="preserve">Cylinder miarowy 50 ml BORO 3.3, Stopka z PP     </v>
          </cell>
          <cell r="G4333" t="str">
            <v xml:space="preserve">Мерный цилиндр, высокий, BORO 3.3, 50 мл    </v>
          </cell>
          <cell r="H4333">
            <v>5.0999999999999996</v>
          </cell>
        </row>
        <row r="4334">
          <cell r="A4334" t="str">
            <v>47330-00</v>
          </cell>
          <cell r="B4334" t="str">
            <v xml:space="preserve">Messzylinder, Boro, hohe Form, 100 ml,  PP-Fuß </v>
          </cell>
          <cell r="C4334" t="str">
            <v>Grad.cylinder,high,boro3.3,100ml</v>
          </cell>
          <cell r="D4334" t="str">
            <v>Cylindre gradué 100ml forme haute</v>
          </cell>
          <cell r="E4334" t="str">
            <v>CILIND.GRAD.,ALTO, BORO3.3,100ml</v>
          </cell>
          <cell r="F4334" t="str">
            <v xml:space="preserve">Cylinder miarowy 100 ml BORO 3.3, Stopka z PP     </v>
          </cell>
          <cell r="G4334" t="str">
            <v xml:space="preserve">Мерный цилиндр, высокий, BORO 3.3, 100 мл    </v>
          </cell>
          <cell r="H4334">
            <v>5.4</v>
          </cell>
        </row>
        <row r="4335">
          <cell r="A4335" t="str">
            <v>47331-00</v>
          </cell>
          <cell r="B4335" t="str">
            <v xml:space="preserve">Messzylinder, Boro, hohe Form, 250 ml,  PP-Fuß </v>
          </cell>
          <cell r="C4335" t="str">
            <v>Grad.cylinder,high,boro3.3,250ml</v>
          </cell>
          <cell r="D4335" t="str">
            <v>Cylindre gradué 250ml forme haute</v>
          </cell>
          <cell r="E4335" t="str">
            <v>CILIND.GRAD.,ALTO, BORO3.3,250ml</v>
          </cell>
          <cell r="F4335" t="str">
            <v xml:space="preserve">Cylinder miarowy 250 ml BORO 3.3, Stopka z PP     </v>
          </cell>
          <cell r="G4335" t="str">
            <v xml:space="preserve">Мерный цилиндр, высокий, BORO 3.3, 250 мл    </v>
          </cell>
          <cell r="H4335">
            <v>8.5</v>
          </cell>
        </row>
        <row r="4336">
          <cell r="A4336" t="str">
            <v>47332-00</v>
          </cell>
          <cell r="B4336" t="str">
            <v xml:space="preserve">Messzylinder, Boro, hohe Form, 500 ml,  PP-Fuß </v>
          </cell>
          <cell r="C4336" t="str">
            <v>Grad.cylinder,high,boro3.3,500ml</v>
          </cell>
          <cell r="D4336" t="str">
            <v>Cylindre gradué 500ml forme haute</v>
          </cell>
          <cell r="E4336" t="str">
            <v>CILIND.GRAD.,ALTO, BORO3.3,500ml</v>
          </cell>
          <cell r="F4336" t="str">
            <v xml:space="preserve">Cylinder miarowy 500 ml BORO 3.3, Stopka z PP     </v>
          </cell>
          <cell r="G4336" t="str">
            <v xml:space="preserve">Мерный цилиндр, высокий, BORO 3.3, 500 мл    </v>
          </cell>
          <cell r="H4336">
            <v>18.3</v>
          </cell>
        </row>
        <row r="4337">
          <cell r="A4337" t="str">
            <v>47396-00</v>
          </cell>
          <cell r="B4337" t="str">
            <v xml:space="preserve">Vierkantflasche (LDPE), 500 ml, GL 32 </v>
          </cell>
          <cell r="C4337" t="str">
            <v>Bottle, square, LDPE, 500ml, GL32</v>
          </cell>
          <cell r="D4337" t="str">
            <v>Bouteille Carrée ldpe 500ml gl32</v>
          </cell>
          <cell r="E4337" t="str">
            <v>BOTELLA, PRISM. LDPE, 500ml, GL32</v>
          </cell>
          <cell r="F4337" t="str">
            <v xml:space="preserve">Butelka kwadratowa (LDPE), 500 ml, GL 32     </v>
          </cell>
          <cell r="G4337" t="str">
            <v xml:space="preserve">Склянка, с квадратным дном, LDPE, 500 мл    </v>
          </cell>
          <cell r="H4337">
            <v>1.1000000000000001</v>
          </cell>
        </row>
        <row r="4338">
          <cell r="A4338" t="str">
            <v>47400-00</v>
          </cell>
          <cell r="B4338" t="str">
            <v xml:space="preserve">Vierkantflasche (LDPE), 500 ml, GL 65 </v>
          </cell>
          <cell r="C4338" t="str">
            <v>Bottle, square, LDPE, 500ml, GL65</v>
          </cell>
          <cell r="D4338" t="str">
            <v>Bouteille Carrée ldpe 500ml gl65</v>
          </cell>
          <cell r="E4338" t="str">
            <v>BOTELLA, PRISM. LDPE, 500ml, GL65</v>
          </cell>
          <cell r="F4338" t="str">
            <v xml:space="preserve">Butelka kwadratowa (LDPE), 500 ml, GL 65     </v>
          </cell>
          <cell r="G4338" t="str">
            <v xml:space="preserve">Склянка, с квадратным дном, LDPE, 500 мл    </v>
          </cell>
          <cell r="H4338">
            <v>1.3</v>
          </cell>
        </row>
        <row r="4339">
          <cell r="A4339" t="str">
            <v>47406-00</v>
          </cell>
          <cell r="B4339" t="str">
            <v>Steilbrustflasche, Kunststoff (PP), Enghals, 250 ml</v>
          </cell>
          <cell r="C4339" t="str">
            <v>Reagent bottle,PP,nar.neck.,250ml</v>
          </cell>
          <cell r="D4339" t="str">
            <v>Bouteille ronde PP col étroit 250 ml</v>
          </cell>
          <cell r="E4339" t="str">
            <v>BOT.P.REACT.,PP,CUE.ESTR., 250ml</v>
          </cell>
          <cell r="F4339" t="str">
            <v xml:space="preserve">Butelka laboratoryjna (PP), 250 ml, wlew wąski     </v>
          </cell>
          <cell r="G4339" t="str">
            <v xml:space="preserve">Склянка для реактивов, узкогорлая, РР, 250 мл    </v>
          </cell>
          <cell r="H4339">
            <v>1.55</v>
          </cell>
        </row>
        <row r="4340">
          <cell r="A4340" t="str">
            <v>47409-00</v>
          </cell>
          <cell r="B4340" t="str">
            <v>Steilbrustflasche, Kunststoff (PP), Weithals, 100 ml,</v>
          </cell>
          <cell r="C4340" t="str">
            <v>Reagent bottle,PP,100ml</v>
          </cell>
          <cell r="D4340" t="str">
            <v>Bouteille ronde PP 100 ml</v>
          </cell>
          <cell r="E4340" t="str">
            <v>Botella para reactivos,PP,100ml</v>
          </cell>
          <cell r="F4340" t="str">
            <v xml:space="preserve">Butelka laboratoryjna (PP), 100 ml     </v>
          </cell>
          <cell r="G4340" t="str">
            <v xml:space="preserve">Склянка для реактивов, РР, 100 мл    </v>
          </cell>
          <cell r="H4340">
            <v>1.85</v>
          </cell>
        </row>
        <row r="4341">
          <cell r="A4341" t="str">
            <v>47410-00</v>
          </cell>
          <cell r="B4341" t="str">
            <v>Steilbrustflasche, Kunststoff (PP), Weithals, 250 ml mit NS 34-Stopfen</v>
          </cell>
          <cell r="C4341" t="str">
            <v>Reagent bottle,PP,250ml</v>
          </cell>
          <cell r="D4341" t="str">
            <v>Bouteille ronde PP 250 ml</v>
          </cell>
          <cell r="E4341" t="str">
            <v>BOTELLA P.REACTIVOS,PP,250ml</v>
          </cell>
          <cell r="F4341" t="str">
            <v xml:space="preserve">Butelka laboratoryjna (PP), 250 ml; z niebieską nakrętką    </v>
          </cell>
          <cell r="G4341" t="str">
            <v xml:space="preserve">Склянка для реактивов, РР, 250 мл    </v>
          </cell>
          <cell r="H4341">
            <v>2.0499999999999998</v>
          </cell>
        </row>
        <row r="4342">
          <cell r="A4342" t="str">
            <v>47417-00</v>
          </cell>
          <cell r="B4342" t="str">
            <v>Vierkantflasche (HDPE), 100 ml, weithals mit blauem Schraubverschluss</v>
          </cell>
          <cell r="C4342" t="str">
            <v>Bottle, square, HDPE, 100ml</v>
          </cell>
          <cell r="D4342" t="str">
            <v>Bouteille Carrée hdpe 100ml</v>
          </cell>
          <cell r="E4342" t="str">
            <v>BOTELLA, PRISMAT.,HDPE,100ml</v>
          </cell>
          <cell r="F4342" t="str">
            <v xml:space="preserve">Butelka kwadratowa (HDPE), 100 ml; z niebieską nakrętką     </v>
          </cell>
          <cell r="G4342" t="str">
            <v xml:space="preserve">Склянка, с квадратным дном, HDPE, 100 мл     </v>
          </cell>
          <cell r="H4342">
            <v>1.4</v>
          </cell>
        </row>
        <row r="4343">
          <cell r="A4343" t="str">
            <v>47418-00</v>
          </cell>
          <cell r="B4343" t="str">
            <v>Vierkantflasche (HDPE), 250 ml, weithals mit blauem Schraubverschluss</v>
          </cell>
          <cell r="C4343" t="str">
            <v>Bottle,square,HDPE,250ml</v>
          </cell>
          <cell r="D4343" t="str">
            <v>Bouteille Carrée hdpe 250ml</v>
          </cell>
          <cell r="E4343" t="str">
            <v>BOTELLA, PRISMAT.,HDPE,250ml</v>
          </cell>
          <cell r="F4343" t="str">
            <v xml:space="preserve">Butelka kwadratowa (HDPE), 250 ml; z niebieską nakrętką     </v>
          </cell>
          <cell r="G4343" t="str">
            <v xml:space="preserve">Склянка, с квадратным дном, HDPE, 250 мл    </v>
          </cell>
          <cell r="H4343">
            <v>1.7</v>
          </cell>
        </row>
        <row r="4344">
          <cell r="A4344" t="str">
            <v>47419-00</v>
          </cell>
          <cell r="B4344" t="str">
            <v>Vierkantflasche (HDPE), 500 ml, weithals mit blauem Schraubverschluss</v>
          </cell>
          <cell r="C4344" t="str">
            <v>Bottle,square,HDPE,500ml</v>
          </cell>
          <cell r="D4344" t="str">
            <v>Bouteille Carrée hdpe 500ml</v>
          </cell>
          <cell r="E4344" t="str">
            <v>BOTELLA, PRISMAT.,HDPE,500ml</v>
          </cell>
          <cell r="F4344" t="str">
            <v xml:space="preserve">Butelka kwadratowa (HDPE), 500 ml; z niebieską nakrętką     </v>
          </cell>
          <cell r="G4344" t="str">
            <v xml:space="preserve">Склянка, с квадратным дном, HDPE, 500 мл    </v>
          </cell>
          <cell r="H4344">
            <v>2.4</v>
          </cell>
        </row>
        <row r="4345">
          <cell r="A4345" t="str">
            <v>47420-00</v>
          </cell>
          <cell r="B4345" t="str">
            <v>Vierkantflasche (HDPE), 1000 ml, weithals mit blauem Schraubverschluss</v>
          </cell>
          <cell r="C4345" t="str">
            <v>Bottle,square,HDPE,1000ml</v>
          </cell>
          <cell r="D4345" t="str">
            <v>Bouteille Carrée hdpe 1000ml</v>
          </cell>
          <cell r="E4345" t="str">
            <v>BOTELLA, PRISMAT.,HDPE,1000ml</v>
          </cell>
          <cell r="F4345" t="str">
            <v xml:space="preserve">Butelka kwadratowa (HDPE), 1000 ml; z niebieską nakrętką     </v>
          </cell>
          <cell r="G4345" t="str">
            <v xml:space="preserve">Склянка, с квадратным дном, HDPE, 1000 мл    </v>
          </cell>
          <cell r="H4345">
            <v>3</v>
          </cell>
        </row>
        <row r="4346">
          <cell r="A4346" t="str">
            <v>47424-00</v>
          </cell>
          <cell r="B4346" t="str">
            <v>Allzweckdose (PE), transp.,500ml</v>
          </cell>
          <cell r="C4346" t="str">
            <v>Box,storage,PE,transp.,lid, 500ml</v>
          </cell>
          <cell r="D4346" t="str">
            <v>Récipient de transport avec couvercle 500ml</v>
          </cell>
          <cell r="E4346" t="str">
            <v>CAJA MULTIUSO,PE,TRANSP., 500ml</v>
          </cell>
          <cell r="F4346" t="str">
            <v xml:space="preserve">Puszka uniwersalna, 500 ml     </v>
          </cell>
          <cell r="G4346" t="str">
            <v xml:space="preserve">Пластиковый контейнер, 500мл, прозрачный    </v>
          </cell>
          <cell r="H4346">
            <v>2.6</v>
          </cell>
        </row>
        <row r="4347">
          <cell r="A4347" t="str">
            <v>47444-00</v>
          </cell>
          <cell r="B4347" t="str">
            <v xml:space="preserve">Tropfflasche, Kunststoff, 250 ml </v>
          </cell>
          <cell r="C4347" t="str">
            <v>Dropping bottle, LDPE, 250ml</v>
          </cell>
          <cell r="D4347" t="str">
            <v>Flacon Compte-goutte 250ml</v>
          </cell>
          <cell r="E4347" t="str">
            <v>BOTELLA CUENTAGOTAS, LDPE, 500ml</v>
          </cell>
          <cell r="F4347" t="str">
            <v xml:space="preserve">Kroplówka (LDPE), 250 ml     </v>
          </cell>
          <cell r="G4347" t="str">
            <v xml:space="preserve">Капельница, LDPE, 250 мл    </v>
          </cell>
          <cell r="H4347">
            <v>1.1000000000000001</v>
          </cell>
        </row>
        <row r="4348">
          <cell r="A4348" t="str">
            <v>47446-00</v>
          </cell>
          <cell r="B4348" t="str">
            <v>Sprühflasche (PE), transparent, 500 ml</v>
          </cell>
          <cell r="C4348" t="str">
            <v>Spray bottle, PE, transp., 500 ml</v>
          </cell>
          <cell r="D4348" t="str">
            <v>Vaporisateur  transparent 500ml</v>
          </cell>
          <cell r="E4348" t="str">
            <v>BOT.PULVERIZAD.,PE,TRANSP., 500ml</v>
          </cell>
          <cell r="F4348" t="str">
            <v xml:space="preserve">Butelka z rozpylaczem, przeźroczysta (PE), 500 ml     </v>
          </cell>
          <cell r="G4348" t="str">
            <v xml:space="preserve">Распылитель, прозр., PE, 500 мл    </v>
          </cell>
          <cell r="H4348">
            <v>9.1999999999999993</v>
          </cell>
        </row>
        <row r="4349">
          <cell r="A4349" t="str">
            <v>47448-00</v>
          </cell>
          <cell r="B4349" t="str">
            <v xml:space="preserve">Spritzflasche (LDPE), komplett, 100 ml </v>
          </cell>
          <cell r="C4349" t="str">
            <v>Wash bottle, LDPE, 100 ml</v>
          </cell>
          <cell r="D4349" t="str">
            <v>Pissette plastique 100ml</v>
          </cell>
          <cell r="E4349" t="str">
            <v>BOTELLA INYECTORA, LDPE, 100 ml</v>
          </cell>
          <cell r="F4349" t="str">
            <v xml:space="preserve">Tryskawka (LDPE), kompletna, 100 ml     </v>
          </cell>
          <cell r="G4349" t="str">
            <v xml:space="preserve">Промывалка, LDPE, 100 мл    </v>
          </cell>
          <cell r="H4349">
            <v>1.1000000000000001</v>
          </cell>
        </row>
        <row r="4350">
          <cell r="A4350" t="str">
            <v>47457-00</v>
          </cell>
          <cell r="B4350" t="str">
            <v>Messschaufel (PP), weiß, 10 ml</v>
          </cell>
          <cell r="C4350" t="str">
            <v>Measuring scoop, PP, white, 10 ml</v>
          </cell>
          <cell r="D4350" t="str">
            <v>Mesurette PP blanc 10ml</v>
          </cell>
          <cell r="E4350" t="str">
            <v>PALETA D.MEDIDA,PP,BLANCA, 10 ml</v>
          </cell>
          <cell r="F4350" t="str">
            <v xml:space="preserve">Szufelka pomiarowa, PP, biała, 10 ml     </v>
          </cell>
          <cell r="G4350" t="str">
            <v xml:space="preserve">Мерный совок, PP, белый, 10 мл     </v>
          </cell>
          <cell r="H4350">
            <v>0.9</v>
          </cell>
        </row>
        <row r="4351">
          <cell r="A4351" t="str">
            <v>47462-00</v>
          </cell>
          <cell r="B4351" t="str">
            <v xml:space="preserve">Pulvertrichter (PP), oben-d = 80 mm </v>
          </cell>
          <cell r="C4351" t="str">
            <v>Powder funnel, PP, d=80 mm</v>
          </cell>
          <cell r="D4351" t="str">
            <v>Entonnoir poudre d=80mm</v>
          </cell>
          <cell r="E4351" t="str">
            <v>EMBUDO P.POLVO, PP, d=80 mm</v>
          </cell>
          <cell r="F4351" t="str">
            <v xml:space="preserve">Lejek do substancji sypkich (PP), średnica u góry d = 80 mm     </v>
          </cell>
          <cell r="G4351" t="str">
            <v xml:space="preserve">Воронка для насыпания, PP, d=80 мм    </v>
          </cell>
          <cell r="H4351">
            <v>3.84</v>
          </cell>
        </row>
        <row r="4352">
          <cell r="A4352" t="str">
            <v>47463-00</v>
          </cell>
          <cell r="B4352" t="str">
            <v xml:space="preserve">Pulvertrichter (PP), oben-d = 120 mm </v>
          </cell>
          <cell r="C4352" t="str">
            <v>Powder funnel, PP, d=120 mm</v>
          </cell>
          <cell r="D4352" t="str">
            <v>Entonnoir poudre d=120mm</v>
          </cell>
          <cell r="E4352" t="str">
            <v>EMBUDO P.POLVO, PP, d=120 mm</v>
          </cell>
          <cell r="F4352" t="str">
            <v xml:space="preserve">Lejek do (PP), średnica u góry d = 120 mm     </v>
          </cell>
          <cell r="G4352" t="str">
            <v xml:space="preserve">Воронка для насыпания, PP, d=120 мм    </v>
          </cell>
          <cell r="H4352">
            <v>4.6399999999999997</v>
          </cell>
        </row>
        <row r="4353">
          <cell r="A4353" t="str">
            <v>47480-00</v>
          </cell>
          <cell r="B4353" t="str">
            <v>Entsorgungsbehälter (PP), 30 l mit Griffdeckel</v>
          </cell>
          <cell r="C4353" t="str">
            <v>Waste bin, HDPE, 30l</v>
          </cell>
          <cell r="D4353" t="str">
            <v>Récipient de recyclage hdpe 30l</v>
          </cell>
          <cell r="E4353" t="str">
            <v>CONTENEDOR DE RESIDUOS, HDPE, 30l</v>
          </cell>
          <cell r="F4353" t="str">
            <v xml:space="preserve">Zbiornik na odpady, HDPE, 30l     </v>
          </cell>
          <cell r="G4353" t="str">
            <v xml:space="preserve">Ящик для отходов, HDPE, 30 л, с крышкой    </v>
          </cell>
          <cell r="H4353">
            <v>19</v>
          </cell>
        </row>
        <row r="4354">
          <cell r="A4354" t="str">
            <v>47480-01</v>
          </cell>
          <cell r="B4354" t="str">
            <v>Entsorgungsbeutel (PA), 50 Stück  autoklavierbar und heißluftsterilisierbeständig</v>
          </cell>
          <cell r="C4354" t="str">
            <v>Disposal bag (PA), 50 pcs</v>
          </cell>
          <cell r="D4354" t="str">
            <v/>
          </cell>
          <cell r="E4354" t="str">
            <v/>
          </cell>
          <cell r="F4354" t="str">
            <v/>
          </cell>
          <cell r="G4354" t="str">
            <v/>
          </cell>
          <cell r="H4354">
            <v>32.9</v>
          </cell>
        </row>
        <row r="4355">
          <cell r="A4355" t="str">
            <v>47481-00</v>
          </cell>
          <cell r="B4355" t="str">
            <v xml:space="preserve">Laborschale (PP), 180 x 240 mm, weiß </v>
          </cell>
          <cell r="C4355" t="str">
            <v>Tray (PP), 180x240mm, white</v>
          </cell>
          <cell r="D4355" t="str">
            <v>Cuvette laboratoire en plastique 180x240mm</v>
          </cell>
          <cell r="E4355" t="str">
            <v>BANDEJA DE LABORATORIO (PP), 180 x 240 mm, BLANCA</v>
          </cell>
          <cell r="F4355" t="str">
            <v xml:space="preserve">Szala laboratoryjna (PP), 180x240 mm, biała     </v>
          </cell>
          <cell r="G4355" t="str">
            <v xml:space="preserve">Лабораторный лоток, РР, 180x240мм, белый   </v>
          </cell>
          <cell r="H4355">
            <v>9.3000000000000007</v>
          </cell>
        </row>
        <row r="4356">
          <cell r="A4356" t="str">
            <v>47482-00</v>
          </cell>
          <cell r="B4356" t="str">
            <v xml:space="preserve">Laborschale (PP), 240 x 300 mm, weiß </v>
          </cell>
          <cell r="C4356" t="str">
            <v>Tray (PP), 240x300mm, white</v>
          </cell>
          <cell r="D4356" t="str">
            <v>Cuvette laboratoire en plastique 240x300mm blanche</v>
          </cell>
          <cell r="E4356" t="str">
            <v>BAND.D.LABO.(PP),240x300mm,BLANCA</v>
          </cell>
          <cell r="F4356" t="str">
            <v xml:space="preserve">Szala laboratoryjna (PP), 240x300 mm, biała     </v>
          </cell>
          <cell r="G4356" t="str">
            <v xml:space="preserve">Лабораторный лоток, РР, 240x300мм, белый    </v>
          </cell>
          <cell r="H4356">
            <v>13.4</v>
          </cell>
        </row>
        <row r="4357">
          <cell r="A4357" t="str">
            <v>47483-00</v>
          </cell>
          <cell r="B4357" t="str">
            <v xml:space="preserve">Laborschale (PP), 300 x 400 mm, weiß </v>
          </cell>
          <cell r="C4357" t="str">
            <v>Tray (PP), 300x400mm, white</v>
          </cell>
          <cell r="D4357" t="str">
            <v>Cuvette laboratoire en plastique 300x400mm blanche</v>
          </cell>
          <cell r="E4357" t="str">
            <v>BAND.D.LABO.(PP),300x400mm,BLANCA</v>
          </cell>
          <cell r="F4357" t="str">
            <v xml:space="preserve">Szala laboratoryjna (PP), 300x400 mm, biała     </v>
          </cell>
          <cell r="G4357" t="str">
            <v xml:space="preserve">Лабораторный лоток, РР, 300x400мм, белый    </v>
          </cell>
          <cell r="H4357">
            <v>21.6</v>
          </cell>
        </row>
        <row r="4358">
          <cell r="A4358" t="str">
            <v>47486-00</v>
          </cell>
          <cell r="B4358" t="str">
            <v xml:space="preserve">Fotoschale, 240 x 300 mm, h = 50 mm </v>
          </cell>
          <cell r="C4358" t="str">
            <v>Tray,plastic, 240x300mm, H:50mm</v>
          </cell>
          <cell r="D4358" t="str">
            <v>Cuve en plastique, 240x300 mm, h=50 mm</v>
          </cell>
          <cell r="E4358" t="str">
            <v>CUB.P.FOTOGRAF.,240x300mm,H:50mm</v>
          </cell>
          <cell r="F4358" t="str">
            <v xml:space="preserve">Szala laboratoryjna, plastyk, 240x300 mm, h = 50 mm     </v>
          </cell>
          <cell r="G4358" t="str">
            <v xml:space="preserve">Плоская кювета для фоторабот, пластик, 240x300мм, h=50 мм    </v>
          </cell>
          <cell r="H4358">
            <v>20.7</v>
          </cell>
        </row>
        <row r="4359">
          <cell r="A4359" t="str">
            <v>47487-00</v>
          </cell>
          <cell r="B4359" t="str">
            <v xml:space="preserve">Fotoschale, 300 x 400 mm, h = 60 mm </v>
          </cell>
          <cell r="C4359" t="str">
            <v>Tray,plastic, 300x400mm, H:60mm</v>
          </cell>
          <cell r="D4359" t="str">
            <v>Cuvette photo 300x400mm h=60mm</v>
          </cell>
          <cell r="E4359" t="str">
            <v>CUB.P.FOTOGRAF.,300x400mm,H:60mm</v>
          </cell>
          <cell r="F4359" t="str">
            <v xml:space="preserve">Szala laboratoryjna, plastyk, 300x400 mm, h = 60 mm     </v>
          </cell>
          <cell r="G4359" t="str">
            <v xml:space="preserve">Плоская кювета для фоторабот, пластик, 300x400мм, h=60 мм    </v>
          </cell>
          <cell r="H4359">
            <v>30.4</v>
          </cell>
        </row>
        <row r="4360">
          <cell r="A4360" t="str">
            <v>47490-01</v>
          </cell>
          <cell r="B4360" t="str">
            <v xml:space="preserve">Schale für Ordnungssystem, 80 x 80 mm </v>
          </cell>
          <cell r="C4360" t="str">
            <v>Storage tray,80x80mm</v>
          </cell>
          <cell r="D4360" t="str">
            <v>Cuve système de rangement 80x80mm</v>
          </cell>
          <cell r="E4360" t="str">
            <v>BANDEJA DE ALMACENAMIENTO,80x80mm</v>
          </cell>
          <cell r="F4360" t="str">
            <v xml:space="preserve">Szalka do magazyn podzespołów, 80x80 mm     </v>
          </cell>
          <cell r="G4360" t="str">
            <v xml:space="preserve">Лоток для хранения мелких деталей, 80x80 мм    </v>
          </cell>
          <cell r="H4360">
            <v>0.8</v>
          </cell>
        </row>
        <row r="4361">
          <cell r="A4361" t="str">
            <v>47490-02</v>
          </cell>
          <cell r="B4361" t="str">
            <v xml:space="preserve">Schale für Ordnungssystem, 150 x 80 mm </v>
          </cell>
          <cell r="C4361" t="str">
            <v>Storage tray,150x80mm</v>
          </cell>
          <cell r="D4361" t="str">
            <v>Cuve système de rangement 150x80mm</v>
          </cell>
          <cell r="E4361" t="str">
            <v>BAND.D.ALMACENAMIENTO,150x80mm</v>
          </cell>
          <cell r="F4361" t="str">
            <v xml:space="preserve">Szalka do magazyn podzespołów, 150x80 mm     </v>
          </cell>
          <cell r="G4361" t="str">
            <v xml:space="preserve">Лоток для хранения мелких деталей, 150x80 мм    </v>
          </cell>
          <cell r="H4361">
            <v>1</v>
          </cell>
        </row>
        <row r="4362">
          <cell r="A4362" t="str">
            <v>47490-04</v>
          </cell>
          <cell r="B4362" t="str">
            <v xml:space="preserve">Schale für Ordnungssystem, 230 x 150 mm </v>
          </cell>
          <cell r="C4362" t="str">
            <v>Storage tray , 230 mm x 150 mm</v>
          </cell>
          <cell r="D4362" t="str">
            <v>Cuve système de rangement 230x150mm</v>
          </cell>
          <cell r="E4362" t="str">
            <v>BAND.D.ALMACENAMIENTO,230x150mm</v>
          </cell>
          <cell r="F4362" t="str">
            <v xml:space="preserve">Szalka do magazyn podzespołów, 230x150 mm     </v>
          </cell>
          <cell r="G4362" t="str">
            <v xml:space="preserve">Лоток для хранения мелких деталей, 230x150 мм    </v>
          </cell>
          <cell r="H4362">
            <v>1.75</v>
          </cell>
        </row>
        <row r="4363">
          <cell r="A4363" t="str">
            <v>47490-05</v>
          </cell>
          <cell r="B4363" t="str">
            <v xml:space="preserve">Schale für Ordnungssystem, 300 x 80 mm </v>
          </cell>
          <cell r="C4363" t="str">
            <v>Storage tray,300x80mm</v>
          </cell>
          <cell r="D4363" t="str">
            <v>Cuve système de rangement 300x80mm</v>
          </cell>
          <cell r="E4363" t="str">
            <v>BAND.D.ALMACENAMIENTO,300x80mm</v>
          </cell>
          <cell r="F4363" t="str">
            <v xml:space="preserve">Szalka do magazyn podzespołów, 300x80 mm     </v>
          </cell>
          <cell r="G4363" t="str">
            <v xml:space="preserve">Лоток для хранения мелких деталей, 300x80 мм    </v>
          </cell>
          <cell r="H4363">
            <v>1.55</v>
          </cell>
        </row>
        <row r="4364">
          <cell r="A4364" t="str">
            <v>47490-06</v>
          </cell>
          <cell r="B4364" t="str">
            <v xml:space="preserve">Schale für Ordnungssystem, 300 x 150 mm </v>
          </cell>
          <cell r="C4364" t="str">
            <v>Storage tray,300x150mm</v>
          </cell>
          <cell r="D4364" t="str">
            <v>Cuve système de rangement 300x150mm</v>
          </cell>
          <cell r="E4364" t="str">
            <v>BAND.D.ALMACENAMIENTO,300x150mm</v>
          </cell>
          <cell r="F4364" t="str">
            <v xml:space="preserve">Szalka do magazyn podzespołów, 300x150 mm     </v>
          </cell>
          <cell r="G4364" t="str">
            <v xml:space="preserve">Лоток для хранения мелких деталей, 300x150 мм    </v>
          </cell>
          <cell r="H4364">
            <v>2.1</v>
          </cell>
        </row>
        <row r="4365">
          <cell r="A4365" t="str">
            <v>47490-07</v>
          </cell>
          <cell r="B4365" t="str">
            <v xml:space="preserve">Schale für Ordnungssystem, 380 x 80 mm </v>
          </cell>
          <cell r="C4365" t="str">
            <v>Storage tray,380x80mm</v>
          </cell>
          <cell r="D4365" t="str">
            <v>Cuve système de rangement 380x80mm</v>
          </cell>
          <cell r="E4365" t="str">
            <v>BAND.D.ALMACENAMIENTO,380x80mm</v>
          </cell>
          <cell r="F4365" t="str">
            <v xml:space="preserve">Szalka do magazyn podzespołów, 380x80 mm     </v>
          </cell>
          <cell r="G4365" t="str">
            <v xml:space="preserve">Лоток для хранения мелких деталей, 380x80 мм    </v>
          </cell>
          <cell r="H4365">
            <v>1.65</v>
          </cell>
        </row>
        <row r="4366">
          <cell r="A4366" t="str">
            <v>47490-08</v>
          </cell>
          <cell r="B4366" t="str">
            <v xml:space="preserve">Schale für Ordnungssystem, 380 x 150 mm </v>
          </cell>
          <cell r="C4366" t="str">
            <v>Storage tray,380x150mm</v>
          </cell>
          <cell r="D4366" t="str">
            <v>Cuve système de rangement 380x150mm</v>
          </cell>
          <cell r="E4366" t="str">
            <v>BAND.D.ALMACENAMIENTO,380x150mm</v>
          </cell>
          <cell r="F4366" t="str">
            <v xml:space="preserve">Szalka do magazyn podzespołów, 380x150 mm     </v>
          </cell>
          <cell r="G4366" t="str">
            <v xml:space="preserve">Лоток для хранения мелких деталей, 380x150 мм    </v>
          </cell>
          <cell r="H4366">
            <v>3.1</v>
          </cell>
        </row>
        <row r="4367">
          <cell r="A4367" t="str">
            <v>47490-11</v>
          </cell>
          <cell r="B4367" t="str">
            <v>Schale für Ordnungssystem, ca. 50 x 80 x 160 mm (H/T/B)</v>
          </cell>
          <cell r="C4367" t="str">
            <v>Storage tray, 80 x 60 mm</v>
          </cell>
          <cell r="D4367" t="str">
            <v>Cuve système de rangement, 80 x 60 mm</v>
          </cell>
          <cell r="E4367" t="str">
            <v>BANDEJA DE ALMACENAMIENTO, 80 x 60 mm</v>
          </cell>
          <cell r="F4367" t="str">
            <v>Szalka do magazyn podzespołów, 80 x 60 mm</v>
          </cell>
          <cell r="G4367" t="str">
            <v xml:space="preserve">Лоток для хранения мелких деталей, 80 x 60 мм    </v>
          </cell>
          <cell r="H4367">
            <v>0.99</v>
          </cell>
        </row>
        <row r="4368">
          <cell r="A4368" t="str">
            <v>47490-12</v>
          </cell>
          <cell r="B4368" t="str">
            <v>Schale für Ordnungssystem, ca. 50 x 80 x 230 mm (H/T/B)</v>
          </cell>
          <cell r="C4368" t="str">
            <v>Storage tray, 80 x 230 mm</v>
          </cell>
          <cell r="D4368" t="str">
            <v>Cuve système de rangement 80 x 230 mm</v>
          </cell>
          <cell r="E4368" t="str">
            <v>BANDEJA DE ALMACENAMIENTO, 80 x 230 mm</v>
          </cell>
          <cell r="F4368" t="str">
            <v>Szalka do magazyn podzespołów, 80 x 230 mm</v>
          </cell>
          <cell r="G4368" t="str">
            <v xml:space="preserve">Лоток для хранения мелких деталей, 80x230 мм    </v>
          </cell>
          <cell r="H4368">
            <v>1.4</v>
          </cell>
        </row>
        <row r="4369">
          <cell r="A4369" t="str">
            <v>47490-13</v>
          </cell>
          <cell r="B4369" t="str">
            <v>Schale für Ordnungssystem, ca. 50 x 80 x 300 mm (H/T/B)</v>
          </cell>
          <cell r="C4369" t="str">
            <v>Storage tray, 80 x 300 mm</v>
          </cell>
          <cell r="D4369" t="str">
            <v>Cuve système de rangement 80 x 300 mm</v>
          </cell>
          <cell r="E4369" t="str">
            <v>BANDEJA DE ALMACENAMIENTO,80 x 300 mm</v>
          </cell>
          <cell r="F4369" t="str">
            <v>Szalka do magazyn podzespołów, 80 x 300 mm</v>
          </cell>
          <cell r="G4369" t="str">
            <v xml:space="preserve">Лоток для хранения мелких деталей, 80x300 мм    </v>
          </cell>
          <cell r="H4369">
            <v>1.6</v>
          </cell>
        </row>
        <row r="4370">
          <cell r="A4370" t="str">
            <v>47490-14</v>
          </cell>
          <cell r="B4370" t="str">
            <v>Schale für Ordnungssystem, ca. 50 x 150 x 150 mm (H/T/B)</v>
          </cell>
          <cell r="C4370" t="str">
            <v>Storage tray, 150 x 150 mm</v>
          </cell>
          <cell r="D4370" t="str">
            <v>Cuve système de rangement, 150 x 150 mm</v>
          </cell>
          <cell r="E4370" t="str">
            <v>BANDEJA DE ALMACENAMIENTO, 150 x 150 mm</v>
          </cell>
          <cell r="F4370" t="str">
            <v>Szalka do magazyn podzespołów, 150 x 150 mm</v>
          </cell>
          <cell r="G4370" t="str">
            <v xml:space="preserve">Лоток для хранения мелких деталей, 150x150 мм </v>
          </cell>
          <cell r="H4370">
            <v>1.9</v>
          </cell>
        </row>
        <row r="4371">
          <cell r="A4371" t="str">
            <v>47490-15</v>
          </cell>
          <cell r="B4371" t="str">
            <v>Schale für Ordnungssystem, ca. 50 x 150 x 230 mm (H/T/B)</v>
          </cell>
          <cell r="C4371" t="str">
            <v>Storage tray, 150 x 230 mm</v>
          </cell>
          <cell r="D4371" t="str">
            <v>Cuve système de rangement 150 x 230 mm</v>
          </cell>
          <cell r="E4371" t="str">
            <v>BANDEJA DE ALMACENAMIENTO, 150 x 230 mm</v>
          </cell>
          <cell r="F4371" t="str">
            <v>Szalka do magazyn podzespołów, 150 x 230 mm</v>
          </cell>
          <cell r="G4371" t="str">
            <v xml:space="preserve">Лоток для хранения мелких деталей, 150x230 мм    </v>
          </cell>
          <cell r="H4371">
            <v>2.2000000000000002</v>
          </cell>
        </row>
        <row r="4372">
          <cell r="A4372" t="str">
            <v>47493-00</v>
          </cell>
          <cell r="B4372" t="str">
            <v xml:space="preserve">Silikonstopfen, do = 18 mm, du = 14 mm </v>
          </cell>
          <cell r="C4372" t="str">
            <v>Stopper,silicone,diam.18/14mm</v>
          </cell>
          <cell r="D4372" t="str">
            <v>Bouchon silicone  diamètre 18/14mm</v>
          </cell>
          <cell r="E4372" t="str">
            <v>TAPON,SILICONA,DIAM.18/14mm</v>
          </cell>
          <cell r="F4372" t="str">
            <v xml:space="preserve">Korek silikonowy, do = 18 mm, du = 14 mm     </v>
          </cell>
          <cell r="G4372" t="str">
            <v xml:space="preserve">Пробка, силикон., d=18/ 14 мм     </v>
          </cell>
          <cell r="H4372">
            <v>0.65</v>
          </cell>
        </row>
        <row r="4373">
          <cell r="A4373" t="str">
            <v>47505-00</v>
          </cell>
          <cell r="B4373" t="str">
            <v xml:space="preserve">Stopfen (PP), für Normschliff NS 14/23 </v>
          </cell>
          <cell r="C4373" t="str">
            <v>Stopper, PP, for IGJ 14/23</v>
          </cell>
          <cell r="D4373" t="str">
            <v>Bouchon pp pour RN14 / 23</v>
          </cell>
          <cell r="E4373" t="str">
            <v>TAPON, PP, PARA IGJ 14/23</v>
          </cell>
          <cell r="F4373" t="str">
            <v xml:space="preserve">Korek (PP), do szlifu NS 14/23     </v>
          </cell>
          <cell r="G4373" t="str">
            <v xml:space="preserve">Притертая пробка, PP, для NS 14/23    </v>
          </cell>
          <cell r="H4373">
            <v>0.5</v>
          </cell>
        </row>
        <row r="4374">
          <cell r="A4374" t="str">
            <v>47506-00</v>
          </cell>
          <cell r="B4374" t="str">
            <v xml:space="preserve">Stopfen (PP), NS 19/26 </v>
          </cell>
          <cell r="C4374" t="str">
            <v>Stopper, PP, for IGJ 19/26</v>
          </cell>
          <cell r="D4374" t="str">
            <v>Bouchon pp pour RN19 / 26</v>
          </cell>
          <cell r="E4374" t="str">
            <v>TAPON, PP, PARA IGJ 19/26</v>
          </cell>
          <cell r="F4374" t="str">
            <v xml:space="preserve">Korek (PP), do szlifu NS 19/26     </v>
          </cell>
          <cell r="G4374" t="str">
            <v xml:space="preserve">Притертая пробка, PP, для NS 19/26    </v>
          </cell>
          <cell r="H4374">
            <v>0.7</v>
          </cell>
        </row>
        <row r="4375">
          <cell r="A4375" t="str">
            <v>47508-00</v>
          </cell>
          <cell r="B4375" t="str">
            <v xml:space="preserve">Stopfen (PP), NS 29/32 </v>
          </cell>
          <cell r="C4375" t="str">
            <v>Stopper, PP, for IGJ 29/32</v>
          </cell>
          <cell r="D4375" t="str">
            <v>Bouchon pp pour RN 29 / 32</v>
          </cell>
          <cell r="E4375" t="str">
            <v>TAPON, PP, PARA IGJ 29/32</v>
          </cell>
          <cell r="F4375" t="str">
            <v xml:space="preserve">Korek (PP), do szlifu NS 29/32     </v>
          </cell>
          <cell r="G4375" t="str">
            <v xml:space="preserve">Притертая пробка, PP, для NS 29/32    </v>
          </cell>
          <cell r="H4375">
            <v>0.75</v>
          </cell>
        </row>
        <row r="4376">
          <cell r="A4376" t="str">
            <v>47515-00</v>
          </cell>
          <cell r="B4376" t="str">
            <v xml:space="preserve">Schlauch-Verbinder für di = 4-15 mm </v>
          </cell>
          <cell r="C4376" t="str">
            <v>Hose connector, straight, PP</v>
          </cell>
          <cell r="D4376" t="str">
            <v>Connecteur de tuyau droit, pour d.i. 4-15 mm</v>
          </cell>
          <cell r="E4376" t="str">
            <v>PIEZA DE CON.,RECTA,P. D.I.4-15MM</v>
          </cell>
          <cell r="F4376" t="str">
            <v xml:space="preserve">Łącznik przewodów do di = 4-15 mm     </v>
          </cell>
          <cell r="G4376" t="str">
            <v xml:space="preserve">Соединительный патрубок, прямой, d=4-15 мм    </v>
          </cell>
          <cell r="H4376">
            <v>2.57</v>
          </cell>
        </row>
        <row r="4377">
          <cell r="A4377" t="str">
            <v>47516-01</v>
          </cell>
          <cell r="B4377" t="str">
            <v xml:space="preserve">Schlauch-Verbinder für di = 6-10 mm </v>
          </cell>
          <cell r="C4377" t="str">
            <v>Tubing connector, ID 6-10mm</v>
          </cell>
          <cell r="D4377" t="str">
            <v>Raccord pour tuyau , diamètre 6-10mm</v>
          </cell>
          <cell r="E4377" t="str">
            <v xml:space="preserve">Conector de tubo recto, diámetro interior=6-10 mm </v>
          </cell>
          <cell r="F4377" t="str">
            <v xml:space="preserve">Łącznik przewodów do di = 6-10 mm     </v>
          </cell>
          <cell r="G4377" t="str">
            <v xml:space="preserve">Соединительный патрубок, d=6-10 мм    </v>
          </cell>
          <cell r="H4377">
            <v>1.35</v>
          </cell>
        </row>
        <row r="4378">
          <cell r="A4378" t="str">
            <v>47516-02</v>
          </cell>
          <cell r="B4378" t="str">
            <v xml:space="preserve">Schlauch-Verbinder für di = 9-13 mm </v>
          </cell>
          <cell r="C4378" t="str">
            <v>Tubing connector, ID 9-13mm</v>
          </cell>
          <cell r="D4378" t="str">
            <v>Raccord pour tuyau , diamètre 9-13mm</v>
          </cell>
          <cell r="E4378" t="str">
            <v>CON.P.TUBOS,RECTO,DIAM.INT.9-13mm</v>
          </cell>
          <cell r="F4378" t="str">
            <v xml:space="preserve">Łącznik przewodów do di = 9-13 mm     </v>
          </cell>
          <cell r="G4378" t="str">
            <v xml:space="preserve">Соединительный патрубок, d=9-13 мм    </v>
          </cell>
          <cell r="H4378">
            <v>1.42</v>
          </cell>
        </row>
        <row r="4379">
          <cell r="A4379" t="str">
            <v>47517-01</v>
          </cell>
          <cell r="B4379" t="str">
            <v>Schlauch-Verbinder, di = 3-5/6-10 mm, gerade</v>
          </cell>
          <cell r="C4379" t="str">
            <v>Tubing adaptor, ID 3-5/6-10 mm</v>
          </cell>
          <cell r="D4379" t="str">
            <v>Adaptateur pour tuyaux, diamètre 3-5 / 6-10 mm</v>
          </cell>
          <cell r="E4379" t="str">
            <v>CON.P.TUB.REC.DIAM.INT.3-5/6-10 mm</v>
          </cell>
          <cell r="F4379" t="str">
            <v xml:space="preserve">Łącznik przewodów, di = 3-5/6-10 mm     </v>
          </cell>
          <cell r="G4379" t="str">
            <v xml:space="preserve">Переходник для трубок, прямой,  d=3-5/6-10мм    </v>
          </cell>
          <cell r="H4379">
            <v>1.26</v>
          </cell>
        </row>
        <row r="4380">
          <cell r="A4380" t="str">
            <v>47517-03</v>
          </cell>
          <cell r="B4380" t="str">
            <v>Schlauch-Verbinder, di = 3-5 / 9-13 mm, gerade</v>
          </cell>
          <cell r="C4380" t="str">
            <v>Tubing adaptor, ID 3-5/9-13 mm</v>
          </cell>
          <cell r="D4380" t="str">
            <v>Raccord pour tuyau , diamètre 3-5 / 9-13mm</v>
          </cell>
          <cell r="E4380" t="str">
            <v>C.P.TUB.REC.DIAM.INT.3-5/9-13mm</v>
          </cell>
          <cell r="F4380" t="str">
            <v xml:space="preserve">Łącznik przewodów, di = 3-5 / 9-13 mm     </v>
          </cell>
          <cell r="G4380" t="str">
            <v xml:space="preserve">Переходник для трубок,  прямой, d=3-6/11-15 мм    </v>
          </cell>
          <cell r="H4380">
            <v>1.45</v>
          </cell>
        </row>
        <row r="4381">
          <cell r="A4381" t="str">
            <v>47517-04</v>
          </cell>
          <cell r="B4381" t="str">
            <v>Schlauch-Verbinder, di = 6-10 / 9-13 mm, gerade</v>
          </cell>
          <cell r="C4381" t="str">
            <v>Tubing adaptor, ID 6-10 / 9-13 mm, straight</v>
          </cell>
          <cell r="D4381" t="str">
            <v>Raccord pour tuyau, diamètre 6-10 / 9-13mm, droit</v>
          </cell>
          <cell r="E4381" t="str">
            <v>Adaptador para tubos, ID 6-10 / 9-13 mm, recto</v>
          </cell>
          <cell r="F4381" t="str">
            <v xml:space="preserve">Łącznik przewodów, di = 6-10 / 9-13 mm     </v>
          </cell>
          <cell r="G4381" t="str">
            <v xml:space="preserve">Переходник для трубок, прямой, di = 6-10 / 9-13 мм    </v>
          </cell>
          <cell r="H4381">
            <v>1.42</v>
          </cell>
        </row>
        <row r="4382">
          <cell r="A4382" t="str">
            <v>47518-01</v>
          </cell>
          <cell r="B4382" t="str">
            <v>Schlauch-Verbinder PP, Y, f. 4-5 mm Schlauch-Innend.</v>
          </cell>
          <cell r="C4382" t="str">
            <v>Tubing connect.,Y-shape, ID 4-5mm</v>
          </cell>
          <cell r="D4382" t="str">
            <v>Raccord pour tubes, forme Y, diamètre 4-5 mm</v>
          </cell>
          <cell r="E4382" t="str">
            <v>C.P.TUB.,DERIV.-Y,DIAM.INT. 4-5mm</v>
          </cell>
          <cell r="F4382" t="str">
            <v xml:space="preserve">Łącznik przewodów w kształcie Y, di = 4-5 mm     </v>
          </cell>
          <cell r="G4382" t="str">
            <v xml:space="preserve">Соединительный патрубок, Y-образный, d=4-5 мм    </v>
          </cell>
          <cell r="H4382">
            <v>1.38</v>
          </cell>
        </row>
        <row r="4383">
          <cell r="A4383" t="str">
            <v>47518-02</v>
          </cell>
          <cell r="B4383" t="str">
            <v xml:space="preserve">Schlauch-Verbinder PP, Y, f. 6-7 mm Schlauch-Innend. </v>
          </cell>
          <cell r="C4383" t="str">
            <v>Tubing connect.,Y-shape, ID 6-7mm</v>
          </cell>
          <cell r="D4383" t="str">
            <v>Raccord pour tuyau , en Y diamètre 6-7mm</v>
          </cell>
          <cell r="E4383" t="str">
            <v>Conector de tubo en forma Y, diámetro interior 6-7mm</v>
          </cell>
          <cell r="F4383" t="str">
            <v xml:space="preserve">Łącznik przewodów w kształcie Y, di = 6-7 mm     </v>
          </cell>
          <cell r="G4383" t="str">
            <v xml:space="preserve">Соединительный патрубок, Y-образный, d=6-7мм    </v>
          </cell>
          <cell r="H4383">
            <v>1.53</v>
          </cell>
        </row>
        <row r="4384">
          <cell r="A4384" t="str">
            <v>47518-03</v>
          </cell>
          <cell r="B4384" t="str">
            <v>Schlauch-Verbinder PP, Y, für 8-9 mm Schlauch-Innendurchmesser</v>
          </cell>
          <cell r="C4384" t="str">
            <v>Tubing connector,Y-shape, ID 8-9mm</v>
          </cell>
          <cell r="D4384" t="str">
            <v>Raccord pour tuyau , en Y diamètre 8-9mm</v>
          </cell>
          <cell r="E4384" t="str">
            <v>C.P.TUB.,DERIV.-Y,DIAM.INT. 8-9mm</v>
          </cell>
          <cell r="F4384" t="str">
            <v xml:space="preserve">Łącznik przewodów w kształcie Y, di = 8-9 mm     </v>
          </cell>
          <cell r="G4384" t="str">
            <v xml:space="preserve">Соединительный патрубок, Y-образный, d=8-9 мм    </v>
          </cell>
          <cell r="H4384">
            <v>1.78</v>
          </cell>
        </row>
        <row r="4385">
          <cell r="A4385" t="str">
            <v>47519-01</v>
          </cell>
          <cell r="B4385" t="str">
            <v xml:space="preserve">Schlauch-Verbinder, T-f, di = 4-5 mm </v>
          </cell>
          <cell r="C4385" t="str">
            <v>Tubing connect.,T-shape,ID 4-5 mm</v>
          </cell>
          <cell r="D4385" t="str">
            <v>Raccord pour tuyau , en T diamètre 4-5mm</v>
          </cell>
          <cell r="E4385" t="str">
            <v>C.P.TUB.,DERIV.-T,DIAM.INT. 4-5mm</v>
          </cell>
          <cell r="F4385" t="str">
            <v xml:space="preserve">Łącznik przewodów w kształcie Y, di = 4-5 mm     </v>
          </cell>
          <cell r="G4385" t="str">
            <v xml:space="preserve">Соединительный патрубок, T-образный, d=4-5 мм    </v>
          </cell>
          <cell r="H4385">
            <v>0.97</v>
          </cell>
        </row>
        <row r="4386">
          <cell r="A4386" t="str">
            <v>47519-02</v>
          </cell>
          <cell r="B4386" t="str">
            <v xml:space="preserve">Schlauch-Verbinder, T-f, di = 6-7 mm </v>
          </cell>
          <cell r="C4386" t="str">
            <v>Tubing connect.,T-shape,ID 6-7 mm</v>
          </cell>
          <cell r="D4386" t="str">
            <v>Raccord pour tuyau , en T diamètre 6-7mm</v>
          </cell>
          <cell r="E4386" t="str">
            <v>Tubo de conexión, forma de T, di= 6-7mm</v>
          </cell>
          <cell r="F4386" t="str">
            <v xml:space="preserve">Łącznik przewodów w kształcie Y, di = 6-7 mm     </v>
          </cell>
          <cell r="G4386" t="str">
            <v xml:space="preserve">Соединительный патрубок, T-образный, d=6-7 мм    </v>
          </cell>
          <cell r="H4386">
            <v>1.19</v>
          </cell>
        </row>
        <row r="4387">
          <cell r="A4387" t="str">
            <v>47519-03</v>
          </cell>
          <cell r="B4387" t="str">
            <v xml:space="preserve">Schlauch-Verbinder, T-f, di = 8-9 mm </v>
          </cell>
          <cell r="C4387" t="str">
            <v>Tubing connect.,T-shape,ID 8-9 mm</v>
          </cell>
          <cell r="D4387" t="str">
            <v>Raccord pour tuyau , en T diamètre 8-9mm</v>
          </cell>
          <cell r="E4387" t="str">
            <v>C.P.TUB.,DERIV.-T,DIAM.INT. 8-9mm</v>
          </cell>
          <cell r="F4387" t="str">
            <v xml:space="preserve">Łącznik przewodów w kształcie Y, di = 8-9 mm     </v>
          </cell>
          <cell r="G4387" t="str">
            <v xml:space="preserve">Соединительный патрубок, T-образный, d=8-9 мм    </v>
          </cell>
          <cell r="H4387">
            <v>1.28</v>
          </cell>
        </row>
        <row r="4388">
          <cell r="A4388" t="str">
            <v>47521-00</v>
          </cell>
          <cell r="B4388" t="str">
            <v xml:space="preserve">Schlauchkupplung, d = 8 mm, 1 Stück </v>
          </cell>
          <cell r="C4388" t="str">
            <v>Tube Coupling, d = 8 mm</v>
          </cell>
          <cell r="D4388" t="str">
            <v>Raccord de tuyau d = 8 mm</v>
          </cell>
          <cell r="E4388" t="str">
            <v xml:space="preserve">Tubo de acoplamiento, diámetro = 8 milímetros </v>
          </cell>
          <cell r="F4388" t="str">
            <v xml:space="preserve">Złączka przewodów, d = 8 mm, 1 sztuka     </v>
          </cell>
          <cell r="G4388" t="str">
            <v xml:space="preserve">Муфта, d=8 мм     </v>
          </cell>
          <cell r="H4388">
            <v>14.9</v>
          </cell>
        </row>
        <row r="4389">
          <cell r="A4389" t="str">
            <v>47524-00</v>
          </cell>
          <cell r="B4389" t="str">
            <v>Silikonschlauch, Innen-d = 18 mm,  lfd. m</v>
          </cell>
          <cell r="C4389" t="str">
            <v>Silicone tubing, ID 10 mm</v>
          </cell>
          <cell r="D4389" t="str">
            <v>Tuyau silicone di=10mm</v>
          </cell>
          <cell r="E4389" t="str">
            <v>TUBO DE SILICONA, DIAM.INT. 10 mm</v>
          </cell>
          <cell r="F4389" t="str">
            <v xml:space="preserve">Przewód silikonowy, średnica wewnętrzna d = 10 mm/l = 1 m     </v>
          </cell>
          <cell r="G4389" t="str">
            <v xml:space="preserve">Трубка, силиконовая, внутренний d=10 мм, l=1 м    </v>
          </cell>
          <cell r="H4389">
            <v>11.9</v>
          </cell>
        </row>
        <row r="4390">
          <cell r="A4390" t="str">
            <v>47525-00</v>
          </cell>
          <cell r="B4390" t="str">
            <v>Gummischlauch, Innen-d = 5 mm, lfd. m</v>
          </cell>
          <cell r="C4390" t="str">
            <v>Rubber tubing, ID 5 mm</v>
          </cell>
          <cell r="D4390" t="str">
            <v>Tuyau caoutchouc di=5mm</v>
          </cell>
          <cell r="E4390" t="str">
            <v>TUBO DE GOMA, DIAM.INT.5 mm</v>
          </cell>
          <cell r="F4390" t="str">
            <v xml:space="preserve">Przewód gumowy, średnica wewnętrzna d = 5 mm/l = 1 m     </v>
          </cell>
          <cell r="G4390" t="str">
            <v xml:space="preserve">Трубка, резиновая, внутренний d=5 мм, l=1 м    </v>
          </cell>
          <cell r="H4390">
            <v>1.2</v>
          </cell>
        </row>
        <row r="4391">
          <cell r="A4391" t="str">
            <v>47526-00</v>
          </cell>
          <cell r="B4391" t="str">
            <v>Gummischlauch, Innen-d = 7 mm, lfd. m</v>
          </cell>
          <cell r="C4391" t="str">
            <v>Rubber tubing, ID 7 mm</v>
          </cell>
          <cell r="D4391" t="str">
            <v>Tuyau caoutchouc di=7mm</v>
          </cell>
          <cell r="E4391" t="str">
            <v>Tubo de goma, diámetro int. = 7 mm</v>
          </cell>
          <cell r="F4391" t="str">
            <v xml:space="preserve">Przewód gumowy, średnica wewnętrzna d = 7 mm/l = 1 m     </v>
          </cell>
          <cell r="G4391" t="str">
            <v xml:space="preserve">Трубка, резиновая, внутренний d=7 мм, l=1 м    </v>
          </cell>
          <cell r="H4391">
            <v>1.7</v>
          </cell>
        </row>
        <row r="4392">
          <cell r="A4392" t="str">
            <v>47527-00</v>
          </cell>
          <cell r="B4392" t="str">
            <v xml:space="preserve">PVC-Schlauch, Innen-d = 6 mm, lfd. m </v>
          </cell>
          <cell r="C4392" t="str">
            <v>PVC tubing, inner dia. = 6 mm, l = 1 m</v>
          </cell>
          <cell r="D4392" t="str">
            <v>Tuyau pvc di=6mm</v>
          </cell>
          <cell r="E4392" t="str">
            <v>TUBO DE PVC, DIAM.INT.6 mm L=1m</v>
          </cell>
          <cell r="F4392" t="str">
            <v xml:space="preserve">Przewód PCV, średnica wewnętrzna d = 6 mm, l = 1 m     </v>
          </cell>
          <cell r="G4392" t="str">
            <v xml:space="preserve">Трубка, ПВХ, внутренний d=6 мм, l=1 м    </v>
          </cell>
          <cell r="H4392">
            <v>0.7</v>
          </cell>
        </row>
        <row r="4393">
          <cell r="A4393" t="str">
            <v>47528-00</v>
          </cell>
          <cell r="B4393" t="str">
            <v xml:space="preserve">PVC-Schlauch, Innen-d = 8 mm, lfd. m </v>
          </cell>
          <cell r="C4393" t="str">
            <v>PVC tubing, inner dia. = 8 mm, l = 1 m</v>
          </cell>
          <cell r="D4393" t="str">
            <v>Tuyau pvc di=8mm</v>
          </cell>
          <cell r="E4393" t="str">
            <v>TUBO DE PVC, DIAM.INT.8 mm L=1m</v>
          </cell>
          <cell r="F4393" t="str">
            <v xml:space="preserve">Przewód PCV, średnica wewnętrzna d = 8 mm, l = 1 m     </v>
          </cell>
          <cell r="G4393" t="str">
            <v xml:space="preserve">Трубка, ПВХ, внутренний d=8 мм, l=1 м    </v>
          </cell>
          <cell r="H4393">
            <v>2.1</v>
          </cell>
        </row>
        <row r="4394">
          <cell r="A4394" t="str">
            <v>47528-01</v>
          </cell>
          <cell r="B4394" t="str">
            <v>PVC-Schlauch mit Gewebe, Innen-d = 8 mm, lfd. m  zur Verwendung als Druckschlauch</v>
          </cell>
          <cell r="C4394" t="str">
            <v>PVC tubing webbed, inner dia. = 8 mm, l = 1 m</v>
          </cell>
          <cell r="D4394" t="str">
            <v>Tuyau pvc di=8mm</v>
          </cell>
          <cell r="E4394" t="str">
            <v>TUBO DE PVC, DIAM.INT.8 mm L=1m</v>
          </cell>
          <cell r="F4394" t="str">
            <v xml:space="preserve">Przewód PCV, średnica wewnętrzna d = 8 mm, l = 1 m     </v>
          </cell>
          <cell r="G4394" t="str">
            <v xml:space="preserve">Трубка, ПВХ, внутренний d=8 мм, l=1 м    </v>
          </cell>
          <cell r="H4394">
            <v>1.9</v>
          </cell>
        </row>
        <row r="4395">
          <cell r="A4395" t="str">
            <v>47529-00</v>
          </cell>
          <cell r="B4395" t="str">
            <v xml:space="preserve">Silikonschlauch, Innen-d = 4 mm, lfd. m </v>
          </cell>
          <cell r="C4395" t="str">
            <v>Silicone tubing, ID 4 mm</v>
          </cell>
          <cell r="D4395" t="str">
            <v>Tuyau silicone di=4mm</v>
          </cell>
          <cell r="E4395" t="str">
            <v>TUBO DE SILICONA, DIAM.INT. 4 mm</v>
          </cell>
          <cell r="F4395" t="str">
            <v xml:space="preserve">Przewód silikonowy, średnica wewnętrzna d = 4 mm/1 m     </v>
          </cell>
          <cell r="G4395" t="str">
            <v xml:space="preserve">Трубка, силиконовая, внутренний d=4 мм, l=1 м    </v>
          </cell>
          <cell r="H4395">
            <v>5.9</v>
          </cell>
        </row>
        <row r="4396">
          <cell r="A4396" t="str">
            <v>47530-00</v>
          </cell>
          <cell r="B4396" t="str">
            <v xml:space="preserve">Silikonschlauch, Innen-d = 6 mm, lfd. m </v>
          </cell>
          <cell r="C4396" t="str">
            <v>Silicone tubing, ID 6 mm</v>
          </cell>
          <cell r="D4396" t="str">
            <v>Tuyau silicone di=6mm</v>
          </cell>
          <cell r="E4396" t="str">
            <v>TUBO DE SILICONA, DIAM.INT. 6 mm</v>
          </cell>
          <cell r="F4396" t="str">
            <v xml:space="preserve">Przewód silikonowy, średnica wewnętrzna d = 6 mm/1 m     </v>
          </cell>
          <cell r="G4396" t="str">
            <v xml:space="preserve">Трубка, силиконовая, внутренний d=6 мм, l=1 м    </v>
          </cell>
          <cell r="H4396">
            <v>3</v>
          </cell>
        </row>
        <row r="4397">
          <cell r="A4397" t="str">
            <v>47531-00</v>
          </cell>
          <cell r="B4397" t="str">
            <v xml:space="preserve">Silikonschlauch, Innen-d = 8 mm, lfd. m </v>
          </cell>
          <cell r="C4397" t="str">
            <v>Silicone tubing, ID 8 mm</v>
          </cell>
          <cell r="D4397" t="str">
            <v>Tuyau silicone di=8mm</v>
          </cell>
          <cell r="E4397" t="str">
            <v>TUBO DE SILICONA, DIAM.INT. 8 mm</v>
          </cell>
          <cell r="F4397" t="str">
            <v xml:space="preserve">Przewód silikonowy, średnica wewnętrzna d = 8 mm/1 m     </v>
          </cell>
          <cell r="G4397" t="str">
            <v xml:space="preserve">Трубка, силиконовая, внутренний d=8 мм, l=1 м    </v>
          </cell>
          <cell r="H4397">
            <v>3.2</v>
          </cell>
        </row>
        <row r="4398">
          <cell r="A4398" t="str">
            <v>47532-00</v>
          </cell>
          <cell r="B4398" t="str">
            <v xml:space="preserve">Silikonschlauch, Innen-d = 10 mm, lfd. m </v>
          </cell>
          <cell r="C4398" t="str">
            <v>Silicone tubing, ID 10 mm</v>
          </cell>
          <cell r="D4398" t="str">
            <v>Tuyau silicone di=10mm</v>
          </cell>
          <cell r="E4398" t="str">
            <v>TUBO DE SILICONA, DIAM.INT. 10 mm</v>
          </cell>
          <cell r="F4398" t="str">
            <v xml:space="preserve">Przewód silikonowy, średnica wewnętrzna d = 10 mm/1 m     </v>
          </cell>
          <cell r="G4398" t="str">
            <v xml:space="preserve">Трубка, силиконовая, внутренний d=10 мм, l=1 м    </v>
          </cell>
          <cell r="H4398">
            <v>3.9</v>
          </cell>
        </row>
        <row r="4399">
          <cell r="A4399" t="str">
            <v>47535-01</v>
          </cell>
          <cell r="B4399" t="str">
            <v>Butan-Kartusche C 206 GLS, ohne Ventil, 190 g</v>
          </cell>
          <cell r="C4399" t="str">
            <v>Butane cartridge C206, without valve, 190 g</v>
          </cell>
          <cell r="D4399" t="str">
            <v>Cartouche butane 190 g</v>
          </cell>
          <cell r="E4399" t="str">
            <v>Cartucho de butano, 190 g</v>
          </cell>
          <cell r="F4399" t="str">
            <v xml:space="preserve">Pojemnik z butanem C206, bez zaworu, 190 g     </v>
          </cell>
          <cell r="G4399" t="str">
            <v xml:space="preserve">Бутановый картридж, без вентиля, 190 г    </v>
          </cell>
          <cell r="H4399">
            <v>2.8</v>
          </cell>
        </row>
        <row r="4400">
          <cell r="A4400" t="str">
            <v>47536-00</v>
          </cell>
          <cell r="B4400" t="str">
            <v>Butanbrenner Labogaz 470</v>
          </cell>
          <cell r="C4400" t="str">
            <v>Butane burner f.cartridge 270+470</v>
          </cell>
          <cell r="D4400" t="str">
            <v>Bec brûleur pour cartouche de butane</v>
          </cell>
          <cell r="E4400" t="str">
            <v>Quemador de butano p. cartuchos 240+470 g</v>
          </cell>
          <cell r="F4400" t="str">
            <v xml:space="preserve">Palnik Labogaz 470, na butan     </v>
          </cell>
          <cell r="G4400" t="str">
            <v>Бутановая горелка для картриджа</v>
          </cell>
          <cell r="H4400">
            <v>63</v>
          </cell>
        </row>
        <row r="4401">
          <cell r="A4401" t="str">
            <v>47538-01</v>
          </cell>
          <cell r="B4401" t="str">
            <v>Butan-Kartusche CV300 Plus mit Ventil, 240 g</v>
          </cell>
          <cell r="C4401" t="str">
            <v>Butane cartridge CV 300 Plus, 240 g</v>
          </cell>
          <cell r="D4401" t="str">
            <v>Cartouche butane, contenu 240 g</v>
          </cell>
          <cell r="E4401" t="str">
            <v>Cartucho de butano CV300 Plus, 240 g</v>
          </cell>
          <cell r="F4401" t="str">
            <v xml:space="preserve">Pojemnik z butanem, z zaworem, 240 g     </v>
          </cell>
          <cell r="G4401" t="str">
            <v xml:space="preserve">Бутановый картридж, с вентилем, C 270, 240 г    </v>
          </cell>
          <cell r="H4401">
            <v>5.8</v>
          </cell>
        </row>
        <row r="4402">
          <cell r="A4402" t="str">
            <v>47539-00</v>
          </cell>
          <cell r="B4402" t="str">
            <v>Butan-Kartusche CV470 mit Ventil, 450 g</v>
          </cell>
          <cell r="C4402" t="str">
            <v>Butane catridge C 470, 450g</v>
          </cell>
          <cell r="D4402" t="str">
            <v>Cartouche butane c470 ,  450G</v>
          </cell>
          <cell r="E4402" t="str">
            <v>CARTUCHO DE BUTANO C 470, 450g</v>
          </cell>
          <cell r="F4402" t="str">
            <v xml:space="preserve">Pojemnik z butanem, z zaworem, 450 g     </v>
          </cell>
          <cell r="G4402" t="str">
            <v xml:space="preserve">Бутановый картридж, с вентилем, C 470, 450 г    </v>
          </cell>
          <cell r="H4402">
            <v>10.199999999999999</v>
          </cell>
        </row>
        <row r="4403">
          <cell r="A4403" t="str">
            <v>47560-00</v>
          </cell>
          <cell r="B4403" t="str">
            <v xml:space="preserve">Pulverspatel, Stahl, l = 150 mm </v>
          </cell>
          <cell r="C4403" t="str">
            <v>Spatula, powder, steel, l=150mm</v>
          </cell>
          <cell r="D4403" t="str">
            <v>Spatule à poudre L=150mm</v>
          </cell>
          <cell r="E4403" t="str">
            <v xml:space="preserve">Espátula de acero, longitud =150 milimetros   </v>
          </cell>
          <cell r="F4403" t="str">
            <v xml:space="preserve">Łopatka do proszku, stalowa, l = 150 mm     </v>
          </cell>
          <cell r="G4403" t="str">
            <v xml:space="preserve">Шпатель для сыпучих материалов, стальной, l=150 мм    </v>
          </cell>
          <cell r="H4403">
            <v>3.1</v>
          </cell>
        </row>
        <row r="4404">
          <cell r="A4404" t="str">
            <v>47561-00</v>
          </cell>
          <cell r="B4404" t="str">
            <v xml:space="preserve">Pulverspatel, Stahl, l = 185 mm </v>
          </cell>
          <cell r="C4404" t="str">
            <v>Powder spatula, steel, 180 mm</v>
          </cell>
          <cell r="D4404" t="str">
            <v>Spatule à poudre L=185mm</v>
          </cell>
          <cell r="E4404" t="str">
            <v>ESPATULA, POLVO, ACERO, l=180mm</v>
          </cell>
          <cell r="F4404" t="str">
            <v xml:space="preserve">Łopatka do proszku, stalowa, l = 185 mm     </v>
          </cell>
          <cell r="G4404" t="str">
            <v xml:space="preserve">Шпатель для сыпучих материалов, стальной, l=180 мм    </v>
          </cell>
          <cell r="H4404">
            <v>3.1</v>
          </cell>
        </row>
        <row r="4405">
          <cell r="A4405" t="str">
            <v>47562-00</v>
          </cell>
          <cell r="B4405" t="str">
            <v xml:space="preserve">Pulverspatel, Stahl, l = 210 mm </v>
          </cell>
          <cell r="C4405" t="str">
            <v>Spatula, powder, steel, l=210mm</v>
          </cell>
          <cell r="D4405" t="str">
            <v>Spatule à poudre L=210mm</v>
          </cell>
          <cell r="E4405" t="str">
            <v>ESPATULA, POLVO, ACERO, l=210mm</v>
          </cell>
          <cell r="F4405" t="str">
            <v xml:space="preserve">Łopatka do proszku, stalowa, l = 210 mm     </v>
          </cell>
          <cell r="G4405" t="str">
            <v xml:space="preserve">Шпатель для сыпучих материалов, стальной, l=210 мм    </v>
          </cell>
          <cell r="H4405">
            <v>3.1</v>
          </cell>
        </row>
        <row r="4406">
          <cell r="A4406" t="str">
            <v>47575-03</v>
          </cell>
          <cell r="B4406" t="str">
            <v xml:space="preserve">Rundfilter, quantitativ, 90 mm, 100 Stück </v>
          </cell>
          <cell r="C4406" t="str">
            <v>Round filter,quan., 90 mm, 100pcs</v>
          </cell>
          <cell r="D4406" t="str">
            <v>Filtre rond 90mm 100 pièces</v>
          </cell>
          <cell r="E4406" t="str">
            <v>FILT. REDON., CUANT. 90 mm, 100 UNID.</v>
          </cell>
          <cell r="F4406" t="str">
            <v xml:space="preserve">Filtr okrągły, ilościowy, 90 mm, 100 sztuk     </v>
          </cell>
          <cell r="G4406" t="str">
            <v xml:space="preserve">Круглый фильтр, количественный, 90 мм, 100 шт.    </v>
          </cell>
          <cell r="H4406">
            <v>23.3</v>
          </cell>
        </row>
        <row r="4407">
          <cell r="A4407" t="str">
            <v>47575-04</v>
          </cell>
          <cell r="B4407" t="str">
            <v xml:space="preserve">Rundfilter, quantitativ, 110 mm, 100 Stück </v>
          </cell>
          <cell r="C4407" t="str">
            <v>Round filter,quan.,110 mm, 100pcs</v>
          </cell>
          <cell r="D4407" t="str">
            <v>Filtre rond 110mm 100 pièces</v>
          </cell>
          <cell r="E4407" t="str">
            <v>FILT.REDON.,CUANT.110 mm,100UNID.</v>
          </cell>
          <cell r="F4407" t="str">
            <v xml:space="preserve">Filtr okrągły, ilościowy, 110 mm, 100 sztuk     </v>
          </cell>
          <cell r="G4407" t="str">
            <v xml:space="preserve">Круглый фильтр, количественный, 110 мм, 100 шт.    </v>
          </cell>
          <cell r="H4407">
            <v>32.700000000000003</v>
          </cell>
        </row>
        <row r="4408">
          <cell r="A4408" t="str">
            <v>47575-05</v>
          </cell>
          <cell r="B4408" t="str">
            <v xml:space="preserve">Rundfilter, quantitativ,125 mm, 100 Stück </v>
          </cell>
          <cell r="C4408" t="str">
            <v>Round filter,quan.,125 mm, 100pcs</v>
          </cell>
          <cell r="D4408" t="str">
            <v>Filtre rond 125mm 100 pièces</v>
          </cell>
          <cell r="E4408" t="str">
            <v>FILT.REDON.,CUANT.125 mm,100UNID.</v>
          </cell>
          <cell r="F4408" t="str">
            <v xml:space="preserve">Filtr okrągły, ilościowy, 125 mm, 100 sztuk     </v>
          </cell>
          <cell r="G4408" t="str">
            <v xml:space="preserve">Круглый фильтр, количественный, 125 мм, 100 шт.    </v>
          </cell>
          <cell r="H4408">
            <v>38</v>
          </cell>
        </row>
        <row r="4409">
          <cell r="A4409" t="str">
            <v>47580-02</v>
          </cell>
          <cell r="B4409" t="str">
            <v xml:space="preserve">Faltenfilter, qualitativ, 110 mm, 100 Stück </v>
          </cell>
          <cell r="C4409" t="str">
            <v>folded filter,qual.,110 mm,100pcs</v>
          </cell>
          <cell r="D4409" t="str">
            <v>Filtre à pli 110mm 100 pièces</v>
          </cell>
          <cell r="E4409" t="str">
            <v>FILTRO PLEGADO,CUAL.110mm,100UNID</v>
          </cell>
          <cell r="F4409" t="str">
            <v xml:space="preserve">Filtr fałdowany, jakościowy, 110 mm, 100 sztuk     </v>
          </cell>
          <cell r="G4409" t="str">
            <v xml:space="preserve">Складчатый фильтр, качественный, 110 мм, 100 шт.    </v>
          </cell>
          <cell r="H4409">
            <v>26.7</v>
          </cell>
        </row>
        <row r="4410">
          <cell r="A4410" t="str">
            <v>47580-03</v>
          </cell>
          <cell r="B4410" t="str">
            <v xml:space="preserve">Faltenfilter, qualitativ, 125 mm, 100 Stück </v>
          </cell>
          <cell r="C4410" t="str">
            <v>folded filter,qual.,125 mm,100pcs</v>
          </cell>
          <cell r="D4410" t="str">
            <v>Filtre à pli 125mm 100 pièces</v>
          </cell>
          <cell r="E4410" t="str">
            <v>FILTRO PLEGADO,CUAL.125mm,100UNID</v>
          </cell>
          <cell r="F4410" t="str">
            <v xml:space="preserve">Filtr fałdowany, jakościowy, 125 mm, 100 sztuk     </v>
          </cell>
          <cell r="G4410" t="str">
            <v xml:space="preserve">Складчатый фильтр, качественный, 125 мм, 100 шт.    </v>
          </cell>
          <cell r="H4410">
            <v>26.7</v>
          </cell>
        </row>
        <row r="4411">
          <cell r="A4411" t="str">
            <v>47580-04</v>
          </cell>
          <cell r="B4411" t="str">
            <v xml:space="preserve">Faltenfilter, qualitativ, 150 mm, 100 Stück </v>
          </cell>
          <cell r="C4411" t="str">
            <v>folded filter,qual.,150 mm,100pcs</v>
          </cell>
          <cell r="D4411" t="str">
            <v>Filtre à pli 150mm 100 pièces</v>
          </cell>
          <cell r="E4411" t="str">
            <v>FILTRO PLEGADO,CUAL.150mm,100UNID</v>
          </cell>
          <cell r="F4411" t="str">
            <v xml:space="preserve">Filtr fałdowany, jakościowy, 150 mm, 100 sztuk     </v>
          </cell>
          <cell r="G4411" t="str">
            <v xml:space="preserve">Складчатый фильтр, качественный, 150 мм, 100 шт.    </v>
          </cell>
          <cell r="H4411">
            <v>29</v>
          </cell>
        </row>
        <row r="4412">
          <cell r="A4412" t="str">
            <v>47580-05</v>
          </cell>
          <cell r="B4412" t="str">
            <v xml:space="preserve">Faltenfilter, qualitativ, 185 mm, 100 Stück </v>
          </cell>
          <cell r="C4412" t="str">
            <v>folded filter,qual.,185 mm,100pcs</v>
          </cell>
          <cell r="D4412" t="str">
            <v>Filtre à pli 185mm 100 pièces</v>
          </cell>
          <cell r="E4412" t="str">
            <v>FILTRO PLEGADO, CUALITATIVO, 185 mm, 100 UNIDADES</v>
          </cell>
          <cell r="F4412" t="str">
            <v xml:space="preserve">Filtr fałdowany, jakościowy, 185 mm, 100 sztuk     </v>
          </cell>
          <cell r="G4412" t="str">
            <v xml:space="preserve">Складчатый фильтр, качественный, 185 мм, 100 шт.    </v>
          </cell>
          <cell r="H4412">
            <v>33.9</v>
          </cell>
        </row>
        <row r="4413">
          <cell r="A4413" t="str">
            <v>47672-01</v>
          </cell>
          <cell r="B4413" t="str">
            <v>Luxmeter mit digitaler Anzeige, Typ P-5025</v>
          </cell>
          <cell r="C4413" t="str">
            <v>Luxmeter, digital display</v>
          </cell>
          <cell r="D4413" t="str">
            <v>Luxmètre avec affichage digital</v>
          </cell>
          <cell r="E4413" t="str">
            <v>LUXIMETRO CON DISPLAY DIGITAL</v>
          </cell>
          <cell r="F4413" t="str">
            <v xml:space="preserve">Luksomierz, wyświetlacz cyfrowy     </v>
          </cell>
          <cell r="G4413" t="str">
            <v xml:space="preserve">Люксметр с цифровым дисплеем  </v>
          </cell>
          <cell r="H4413">
            <v>42</v>
          </cell>
        </row>
        <row r="4414">
          <cell r="A4414" t="str">
            <v>48004-05</v>
          </cell>
          <cell r="B4414" t="str">
            <v>Bromthymolblau-Lösung, 0,1%, 50ml</v>
          </cell>
          <cell r="C4414" t="str">
            <v>Bromothymol blue, 0.1% sol.  50 ml</v>
          </cell>
          <cell r="D4414" t="str">
            <v>Solution bleu Bromothymol , 0.1%,  50 ml</v>
          </cell>
          <cell r="E4414" t="str">
            <v>Azul de bromotimol, solución al 0.1%, 50 ml</v>
          </cell>
          <cell r="F4414" t="str">
            <v xml:space="preserve">Roztwór błękitu brometylowego, 0,1 %,50 ml     </v>
          </cell>
          <cell r="G4414" t="str">
            <v xml:space="preserve">Бромтимоловый синий краситель, 0.1% раствор, 5 г    </v>
          </cell>
          <cell r="H4414">
            <v>11.2</v>
          </cell>
        </row>
        <row r="4415">
          <cell r="A4415" t="str">
            <v>48004-E</v>
          </cell>
          <cell r="B4415" t="str">
            <v>Bromthymolblau-Lösung, 0,1%, 100ml</v>
          </cell>
          <cell r="C4415" t="str">
            <v>Bromothymol blue, 0.1% sol.  100 ml</v>
          </cell>
          <cell r="D4415" t="str">
            <v>Solution bleu Bromothymol , 0.1%,  100 ml</v>
          </cell>
          <cell r="E4415" t="str">
            <v>Azul de bromotimol, solución al 0.1%, 100 ml</v>
          </cell>
          <cell r="F4415" t="str">
            <v xml:space="preserve">Roztwór błękitu brometylowego, 0,1 %, 100 ml   </v>
          </cell>
          <cell r="G4415" t="str">
            <v xml:space="preserve">Бромтимоловый синий краситель, 0.1% раствор, 100 ml    </v>
          </cell>
          <cell r="H4415">
            <v>53.8</v>
          </cell>
        </row>
        <row r="4416">
          <cell r="A4416" t="str">
            <v>48011-E</v>
          </cell>
          <cell r="B4416" t="str">
            <v>2-Butanol (sek.-Butanol), 500 ml</v>
          </cell>
          <cell r="C4416" t="str">
            <v>2-Butanol                  500 ml</v>
          </cell>
          <cell r="D4416" t="str">
            <v>Butanol-2 500ml</v>
          </cell>
          <cell r="E4416" t="str">
            <v>2-BUTANOL                  500 ml</v>
          </cell>
          <cell r="F4416" t="str">
            <v xml:space="preserve">2-Butanol, 500 ml   </v>
          </cell>
          <cell r="G4416" t="str">
            <v xml:space="preserve">2-бутанол, 500 мл    </v>
          </cell>
          <cell r="H4416">
            <v>20.3</v>
          </cell>
        </row>
        <row r="4417">
          <cell r="A4417" t="str">
            <v>48018-25</v>
          </cell>
          <cell r="B4417" t="str">
            <v>Calciumcarbid, gekörnt, 250 g</v>
          </cell>
          <cell r="C4417" t="str">
            <v>Calcium carbide,granul.    250 g</v>
          </cell>
          <cell r="D4417" t="str">
            <v>Calcium carbure, granules 250g</v>
          </cell>
          <cell r="E4417" t="str">
            <v>CARBURO D.CALCIO, GRANULADO  250g</v>
          </cell>
          <cell r="F4417" t="str">
            <v xml:space="preserve">Karbid, ziarnisty, 250 g     </v>
          </cell>
          <cell r="G4417" t="str">
            <v xml:space="preserve">Карбид кальция, гранулы, 250 г     </v>
          </cell>
          <cell r="H4417">
            <v>25.4</v>
          </cell>
        </row>
        <row r="4418">
          <cell r="A4418" t="str">
            <v>48018-E</v>
          </cell>
          <cell r="B4418" t="str">
            <v>Calciumcarbid, gekörnt, 500 g</v>
          </cell>
          <cell r="C4418" t="str">
            <v>Calcium carbide,granul.    500 g</v>
          </cell>
          <cell r="D4418" t="str">
            <v>Calcium carbure, granules 500g</v>
          </cell>
          <cell r="E4418" t="str">
            <v>CARBURO D.CALCIO, GRANULADO  2500g</v>
          </cell>
          <cell r="F4418" t="str">
            <v xml:space="preserve">Karbid, ziarnisty, 500 g   </v>
          </cell>
          <cell r="G4418" t="str">
            <v xml:space="preserve">Карбид кальция, гранулы, 500 г     </v>
          </cell>
          <cell r="H4418">
            <v>15</v>
          </cell>
        </row>
        <row r="4419">
          <cell r="A4419" t="str">
            <v>48020-25</v>
          </cell>
          <cell r="B4419" t="str">
            <v>Calciumchlorid Hexahydrat 250 g</v>
          </cell>
          <cell r="C4419" t="str">
            <v>Calcium chloride 6-hyrdr.  250 g</v>
          </cell>
          <cell r="D4419" t="str">
            <v>Chlorure de calcium hexahydraté 250g</v>
          </cell>
          <cell r="E4419" t="str">
            <v>CLORURO CALCICO HEXAHIDR.  250 g</v>
          </cell>
          <cell r="F4419" t="str">
            <v xml:space="preserve">Uwodniony chlorek wapnia, 250 g     </v>
          </cell>
          <cell r="G4419" t="str">
            <v xml:space="preserve">6-водный хлорид кальция, 250 г    </v>
          </cell>
          <cell r="H4419">
            <v>14.4</v>
          </cell>
        </row>
        <row r="4420">
          <cell r="A4420" t="str">
            <v>48020-70</v>
          </cell>
          <cell r="B4420" t="str">
            <v>Calciumchlorid Hexahydrat 1000 g</v>
          </cell>
          <cell r="C4420" t="str">
            <v>Calcium chloride 6-hyrdr. 1000 g</v>
          </cell>
          <cell r="D4420" t="str">
            <v>Chlorure de calcium hexahydraté 1000g</v>
          </cell>
          <cell r="E4420" t="str">
            <v>Cloruro de calcio hexahidrato, 1000 g</v>
          </cell>
          <cell r="F4420" t="str">
            <v xml:space="preserve">Uwodniony chlorek wapnia, 1000 g     </v>
          </cell>
          <cell r="G4420" t="str">
            <v xml:space="preserve">6-водный хлорид кальция, 1000 г    </v>
          </cell>
          <cell r="H4420">
            <v>27.6</v>
          </cell>
        </row>
        <row r="4421">
          <cell r="A4421" t="str">
            <v>48020-E</v>
          </cell>
          <cell r="B4421" t="str">
            <v>Calciumchlorid Hexahydrat 1000 g</v>
          </cell>
          <cell r="C4421" t="str">
            <v>Calcium chloride 6-hyrdr. 1000 g</v>
          </cell>
          <cell r="D4421" t="str">
            <v>Chlorure de calcium hexahydraté 1000g</v>
          </cell>
          <cell r="E4421" t="str">
            <v>Cloruro de calcio hexahidrato, 1000 g</v>
          </cell>
          <cell r="F4421" t="str">
            <v xml:space="preserve">Uwodniony chlorek wapnia, 1000 g   </v>
          </cell>
          <cell r="G4421" t="str">
            <v xml:space="preserve">6-водный хлорид кальция, 1000 г    </v>
          </cell>
          <cell r="H4421">
            <v>45.8</v>
          </cell>
        </row>
        <row r="4422">
          <cell r="A4422" t="str">
            <v>48021-25</v>
          </cell>
          <cell r="B4422" t="str">
            <v>Calciumchlorid, wasserfrei, gekörnt, 250 g</v>
          </cell>
          <cell r="C4422" t="str">
            <v>Calcium chloride, granul.  250 g</v>
          </cell>
          <cell r="D4422" t="str">
            <v>Chlorure de calcium, granules 250g</v>
          </cell>
          <cell r="E4422" t="str">
            <v>CLORURO CALCICO, GRANULADO  250 g</v>
          </cell>
          <cell r="F4422" t="str">
            <v xml:space="preserve">Chlorek wapnia, ziarnisty, 250 g     </v>
          </cell>
          <cell r="G4422" t="str">
            <v xml:space="preserve">Хлорид кальция, гранулы, 250 г    </v>
          </cell>
          <cell r="H4422">
            <v>12.4</v>
          </cell>
        </row>
        <row r="4423">
          <cell r="A4423" t="str">
            <v>48021-E</v>
          </cell>
          <cell r="B4423" t="str">
            <v>Calciumchlorid, wasserfrei, gekörnt, 500 g</v>
          </cell>
          <cell r="C4423" t="str">
            <v>Calcium chloride, granul.  500 g</v>
          </cell>
          <cell r="D4423" t="str">
            <v>Chlorure de calcium, granules 500g</v>
          </cell>
          <cell r="E4423" t="str">
            <v>CLORURO CALCICO, GRANULADO  500 g</v>
          </cell>
          <cell r="F4423" t="str">
            <v xml:space="preserve">Chlorek wapnia, ziarnisty, 500 g   </v>
          </cell>
          <cell r="G4423" t="str">
            <v xml:space="preserve">Хлорид кальция, гранулы, 500 г    </v>
          </cell>
          <cell r="H4423">
            <v>31.8</v>
          </cell>
        </row>
        <row r="4424">
          <cell r="A4424" t="str">
            <v>48114-50</v>
          </cell>
          <cell r="B4424" t="str">
            <v>Eisen(III)-oxid,rot,gerein.,500g</v>
          </cell>
          <cell r="C4424" t="str">
            <v>Iron-III oxide, red        500 g</v>
          </cell>
          <cell r="D4424" t="str">
            <v>Oxyde de fer III, rouge 500g</v>
          </cell>
          <cell r="E4424" t="str">
            <v>OXIDO D.HIERRO-III, ROJO    500g</v>
          </cell>
          <cell r="F4424" t="str">
            <v xml:space="preserve">Tlenek żelaza (III), czerwony, czyszczony, 500 g     </v>
          </cell>
          <cell r="G4424" t="str">
            <v xml:space="preserve">Окись железа (III), красная, 500 г    </v>
          </cell>
          <cell r="H4424">
            <v>30.4</v>
          </cell>
        </row>
        <row r="4425">
          <cell r="A4425" t="str">
            <v>48114-E</v>
          </cell>
          <cell r="B4425" t="str">
            <v>Eisen(III)-oxid,rot,gerein.,250g</v>
          </cell>
          <cell r="C4425" t="str">
            <v>Iron-III oxide, red        250 g</v>
          </cell>
          <cell r="D4425" t="str">
            <v>Oxyde de fer III, rouge 250g</v>
          </cell>
          <cell r="E4425" t="str">
            <v>OXIDO D.HIERRO-III, ROJO    2500g</v>
          </cell>
          <cell r="F4425" t="str">
            <v xml:space="preserve">Tlenek żelaza (III), czerwony, czyszczony, 250 g   </v>
          </cell>
          <cell r="G4425" t="str">
            <v xml:space="preserve">Окись железа (III), красная, 250 г    </v>
          </cell>
          <cell r="H4425">
            <v>39.9</v>
          </cell>
        </row>
        <row r="4426">
          <cell r="A4426" t="str">
            <v>48126-70</v>
          </cell>
          <cell r="B4426" t="str">
            <v>Essigsäure-Lösung, 0,1 mol/l, 1l</v>
          </cell>
          <cell r="C4426" t="str">
            <v>Acetic acid, 0.1 M sol.,  1000 ml</v>
          </cell>
          <cell r="D4426" t="str">
            <v>Acide acétique, 0.1m sol., 1000 ml</v>
          </cell>
          <cell r="E4426" t="str">
            <v>ACIDO ACETICO,0.1 M SOL.1000ml</v>
          </cell>
          <cell r="F4426" t="str">
            <v xml:space="preserve">Roztwór kwasu octowego, 0,1 mol/l, 1 l     </v>
          </cell>
          <cell r="G4426" t="str">
            <v xml:space="preserve">Раствор уксусной кислоты, 0,1 моль/л, 1000 мл    </v>
          </cell>
          <cell r="H4426">
            <v>19.600000000000001</v>
          </cell>
        </row>
        <row r="4427">
          <cell r="A4427" t="str">
            <v>48127-70</v>
          </cell>
          <cell r="B4427" t="str">
            <v>Essigsäure-Lösung, 1,0 mol/l, 1l</v>
          </cell>
          <cell r="C4427" t="str">
            <v>Acetic acid, 1 M sol.,    1000 ml</v>
          </cell>
          <cell r="D4427" t="str">
            <v>Acide acétique, 1 m sol., 1000 ml</v>
          </cell>
          <cell r="E4427" t="str">
            <v>ACIDO ACETICO,1 M SOL.,  1000ml</v>
          </cell>
          <cell r="F4427" t="str">
            <v xml:space="preserve">Roztwór kwasu octowego, 1,0 mol/l, 1 l     </v>
          </cell>
          <cell r="G4427" t="str">
            <v xml:space="preserve">Раствор уксусной кислоты, 1 моль/л, 1000 мл    </v>
          </cell>
          <cell r="H4427">
            <v>19.600000000000001</v>
          </cell>
        </row>
        <row r="4428">
          <cell r="A4428" t="str">
            <v>48127-E</v>
          </cell>
          <cell r="B4428" t="str">
            <v>Essigsäure-Lösung, 1,0 mol/l, 1l</v>
          </cell>
          <cell r="C4428" t="str">
            <v>Acetic acid, 1 M sol.,    1000 ml</v>
          </cell>
          <cell r="D4428" t="str">
            <v>Acide acétique, 1 m sol., 1000 ml</v>
          </cell>
          <cell r="E4428" t="str">
            <v>ACIDO ACETICO,1 M SOL.,  1000ml</v>
          </cell>
          <cell r="F4428" t="str">
            <v xml:space="preserve">Roztwór kwasu octowego, 1,0 mol/l, 1 l   </v>
          </cell>
          <cell r="G4428" t="str">
            <v xml:space="preserve">Раствор уксусной кислоты, 1 моль/л, 1000 мл    </v>
          </cell>
          <cell r="H4428">
            <v>39.799999999999997</v>
          </cell>
        </row>
        <row r="4429">
          <cell r="A4429" t="str">
            <v>48154-10</v>
          </cell>
          <cell r="B4429" t="str">
            <v>Glaswolle 100 g</v>
          </cell>
          <cell r="C4429" t="str">
            <v>Glass wool                 100 g</v>
          </cell>
          <cell r="D4429" t="str">
            <v>Laine de verre 100g</v>
          </cell>
          <cell r="E4429" t="str">
            <v>LANA DE VIDRIO             100g</v>
          </cell>
          <cell r="F4429" t="str">
            <v xml:space="preserve">Wełna szklana 100 g     </v>
          </cell>
          <cell r="G4429" t="str">
            <v xml:space="preserve">Стекловата, 100 г    </v>
          </cell>
          <cell r="H4429">
            <v>15.8</v>
          </cell>
        </row>
        <row r="4430">
          <cell r="A4430" t="str">
            <v>48155-05</v>
          </cell>
          <cell r="B4430" t="str">
            <v>Glucose-Teststreifen, 50 St.</v>
          </cell>
          <cell r="C4430" t="str">
            <v>Glucose test sticks        50 pcs</v>
          </cell>
          <cell r="D4430" t="str">
            <v>Glucose, baton, 50  pièces</v>
          </cell>
          <cell r="E4430" t="str">
            <v>CLUCOSA, BARRAS        50 UNID.</v>
          </cell>
          <cell r="F4430" t="str">
            <v xml:space="preserve">Paski testowe glukozy, 50 sztuk    </v>
          </cell>
          <cell r="G4430" t="str">
            <v xml:space="preserve">Индикаторные полоски для глюкозы, 50 шт.    </v>
          </cell>
          <cell r="H4430">
            <v>7.7</v>
          </cell>
        </row>
        <row r="4431">
          <cell r="A4431" t="str">
            <v>48156-05</v>
          </cell>
          <cell r="B4431" t="str">
            <v>Eiweiß-Teststreifen, 50 St.</v>
          </cell>
          <cell r="C4431" t="str">
            <v>Glucose test sticks        50 pcs</v>
          </cell>
          <cell r="D4431" t="str">
            <v>Glucose, baton, 50  pièces</v>
          </cell>
          <cell r="E4431" t="str">
            <v>CLUCOSA, BARRAS        50 UNID.</v>
          </cell>
          <cell r="F4431" t="str">
            <v xml:space="preserve">Paski testowe glukozy, 50 sztuk    </v>
          </cell>
          <cell r="G4431" t="str">
            <v xml:space="preserve">Индикаторные полоски для глюкозы, 50 шт.    </v>
          </cell>
          <cell r="H4431">
            <v>7.4</v>
          </cell>
        </row>
        <row r="4432">
          <cell r="A4432" t="str">
            <v>48183-04</v>
          </cell>
          <cell r="B4432" t="str">
            <v>Indigo, synthetisch, 25 g</v>
          </cell>
          <cell r="C4432" t="str">
            <v>Indigo, synthetic.           25 g</v>
          </cell>
          <cell r="D4432" t="str">
            <v>Indigo, synthétique 25g</v>
          </cell>
          <cell r="E4432" t="str">
            <v>INDIGO, SINTETICO           25 g</v>
          </cell>
          <cell r="F4432" t="str">
            <v xml:space="preserve">Indygo syntetyczne, 25 g     </v>
          </cell>
          <cell r="G4432" t="str">
            <v xml:space="preserve">Индиго, синтетический, 25 г    </v>
          </cell>
          <cell r="H4432">
            <v>67.2</v>
          </cell>
        </row>
        <row r="4433">
          <cell r="A4433" t="str">
            <v>48183-E</v>
          </cell>
          <cell r="B4433" t="str">
            <v>Indigo, synthetisch, 50 g</v>
          </cell>
          <cell r="C4433" t="str">
            <v>Indigo, synthetic.           50 g</v>
          </cell>
          <cell r="D4433" t="str">
            <v>Indigo, synthétique 50 g</v>
          </cell>
          <cell r="E4433" t="str">
            <v>INDIGO, SINTETICO           50 g</v>
          </cell>
          <cell r="F4433" t="str">
            <v xml:space="preserve">Indygo syntetyczne, 50 g   </v>
          </cell>
          <cell r="G4433" t="str">
            <v xml:space="preserve">Индиго, синтетический, 50 г    </v>
          </cell>
          <cell r="H4433">
            <v>32.6</v>
          </cell>
        </row>
        <row r="4434">
          <cell r="A4434" t="str">
            <v>48209-50</v>
          </cell>
          <cell r="B4434" t="str">
            <v>Kaliumhydroxid-Lösung, 30%, 500ml</v>
          </cell>
          <cell r="C4434" t="str">
            <v>Potass.hydroxide,30% sol., 500 ml</v>
          </cell>
          <cell r="D4434" t="str">
            <v>Potassium hydroxyde sol. 30% 500ml</v>
          </cell>
          <cell r="E4434" t="str">
            <v>HIDRURO POT., SOL. 30%,  500ml</v>
          </cell>
          <cell r="F4434" t="str">
            <v xml:space="preserve">Roztwór wodorotlenku potasu, 30 %, 500 ml     </v>
          </cell>
          <cell r="G4434" t="str">
            <v xml:space="preserve">Гидроксид калия, 30% раствор, 500 мл    </v>
          </cell>
          <cell r="H4434">
            <v>21.8</v>
          </cell>
        </row>
        <row r="4435">
          <cell r="A4435" t="str">
            <v>48209-E</v>
          </cell>
          <cell r="B4435" t="str">
            <v>Kaliumhydroxid-Lösung, 20%, 1000ml</v>
          </cell>
          <cell r="C4435" t="str">
            <v>Potass.hydroxide,20% sol., 1000 ml</v>
          </cell>
          <cell r="D4435" t="str">
            <v>Potassium hydroxyde sol. 20% 1000ml</v>
          </cell>
          <cell r="E4435" t="str">
            <v>HIDRURO POT., SOL. 20%,  1000ml</v>
          </cell>
          <cell r="F4435" t="str">
            <v xml:space="preserve">Roztwór wodorotlenku potasu, 20 %, 1000 ml   </v>
          </cell>
          <cell r="G4435" t="str">
            <v xml:space="preserve">Гидроксид калия, 20% раствор, 1000 мл    </v>
          </cell>
          <cell r="H4435">
            <v>22.3</v>
          </cell>
        </row>
        <row r="4436">
          <cell r="A4436" t="str">
            <v>48247-70</v>
          </cell>
          <cell r="B4436" t="str">
            <v>Kupfer(II)-sulfat, 0,1 M Lösung, 1000 ml</v>
          </cell>
          <cell r="C4436" t="str">
            <v>Copper-II sulph.,0.1M sol. 1000ml</v>
          </cell>
          <cell r="D4436" t="str">
            <v>Sulfate de cuivre II sol. 0.1m 1000ml</v>
          </cell>
          <cell r="E4436" t="str">
            <v>SULF.D.COBRE-II, SOL. 0.1M 1000ml</v>
          </cell>
          <cell r="F4436" t="str">
            <v xml:space="preserve">Roztwór 0,1 M siarczku miedzi (II), 1000 ml     </v>
          </cell>
          <cell r="G4436" t="str">
            <v xml:space="preserve">Сульфат меди (II), раствор, 1 моль, 1000 мл    </v>
          </cell>
          <cell r="H4436">
            <v>30.4</v>
          </cell>
        </row>
        <row r="4437">
          <cell r="A4437" t="str">
            <v>48247-E</v>
          </cell>
          <cell r="B4437" t="str">
            <v>Kupfer(II)-sulfat, 0,1 M Lösung, 1000 ml</v>
          </cell>
          <cell r="C4437" t="str">
            <v>Copper-II sulph.,0.1M sol. 1000ml</v>
          </cell>
          <cell r="D4437" t="str">
            <v>Sulfate de cuivre II sol. 0.1m 1000ml</v>
          </cell>
          <cell r="E4437" t="str">
            <v>SULF.D.COBRE-II, SOL. 0.1M 1000ml</v>
          </cell>
          <cell r="F4437" t="str">
            <v xml:space="preserve">Roztwór 0,1 M siarczku miedzi (II), 1000 ml   </v>
          </cell>
          <cell r="G4437" t="str">
            <v xml:space="preserve">Сульфат меди (II), раствор, 1 моль, 1000 мл    </v>
          </cell>
          <cell r="H4437">
            <v>55.8</v>
          </cell>
        </row>
        <row r="4438">
          <cell r="A4438" t="str">
            <v>48262-02</v>
          </cell>
          <cell r="B4438" t="str">
            <v>Luminol 5 g</v>
          </cell>
          <cell r="C4438" t="str">
            <v>Luminol                      5 g</v>
          </cell>
          <cell r="D4438" t="str">
            <v>Luminol 5g</v>
          </cell>
          <cell r="E4438" t="str">
            <v>Luminol                      5 g</v>
          </cell>
          <cell r="F4438" t="str">
            <v xml:space="preserve">Luminol, 5 g     </v>
          </cell>
          <cell r="G4438" t="str">
            <v xml:space="preserve">Люминол, 5 г    </v>
          </cell>
          <cell r="H4438">
            <v>104.8</v>
          </cell>
        </row>
        <row r="4439">
          <cell r="A4439" t="str">
            <v>48262-E</v>
          </cell>
          <cell r="B4439" t="str">
            <v>Luminol 5 g</v>
          </cell>
          <cell r="C4439" t="str">
            <v>Luminol                      5 g</v>
          </cell>
          <cell r="D4439" t="str">
            <v>Luminol 5g</v>
          </cell>
          <cell r="E4439" t="str">
            <v>Luminol                      5 g</v>
          </cell>
          <cell r="F4439" t="str">
            <v xml:space="preserve">Luminol, 5 g   </v>
          </cell>
          <cell r="G4439" t="str">
            <v xml:space="preserve">Люминол, 5 г    </v>
          </cell>
          <cell r="H4439">
            <v>102</v>
          </cell>
        </row>
        <row r="4440">
          <cell r="A4440" t="str">
            <v>48273-00</v>
          </cell>
          <cell r="B4440" t="str">
            <v>Gips zum Modellieren, 5000 g</v>
          </cell>
          <cell r="C4440" t="str">
            <v>Gypsum</v>
          </cell>
          <cell r="D4440" t="str">
            <v>Gypse naturel</v>
          </cell>
          <cell r="E4440" t="str">
            <v>Yeso</v>
          </cell>
          <cell r="F4440" t="str">
            <v>Gips naturalny</v>
          </cell>
          <cell r="G4440" t="str">
            <v xml:space="preserve">Кристаллический гипс </v>
          </cell>
          <cell r="H4440">
            <v>53.4</v>
          </cell>
        </row>
        <row r="4441">
          <cell r="A4441" t="str">
            <v>48273-25</v>
          </cell>
          <cell r="B4441" t="str">
            <v>Calciumsulfat, wasserhaltig (Gips), 250 g</v>
          </cell>
          <cell r="C4441" t="str">
            <v xml:space="preserve">Gypsum, 250 g       </v>
          </cell>
          <cell r="D4441" t="str">
            <v>Gypse naturel 250g</v>
          </cell>
          <cell r="E4441" t="str">
            <v>Yeso, 250g</v>
          </cell>
          <cell r="F4441" t="str">
            <v xml:space="preserve">Gips naturalny, 250 g     </v>
          </cell>
          <cell r="G4441" t="str">
            <v xml:space="preserve">Кристаллический гипс, 250 г    </v>
          </cell>
          <cell r="H4441">
            <v>15.6</v>
          </cell>
        </row>
        <row r="4442">
          <cell r="A4442" t="str">
            <v>48294-70</v>
          </cell>
          <cell r="B4442" t="str">
            <v>Polyurethan-Set, PU-Schaum-Komponenten A+B, je 500 ml</v>
          </cell>
          <cell r="C4442" t="str">
            <v>Moltoprene A+B, 500 ml each</v>
          </cell>
          <cell r="D4442" t="str">
            <v>Moltoprène A+B, 500 ml de chaque</v>
          </cell>
          <cell r="E4442" t="str">
            <v>Componentes A + B de espuma de poliuretano, 500 ml c/u</v>
          </cell>
          <cell r="F4442" t="str">
            <v xml:space="preserve">Komp.pianki poliuretanowej A+B,po500ml    </v>
          </cell>
          <cell r="G4442" t="str">
            <v xml:space="preserve">Молтопрен A+B, по 500 мл    </v>
          </cell>
          <cell r="H4442">
            <v>55.8</v>
          </cell>
        </row>
        <row r="4443">
          <cell r="A4443" t="str">
            <v>48299-25</v>
          </cell>
          <cell r="B4443" t="str">
            <v>Naphthalin, 250 g</v>
          </cell>
          <cell r="C4443" t="str">
            <v>Naphthalene white          250 g</v>
          </cell>
          <cell r="D4443" t="str">
            <v>Naftaline blanche 250g</v>
          </cell>
          <cell r="E4443" t="str">
            <v>Naftalina blanca 250 g</v>
          </cell>
          <cell r="F4443" t="str">
            <v xml:space="preserve">Naftalina, 250 g     </v>
          </cell>
          <cell r="G4443" t="str">
            <v xml:space="preserve">Нафтиламин, 250 г    </v>
          </cell>
          <cell r="H4443">
            <v>42.4</v>
          </cell>
        </row>
        <row r="4444">
          <cell r="A4444" t="str">
            <v>48299-E</v>
          </cell>
          <cell r="B4444" t="str">
            <v>Naphthalin, 100 g</v>
          </cell>
          <cell r="C4444" t="str">
            <v>Naphthalene white          100 g</v>
          </cell>
          <cell r="D4444" t="str">
            <v>Naftaline blanche 100g</v>
          </cell>
          <cell r="E4444" t="str">
            <v>Naftalina blanca 100 g</v>
          </cell>
          <cell r="F4444" t="str">
            <v xml:space="preserve">Naftalina, 100 g   </v>
          </cell>
          <cell r="G4444" t="str">
            <v xml:space="preserve">Нафтиламин, 100 г    </v>
          </cell>
          <cell r="H4444">
            <v>30.5</v>
          </cell>
        </row>
        <row r="4445">
          <cell r="A4445" t="str">
            <v>48306-10</v>
          </cell>
          <cell r="B4445" t="str">
            <v>Natrium, Stücke, 100 g</v>
          </cell>
          <cell r="C4445" t="str">
            <v>Sodium, pieces             100 g</v>
          </cell>
          <cell r="D4445" t="str">
            <v>Sodium, morceaux 100g</v>
          </cell>
          <cell r="E4445" t="str">
            <v>SODIO, PEDAZOS              100 g</v>
          </cell>
          <cell r="F4445" t="str">
            <v xml:space="preserve">Sód, kawałki 100 g     </v>
          </cell>
          <cell r="G4445" t="str">
            <v xml:space="preserve">Натрий, кусочки, 100 г    </v>
          </cell>
          <cell r="H4445">
            <v>91.2</v>
          </cell>
        </row>
        <row r="4446">
          <cell r="A4446" t="str">
            <v>48306-25</v>
          </cell>
          <cell r="B4446" t="str">
            <v>Natrium, Stücke, 250 g</v>
          </cell>
          <cell r="C4446" t="str">
            <v>Sodium, pieces             250 g</v>
          </cell>
          <cell r="D4446" t="str">
            <v>Sodium, morceaux 250g</v>
          </cell>
          <cell r="E4446" t="str">
            <v>SODIO, PEDAZOS              250 g</v>
          </cell>
          <cell r="F4446" t="str">
            <v xml:space="preserve">Sód, kawałki 250 g     </v>
          </cell>
          <cell r="G4446" t="str">
            <v xml:space="preserve">Натрий, кусочки, 250 г    </v>
          </cell>
          <cell r="H4446">
            <v>150.19999999999999</v>
          </cell>
        </row>
        <row r="4447">
          <cell r="A4447" t="str">
            <v>48306-E</v>
          </cell>
          <cell r="B4447" t="str">
            <v>Natrium, Stücke, 250 g</v>
          </cell>
          <cell r="C4447" t="str">
            <v>Sodium, pieces             250 g</v>
          </cell>
          <cell r="D4447" t="str">
            <v>Sodium, morceaux 250g</v>
          </cell>
          <cell r="E4447" t="str">
            <v>SODIO, PEDAZOS              250 g</v>
          </cell>
          <cell r="F4447" t="str">
            <v xml:space="preserve">Sód, kawałki 250 g   </v>
          </cell>
          <cell r="G4447" t="str">
            <v xml:space="preserve">Натрий, кусочки, 250 г    </v>
          </cell>
          <cell r="H4447">
            <v>199.8</v>
          </cell>
        </row>
        <row r="4448">
          <cell r="A4448" t="str">
            <v>48309-50</v>
          </cell>
          <cell r="B4448" t="str">
            <v>Natriumcarbonat Decahydrat 500 g</v>
          </cell>
          <cell r="C4448" t="str">
            <v>Sodium carbonate 10-hydr.  500 g</v>
          </cell>
          <cell r="D4448" t="str">
            <v>Sodium carbonate 500g</v>
          </cell>
          <cell r="E4448" t="str">
            <v>CARBONATO SODICO DECAHIDR.  500 g</v>
          </cell>
          <cell r="F4448" t="str">
            <v xml:space="preserve">Dziesięciowodzian węglanu sodu, 500 g     </v>
          </cell>
          <cell r="G4448" t="str">
            <v xml:space="preserve">Карбонат натрия, 10-гидр., 500 г    </v>
          </cell>
          <cell r="H4448">
            <v>22.8</v>
          </cell>
        </row>
        <row r="4449">
          <cell r="A4449" t="str">
            <v>48309-E</v>
          </cell>
          <cell r="B4449" t="str">
            <v>Natriumcarbonat Decahydrat 1000 g</v>
          </cell>
          <cell r="C4449" t="str">
            <v>Sodium carbonate 10-hydr.  1000 g</v>
          </cell>
          <cell r="D4449" t="str">
            <v>Sodium carbonate 1000g</v>
          </cell>
          <cell r="E4449" t="str">
            <v>CARBONATO SODICO DECAHIDR.  1000 g</v>
          </cell>
          <cell r="F4449" t="str">
            <v xml:space="preserve">Dziesięciowodzian węglanu sodu, 1000 g   </v>
          </cell>
          <cell r="G4449" t="str">
            <v xml:space="preserve">Карбонат натрия, 10-гидр., 1000 г    </v>
          </cell>
          <cell r="H4449">
            <v>25.8</v>
          </cell>
        </row>
        <row r="4450">
          <cell r="A4450" t="str">
            <v>48328-70</v>
          </cell>
          <cell r="B4450" t="str">
            <v>Natriumhydroxid-Lösung, 0,1 mol/l, 1.000 ml</v>
          </cell>
          <cell r="C4450" t="str">
            <v>Caustic soda sol.,0.1M    1000 ml</v>
          </cell>
          <cell r="D4450" t="str">
            <v>Soude caustique sol 0,1m 1000ml</v>
          </cell>
          <cell r="E4450" t="str">
            <v>Sosa cáustica, sol. 0,1 M, 1000ml</v>
          </cell>
          <cell r="F4450" t="str">
            <v xml:space="preserve">Roztwór sody kaustycznej, 0,1 M 1000 ml     </v>
          </cell>
          <cell r="G4450" t="str">
            <v xml:space="preserve">Каустическая сода, раствор, 0,1 M, 1000 мл    </v>
          </cell>
          <cell r="H4450">
            <v>17.8</v>
          </cell>
        </row>
        <row r="4451">
          <cell r="A4451" t="str">
            <v>48328-E</v>
          </cell>
          <cell r="B4451" t="str">
            <v>Natronlauge 0,1M, 1000 ml (Natriumhydroxidlsg. 0.1M)</v>
          </cell>
          <cell r="C4451" t="str">
            <v>Caustic soda sol.,0.1M    1000 ml</v>
          </cell>
          <cell r="D4451" t="str">
            <v>Soude caustique sol 0,1m 1000ml</v>
          </cell>
          <cell r="E4451" t="str">
            <v>Sosa cáustica, sol. 0,1 M, 1000ml</v>
          </cell>
          <cell r="F4451" t="str">
            <v xml:space="preserve">Roztwór sody kaustycznej, 0,1 M 1000 ml   </v>
          </cell>
          <cell r="G4451" t="str">
            <v xml:space="preserve">Каустическая сода, раствор, 0,1 M, 1000 мл    </v>
          </cell>
          <cell r="H4451">
            <v>23.8</v>
          </cell>
        </row>
        <row r="4452">
          <cell r="A4452" t="str">
            <v>48329-70</v>
          </cell>
          <cell r="B4452" t="str">
            <v>Natriumhydroxid-Lösung, 1,0 mol/l, 1.000 ml (Natriumhydroxidlsg. 1.0M)</v>
          </cell>
          <cell r="C4452" t="str">
            <v>Caustic soda solution, 1.0 m, 1000 ml</v>
          </cell>
          <cell r="D4452" t="str">
            <v>Soude caustique sol. 1.0m 1000ml</v>
          </cell>
          <cell r="E4452" t="str">
            <v>Sosa cáustica, sol.1,0 M, 1000ml</v>
          </cell>
          <cell r="F4452" t="str">
            <v xml:space="preserve">Roztwór sody kaustycznej, 1,0 M 1000 ml     </v>
          </cell>
          <cell r="G4452" t="str">
            <v xml:space="preserve">Каустическая сода, раствор, 1, 0 M 1000 мл    </v>
          </cell>
          <cell r="H4452">
            <v>17.8</v>
          </cell>
        </row>
        <row r="4453">
          <cell r="A4453" t="str">
            <v>48329-E</v>
          </cell>
          <cell r="B4453" t="str">
            <v>Natronlauge 1.0M, 1000 ml (Natriumhydroxidlsg. 1.0)</v>
          </cell>
          <cell r="C4453" t="str">
            <v>Caustic soda solution, 1.0 m, 1000 ml</v>
          </cell>
          <cell r="D4453" t="str">
            <v>Soude caustique sol. 1.0m 1000ml</v>
          </cell>
          <cell r="E4453" t="str">
            <v>Sosa cáustica, sol.1,0 M, 1000ml</v>
          </cell>
          <cell r="F4453" t="str">
            <v xml:space="preserve">Roztwór sody kaustycznej, 1,0 M 1000 ml   </v>
          </cell>
          <cell r="G4453" t="str">
            <v xml:space="preserve">Каустическая сода, раствор, 1, 0 M 1000 мл    </v>
          </cell>
          <cell r="H4453">
            <v>24.4</v>
          </cell>
        </row>
        <row r="4454">
          <cell r="A4454" t="str">
            <v>48344-25</v>
          </cell>
          <cell r="B4454" t="str">
            <v>Natriumsulfat, getrocknet, 250 g</v>
          </cell>
          <cell r="C4454" t="str">
            <v>Sodium sulphate dried      250 g</v>
          </cell>
          <cell r="D4454" t="str">
            <v>Sulfate de sodium, secc 250g</v>
          </cell>
          <cell r="E4454" t="str">
            <v>Sulfato de sodio, seco, 250 g</v>
          </cell>
          <cell r="F4454" t="str">
            <v xml:space="preserve">Siarczan (VI) sodu, bezwodny, 250 g     </v>
          </cell>
          <cell r="G4454" t="str">
            <v xml:space="preserve">Сульфат натрия, 250 г    </v>
          </cell>
          <cell r="H4454">
            <v>11.4</v>
          </cell>
        </row>
        <row r="4455">
          <cell r="A4455" t="str">
            <v>48353-25</v>
          </cell>
          <cell r="B4455" t="str">
            <v>Ninhydrin, alkohol.Sprühl.,250 ml</v>
          </cell>
          <cell r="C4455" t="str">
            <v>Ninhydrin spray solution,  250 ml</v>
          </cell>
          <cell r="D4455" t="str">
            <v>Solution Ninhydrine en spray, 250ml</v>
          </cell>
          <cell r="E4455" t="str">
            <v>Ninhydrin spray solution,  250 ml</v>
          </cell>
          <cell r="F4455" t="str">
            <v xml:space="preserve">Ninhydryna, roztwór alkoholowy, 250 ml     </v>
          </cell>
          <cell r="G4455" t="str">
            <v xml:space="preserve">Нингидрин, аэрозоль, 250 мл    </v>
          </cell>
          <cell r="H4455">
            <v>52.2</v>
          </cell>
        </row>
        <row r="4456">
          <cell r="A4456" t="str">
            <v>48353-E</v>
          </cell>
          <cell r="B4456" t="str">
            <v>Ninhydrin, alkohol.Sprühl.,100 ml</v>
          </cell>
          <cell r="C4456" t="str">
            <v>Ninhydrin spray solution,  100 ml</v>
          </cell>
          <cell r="D4456" t="str">
            <v>Solution Ninhydrine en spray, 100ml</v>
          </cell>
          <cell r="E4456" t="str">
            <v>Ninhydrin spray solution,  100 ml</v>
          </cell>
          <cell r="F4456" t="str">
            <v xml:space="preserve">Ninhydryna, roztwór alkoholowy, 100 ml   </v>
          </cell>
          <cell r="G4456" t="str">
            <v xml:space="preserve">Нингидрин, аэрозоль, 100 мл    </v>
          </cell>
          <cell r="H4456">
            <v>69.8</v>
          </cell>
        </row>
        <row r="4457">
          <cell r="A4457" t="str">
            <v>48376-04</v>
          </cell>
          <cell r="B4457" t="str">
            <v>Patentblau-V (Natriumsalz), 25 g</v>
          </cell>
          <cell r="C4457" t="str">
            <v>Patent Blue V (sodium salt), 25 g</v>
          </cell>
          <cell r="D4457" t="str">
            <v>Bleu patente V 25g</v>
          </cell>
          <cell r="E4457" t="str">
            <v>Colorante alimentario, E-131 Azul patentado V (sal sódica), 25 g</v>
          </cell>
          <cell r="F4457" t="str">
            <v xml:space="preserve">Błękit patentowy V (sól sodu), 25 g     </v>
          </cell>
          <cell r="G4457" t="str">
            <v xml:space="preserve">Синь, 25 г    </v>
          </cell>
          <cell r="H4457">
            <v>98</v>
          </cell>
        </row>
        <row r="4458">
          <cell r="A4458" t="str">
            <v>48376-05</v>
          </cell>
          <cell r="B4458" t="str">
            <v>Patentblau-V, 25 ml</v>
          </cell>
          <cell r="C4458" t="str">
            <v>Patent Blue V, 25 ml</v>
          </cell>
          <cell r="D4458" t="str">
            <v/>
          </cell>
          <cell r="E4458" t="str">
            <v>Patent Blue-V, 25 ml</v>
          </cell>
          <cell r="F4458" t="str">
            <v>#N/A</v>
          </cell>
          <cell r="G4458" t="str">
            <v>Синь, 25 мл</v>
          </cell>
          <cell r="H4458">
            <v>17.8</v>
          </cell>
        </row>
        <row r="4459">
          <cell r="A4459" t="str">
            <v>48376-E</v>
          </cell>
          <cell r="B4459" t="str">
            <v>Patentblau-V (Natriumsalz), 25 g</v>
          </cell>
          <cell r="C4459" t="str">
            <v>Patent Blue V (sodium salt), 25 g</v>
          </cell>
          <cell r="D4459" t="str">
            <v>Bleu patente V 25g</v>
          </cell>
          <cell r="E4459" t="str">
            <v>Colorante alimentario, E-131 Azul patentado V (sal sódica), 25 g</v>
          </cell>
          <cell r="F4459" t="str">
            <v xml:space="preserve">Błękit patentowy V (sól sodu), 25 g   </v>
          </cell>
          <cell r="G4459" t="str">
            <v xml:space="preserve">Синь, 25 г    </v>
          </cell>
          <cell r="H4459">
            <v>97.1</v>
          </cell>
        </row>
        <row r="4460">
          <cell r="A4460" t="str">
            <v>48383-05</v>
          </cell>
          <cell r="B4460" t="str">
            <v>Pepton aus Casein 50 g</v>
          </cell>
          <cell r="C4460" t="str">
            <v>Peptone,dry,from casein     50 g</v>
          </cell>
          <cell r="D4460" t="str">
            <v>Peptone sec de caséine 50g</v>
          </cell>
          <cell r="E4460" t="str">
            <v>Peptone,dry,from casein     50 g</v>
          </cell>
          <cell r="F4460" t="str">
            <v xml:space="preserve">Peptyna z kazeiny, 50 g     </v>
          </cell>
          <cell r="G4460" t="str">
            <v xml:space="preserve">Пептон, из казеина, 50 г    </v>
          </cell>
          <cell r="H4460">
            <v>33.799999999999997</v>
          </cell>
        </row>
        <row r="4461">
          <cell r="A4461" t="str">
            <v>48448-70</v>
          </cell>
          <cell r="B4461" t="str">
            <v>Salpetersäure, 1,0 mol/l, 1ltr</v>
          </cell>
          <cell r="C4461" t="str">
            <v>Nitric acid, 1.0 M        1000 ml</v>
          </cell>
          <cell r="D4461" t="str">
            <v>Acide nitrique, 1.0 m 1000 ml</v>
          </cell>
          <cell r="E4461" t="str">
            <v>ACIDO NITRICO, 1.0 M    1000ml</v>
          </cell>
          <cell r="F4461" t="str">
            <v xml:space="preserve">Kwas azotowy, 1,0 mol/l, 1 litr    </v>
          </cell>
          <cell r="G4461" t="str">
            <v xml:space="preserve">Азотная кислота, 1,0 моль/л, 1 л    </v>
          </cell>
          <cell r="H4461">
            <v>20</v>
          </cell>
        </row>
        <row r="4462">
          <cell r="A4462" t="str">
            <v>48448-E</v>
          </cell>
          <cell r="B4462" t="str">
            <v>Salpetersäure, 1,0 mol/l, 1ltr</v>
          </cell>
          <cell r="C4462" t="str">
            <v>Nitric acid, 1.0 M        1000 ml</v>
          </cell>
          <cell r="D4462" t="str">
            <v>Acide nitrique, 1.0 m 1000 ml</v>
          </cell>
          <cell r="E4462" t="str">
            <v>ACIDO NITRICO, 1.0 M    1000ml</v>
          </cell>
          <cell r="F4462" t="str">
            <v xml:space="preserve">Kwas azotowy, 1,0 mol/l, 1 litr  </v>
          </cell>
          <cell r="G4462" t="str">
            <v xml:space="preserve">Азотная кислота, 1,0 моль/л, 1 л    </v>
          </cell>
          <cell r="H4462">
            <v>52</v>
          </cell>
        </row>
        <row r="4463">
          <cell r="A4463" t="str">
            <v>48452-70</v>
          </cell>
          <cell r="B4463" t="str">
            <v>Salzsäure, 0,1 mol/L, 1000 ml</v>
          </cell>
          <cell r="C4463" t="str">
            <v>Hydrochloric acid,0.1M    1000 ml</v>
          </cell>
          <cell r="D4463" t="str">
            <v>Acide chlorhydrique, solution 0,1 mol/l, 1000 ml</v>
          </cell>
          <cell r="E4463" t="str">
            <v>AC.HIDROCLOR.,SOL.,0.1M 1000ml</v>
          </cell>
          <cell r="F4463" t="str">
            <v xml:space="preserve">Kwas chlorowodorowy, 0,1 M 1000 ml     </v>
          </cell>
          <cell r="G4463" t="str">
            <v xml:space="preserve">Соляная кислота, 0,1 M, 1000 мл    </v>
          </cell>
          <cell r="H4463">
            <v>19.600000000000001</v>
          </cell>
        </row>
        <row r="4464">
          <cell r="A4464" t="str">
            <v>48452-E</v>
          </cell>
          <cell r="B4464" t="str">
            <v>Salzsäure, 0,1 M, 1000 ml</v>
          </cell>
          <cell r="C4464" t="str">
            <v>Hydrochloric acid,0.1M    1000 ml</v>
          </cell>
          <cell r="D4464" t="str">
            <v>Acide chlorhydrique, solution 0,1 mol/l, 1000 ml</v>
          </cell>
          <cell r="E4464" t="str">
            <v>AC.HIDROCLOR.,SOL.,0.1M 1000ml</v>
          </cell>
          <cell r="F4464" t="str">
            <v xml:space="preserve">Kwas chlorowodorowy, 0,1 M 1000 ml   </v>
          </cell>
          <cell r="G4464" t="str">
            <v xml:space="preserve">Соляная кислота, 0,1 M, 1000 мл    </v>
          </cell>
          <cell r="H4464">
            <v>48</v>
          </cell>
        </row>
        <row r="4465">
          <cell r="A4465" t="str">
            <v>48454-70</v>
          </cell>
          <cell r="B4465" t="str">
            <v>Salzsäure, 1 mol/L, 1.000 ml</v>
          </cell>
          <cell r="C4465" t="str">
            <v>Hydrochloric acid, 1.0 mol/l, 1000 ml</v>
          </cell>
          <cell r="D4465" t="str">
            <v>Acide chlorhydrique, solution 1,0 mol/l, 1000 ml</v>
          </cell>
          <cell r="E4465" t="str">
            <v>Ácido clorhídrico, 0,1 mol/l, 1000 ml</v>
          </cell>
          <cell r="F4465" t="str">
            <v xml:space="preserve">Kwas chlorowodorowy, 1,0 M 1000 ml     </v>
          </cell>
          <cell r="G4465" t="str">
            <v xml:space="preserve">Соляная кислота, 1,0 M, 1000 мл    </v>
          </cell>
          <cell r="H4465">
            <v>19.600000000000001</v>
          </cell>
        </row>
        <row r="4466">
          <cell r="A4466" t="str">
            <v>48454-E</v>
          </cell>
          <cell r="B4466" t="str">
            <v>Salzsäure, 1 M, 1000 ml</v>
          </cell>
          <cell r="C4466" t="str">
            <v>Hydrochloric acid, 1.0 mol/l, 1000 ml</v>
          </cell>
          <cell r="D4466" t="str">
            <v>Acide chlorhydrique, solution 1,0 mol/l, 1000 ml</v>
          </cell>
          <cell r="E4466" t="str">
            <v>Ácido clorhídrico, 0,1 mol/l, 1000 ml</v>
          </cell>
          <cell r="F4466" t="str">
            <v xml:space="preserve">Kwas chlorowodorowy, 1,0 M 1000 ml   </v>
          </cell>
          <cell r="G4466" t="str">
            <v xml:space="preserve">Соляная кислота, 1,0 M, 1000 мл    </v>
          </cell>
          <cell r="H4466">
            <v>23.8</v>
          </cell>
        </row>
        <row r="4467">
          <cell r="A4467" t="str">
            <v>48462-70</v>
          </cell>
          <cell r="B4467" t="str">
            <v>Schwefelsäure, 0,5 mol/l, 1 ltr</v>
          </cell>
          <cell r="C4467" t="str">
            <v>Sulphuric acid,0.5M       1000 ml</v>
          </cell>
          <cell r="D4467" t="str">
            <v>Acide sulfurique sol.,0.5m 1000 ml</v>
          </cell>
          <cell r="E4467" t="str">
            <v>ACIDO SULFURICO SOL.,0.5M 1000ml</v>
          </cell>
          <cell r="F4467" t="str">
            <v xml:space="preserve">Kwas siarkowy, 0,5 M 1000 ml     </v>
          </cell>
          <cell r="G4467" t="str">
            <v xml:space="preserve">Серная кислота, 0,5 моль, 1000 мл    </v>
          </cell>
          <cell r="H4467">
            <v>19.399999999999999</v>
          </cell>
        </row>
        <row r="4468">
          <cell r="A4468" t="str">
            <v>48462-E</v>
          </cell>
          <cell r="B4468" t="str">
            <v>Schwefelsäure, 0,5 mol/l, 1 ltr</v>
          </cell>
          <cell r="C4468" t="str">
            <v>Sulphuric acid,0.5M       1000 ml</v>
          </cell>
          <cell r="D4468" t="str">
            <v>Acide sulfurique sol.,0.5m 1000 ml</v>
          </cell>
          <cell r="E4468" t="str">
            <v>ACIDO SULFURICO SOL.,0.5M 1000ml</v>
          </cell>
          <cell r="F4468" t="str">
            <v xml:space="preserve">Kwas siarkowy, 0,5 M 1000 ml   </v>
          </cell>
          <cell r="G4468" t="str">
            <v xml:space="preserve">Серная кислота, 0,5 моль, 1000 мл    </v>
          </cell>
          <cell r="H4468">
            <v>28.5</v>
          </cell>
        </row>
        <row r="4469">
          <cell r="A4469" t="str">
            <v>48492-25</v>
          </cell>
          <cell r="B4469" t="str">
            <v>Styropor P, Granulat, 250 g</v>
          </cell>
          <cell r="C4469" t="str">
            <v>Styropor  P, 250 g</v>
          </cell>
          <cell r="D4469" t="str">
            <v>Polystytrène P granulé, 250 g</v>
          </cell>
          <cell r="E4469" t="str">
            <v>poliestireno  P, 250 g</v>
          </cell>
          <cell r="F4469" t="str">
            <v xml:space="preserve">Styropian P, granulat, 250 g     </v>
          </cell>
          <cell r="G4469" t="str">
            <v xml:space="preserve">Стиропор. гранулы, 250 г      </v>
          </cell>
          <cell r="H4469">
            <v>27.8</v>
          </cell>
        </row>
        <row r="4470">
          <cell r="A4470" t="str">
            <v>48498-04</v>
          </cell>
          <cell r="B4470" t="str">
            <v>Tartrazin, E 102, 100 g</v>
          </cell>
          <cell r="C4470" t="str">
            <v xml:space="preserve">Tartrazine                  100 g </v>
          </cell>
          <cell r="D4470" t="str">
            <v>Tartrazine 100 g</v>
          </cell>
          <cell r="E4470" t="str">
            <v>Tartrazine                  100 g</v>
          </cell>
          <cell r="F4470" t="str">
            <v xml:space="preserve">Tartrazyna, 100 g     </v>
          </cell>
          <cell r="G4470" t="str">
            <v xml:space="preserve">Тартрацин, 100 г    </v>
          </cell>
          <cell r="H4470">
            <v>101</v>
          </cell>
        </row>
        <row r="4471">
          <cell r="A4471" t="str">
            <v>48602-01</v>
          </cell>
          <cell r="B4471" t="str">
            <v>alpha-Amylase, Pulver, 1 g</v>
          </cell>
          <cell r="C4471" t="str">
            <v>Amylase, 1 g</v>
          </cell>
          <cell r="D4471" t="str">
            <v>Amylase, 1g</v>
          </cell>
          <cell r="E4471" t="str">
            <v>Amylase, 1 g</v>
          </cell>
          <cell r="F4471" t="str">
            <v>#N/A</v>
          </cell>
          <cell r="G4471" t="str">
            <v xml:space="preserve">Амилаза, 1 г    </v>
          </cell>
          <cell r="H4471">
            <v>24.4</v>
          </cell>
        </row>
        <row r="4472">
          <cell r="A4472" t="str">
            <v>48700-00</v>
          </cell>
          <cell r="B4472" t="str">
            <v xml:space="preserve">Erste Hilfe Schrank, Kunststoff </v>
          </cell>
          <cell r="C4472" t="str">
            <v>First aid cabinet, plastic</v>
          </cell>
          <cell r="D4472" t="str">
            <v>Armoire à secours plastique</v>
          </cell>
          <cell r="E4472" t="str">
            <v>Botiquín de primeros auxilios, plásticoICO</v>
          </cell>
          <cell r="F4472" t="str">
            <v xml:space="preserve">Apteczka I pomocy, tworzywo sztuczne     </v>
          </cell>
          <cell r="G4472" t="str">
            <v xml:space="preserve">Шкаф для аптечки, пластмасса    </v>
          </cell>
          <cell r="H4472">
            <v>57.1</v>
          </cell>
        </row>
        <row r="4473">
          <cell r="A4473" t="str">
            <v>48700-01</v>
          </cell>
          <cell r="B4473" t="str">
            <v xml:space="preserve">Füllsortiment für Erste Hilfe Schrank </v>
          </cell>
          <cell r="C4473" t="str">
            <v>First aid set for cabinet</v>
          </cell>
          <cell r="D4473" t="str">
            <v>Assortiment pour armoire à secours</v>
          </cell>
          <cell r="E4473" t="str">
            <v xml:space="preserve">Productos para botiquín de primeros </v>
          </cell>
          <cell r="F4473" t="str">
            <v xml:space="preserve">Zawartość apteczki pierwszej pomocy     </v>
          </cell>
          <cell r="G4473" t="str">
            <v xml:space="preserve">Набор  для аптечки    </v>
          </cell>
          <cell r="H4473">
            <v>29.5</v>
          </cell>
        </row>
        <row r="4474">
          <cell r="A4474" t="str">
            <v>48895-00</v>
          </cell>
          <cell r="B4474" t="str">
            <v>Taschenwaage, OHAUS JE120, 120 g : 0,1 g</v>
          </cell>
          <cell r="C4474" t="str">
            <v>Portable Balance, OHAUS JE120</v>
          </cell>
          <cell r="D4474" t="str">
            <v>Balance portable, OHAUS JE120, 120 g / 0,1 g</v>
          </cell>
          <cell r="E4474" t="str">
            <v>Balanza portatil, OHAUS JE120</v>
          </cell>
          <cell r="F4474" t="str">
            <v xml:space="preserve">Waga kieszonkowa, OHAUS JE120     </v>
          </cell>
          <cell r="G4474" t="str">
            <v xml:space="preserve">Портативные весы, OHAUS JE120     </v>
          </cell>
          <cell r="H4474">
            <v>69.7</v>
          </cell>
        </row>
        <row r="4475">
          <cell r="A4475" t="str">
            <v>48913-00</v>
          </cell>
          <cell r="B4475" t="str">
            <v>Kompaktwaage OHAUS CR221, 220 g : 0,1 g</v>
          </cell>
          <cell r="C4475" t="str">
            <v>Portable Balance, OHAUS CR221, 220 g / 0.1 g</v>
          </cell>
          <cell r="D4475" t="str">
            <v>Balance portable, OHAUS CR221, 220 g / 0,1 g</v>
          </cell>
          <cell r="E4475" t="str">
            <v>Balanza portatil, OHAUS CR221, 220 g / 0,1 g</v>
          </cell>
          <cell r="F4475" t="str">
            <v xml:space="preserve">Waga kompaktowa OHAUS CR221  </v>
          </cell>
          <cell r="G4475" t="str">
            <v>Портативные весы, OHAUS CR221</v>
          </cell>
          <cell r="H4475">
            <v>35</v>
          </cell>
        </row>
        <row r="4476">
          <cell r="A4476" t="str">
            <v>48914-00</v>
          </cell>
          <cell r="B4476" t="str">
            <v>Kompaktwaage OHAUS CR2200, 2.200 g : 1 g</v>
          </cell>
          <cell r="C4476" t="str">
            <v>Portable Balance, OHAUS CR2200</v>
          </cell>
          <cell r="D4476" t="str">
            <v>Balance portable, Ohaus CR2200, 2.200 g / 1 g</v>
          </cell>
          <cell r="E4476" t="str">
            <v>BALANZA PORTATIL, OHAUS CR2200</v>
          </cell>
          <cell r="F4476" t="str">
            <v xml:space="preserve">Waga kompaktowa OHAUS CR2200   </v>
          </cell>
          <cell r="G4476" t="str">
            <v xml:space="preserve">Портативные весы, OHAUS CR2200  </v>
          </cell>
          <cell r="H4476">
            <v>37</v>
          </cell>
        </row>
        <row r="4477">
          <cell r="A4477" t="str">
            <v>48915-00</v>
          </cell>
          <cell r="B4477" t="str">
            <v>Kompaktwaage, OHAUS CR5200, 5.000 g : 1 g</v>
          </cell>
          <cell r="C4477" t="str">
            <v>Portable Balance, OHAUS CR5200</v>
          </cell>
          <cell r="D4477" t="str">
            <v>Balance portable, Ohaus CR5200, 5.200 g / 1 g</v>
          </cell>
          <cell r="E4477" t="str">
            <v>BALANZA PORTATIL, OHAUS CR5200</v>
          </cell>
          <cell r="F4477" t="str">
            <v>Waga kompaktowa OHAUS CR5200</v>
          </cell>
          <cell r="G4477" t="str">
            <v>Портативные весы, OHAUS CR5200</v>
          </cell>
          <cell r="H4477">
            <v>40</v>
          </cell>
        </row>
        <row r="4478">
          <cell r="A4478" t="str">
            <v>48916-00</v>
          </cell>
          <cell r="B4478" t="str">
            <v>Netzadapter für Waagen Typ OHAUS CR-Serie, 12 V / 0,5 A</v>
          </cell>
          <cell r="C4478" t="str">
            <v>Power supply for OHAUS CR Series</v>
          </cell>
          <cell r="D4478" t="str">
            <v/>
          </cell>
          <cell r="E4478" t="str">
            <v/>
          </cell>
          <cell r="F4478" t="str">
            <v/>
          </cell>
          <cell r="G4478" t="str">
            <v/>
          </cell>
          <cell r="H4478">
            <v>17.899999999999999</v>
          </cell>
        </row>
        <row r="4479">
          <cell r="A4479" t="str">
            <v>48920-00</v>
          </cell>
          <cell r="B4479" t="str">
            <v>Kompaktwaage OHAUS CX221, 200 g : 0,1 g</v>
          </cell>
          <cell r="C4479" t="str">
            <v>Portable Balance, OHAUS CX221</v>
          </cell>
          <cell r="D4479" t="str">
            <v>Balance portable CX221</v>
          </cell>
          <cell r="E4479" t="str">
            <v>Balanza portátil OHAUS CX221</v>
          </cell>
          <cell r="F4479" t="str">
            <v>Waga kompaktowa OHAUS CX221</v>
          </cell>
          <cell r="G4479" t="str">
            <v xml:space="preserve">Портативные весы, OHAUS CX221   </v>
          </cell>
          <cell r="H4479">
            <v>59.5</v>
          </cell>
        </row>
        <row r="4480">
          <cell r="A4480" t="str">
            <v>48921-00</v>
          </cell>
          <cell r="B4480" t="str">
            <v>Kompaktwaage, OHAUS CX2200, 2.200 g : 1 g</v>
          </cell>
          <cell r="C4480" t="str">
            <v>Portable Balance, OHAUS CX2200</v>
          </cell>
          <cell r="D4480" t="str">
            <v>Balance portable, Ohaus CX2200</v>
          </cell>
          <cell r="E4480" t="str">
            <v>BALANZA PORTÁTIL OHAUS CX2200</v>
          </cell>
          <cell r="F4480" t="str">
            <v xml:space="preserve">Waga kompaktowa OHAUS CX2200  </v>
          </cell>
          <cell r="G4480" t="str">
            <v xml:space="preserve">Портативные весы, OHAUS CX2200     </v>
          </cell>
          <cell r="H4480">
            <v>59.9</v>
          </cell>
        </row>
        <row r="4481">
          <cell r="A4481" t="str">
            <v>49212-00</v>
          </cell>
          <cell r="B4481" t="str">
            <v>Taschenwaage, OHAUS YA 102, 100 g : 10 mg</v>
          </cell>
          <cell r="C4481" t="str">
            <v>Portable Balance, OHAUS YA102</v>
          </cell>
          <cell r="D4481" t="str">
            <v>Portable balance, Ohaus YA102</v>
          </cell>
          <cell r="E4481" t="str">
            <v xml:space="preserve">Balanza portátil, OHAUS YA102  </v>
          </cell>
          <cell r="F4481" t="str">
            <v xml:space="preserve">Waga kieszonkowa OHAUS YA102, 100 g / 0,01 g     </v>
          </cell>
          <cell r="G4481" t="str">
            <v xml:space="preserve">Портативные весы, OHAUS YA 102, 100 г / 0,1 г    </v>
          </cell>
          <cell r="H4481">
            <v>32.9</v>
          </cell>
        </row>
        <row r="4482">
          <cell r="A4482" t="str">
            <v>49213-00</v>
          </cell>
          <cell r="B4482" t="str">
            <v>Taschenwaage, OHAUS YA 302, 300 g : 50 mg</v>
          </cell>
          <cell r="C4482" t="str">
            <v>Portable Balance, OHAUS YA302</v>
          </cell>
          <cell r="D4482" t="str">
            <v>Balance de poche, OHAUS YA302, 300 g / 0,05 g</v>
          </cell>
          <cell r="E4482" t="str">
            <v>Balanza portátil, OHAUS YA302</v>
          </cell>
          <cell r="F4482" t="str">
            <v xml:space="preserve">Waga kieszonkowa OHAUS YA302, 300 g / 0,05 g     </v>
          </cell>
          <cell r="G4482" t="str">
            <v xml:space="preserve">Портативные весы, OHAUS YA302, 300 г / 0,05 г    </v>
          </cell>
          <cell r="H4482">
            <v>32.9</v>
          </cell>
        </row>
        <row r="4483">
          <cell r="A4483" t="str">
            <v>49214-00</v>
          </cell>
          <cell r="B4483" t="str">
            <v>Taschenwaage, OHAUS YA 501, 500 g : 0,1 g</v>
          </cell>
          <cell r="C4483" t="str">
            <v>Portable Balance, OHAUS YA501</v>
          </cell>
          <cell r="D4483" t="str">
            <v>Balance portable, OHAUS YA501, 500 g / 0,1 g</v>
          </cell>
          <cell r="E4483" t="str">
            <v xml:space="preserve">Balanza portátil, OHAUS YA501  </v>
          </cell>
          <cell r="F4483" t="str">
            <v xml:space="preserve">Waga kieszonkowa OHAUS YA501, 500 g / 0,1 g     </v>
          </cell>
          <cell r="G4483" t="str">
            <v xml:space="preserve">Портативные весы, OHAUS YA501, 500 г / 0,1 г    </v>
          </cell>
          <cell r="H4483">
            <v>32.9</v>
          </cell>
        </row>
        <row r="4484">
          <cell r="A4484" t="str">
            <v>49242-93</v>
          </cell>
          <cell r="B4484" t="str">
            <v>Kompaktwaage, OHAUS TA 301, 300 g : 0,1 g</v>
          </cell>
          <cell r="C4484" t="str">
            <v>Compact balance, OHAUS TA 301, 300 g/ 0.1 g</v>
          </cell>
          <cell r="D4484" t="str">
            <v>Balance compacte, OHAUS TA 301, 300 g/ 0.1 g</v>
          </cell>
          <cell r="E4484" t="str">
            <v>Balanza compacta, OHAUS TA 301, 300 g/ 0.1 g</v>
          </cell>
          <cell r="F4484" t="str">
            <v xml:space="preserve">Waga kompaktowa OHAUS TA301, 300 g / 0,1 g     </v>
          </cell>
          <cell r="G4484" t="str">
            <v xml:space="preserve">Портативные весы,  300 г / 0,1 г    </v>
          </cell>
          <cell r="H4484">
            <v>144</v>
          </cell>
        </row>
        <row r="4485">
          <cell r="A4485" t="str">
            <v>49247-93</v>
          </cell>
          <cell r="B4485" t="str">
            <v>Präzisionswaage, OHAUS NV 222, 220 g : 10 mg</v>
          </cell>
          <cell r="C4485" t="str">
            <v>Compact Balance, OHAUS NV 222,  220 g / 0.01 g</v>
          </cell>
          <cell r="D4485" t="str">
            <v>Balance digitale compacte, OHAUS NV 222, 220 / 0,01 g</v>
          </cell>
          <cell r="E4485" t="str">
            <v xml:space="preserve">Balanza compacta, OHAUS NV 222, 220 g / 0.01 g  </v>
          </cell>
          <cell r="F4485" t="str">
            <v xml:space="preserve">Waga kompaktowa OHAUS NV 222, 220 g / 0,01 g     </v>
          </cell>
          <cell r="G4485" t="str">
            <v xml:space="preserve">Портативные весы, OHAUS NV 222, 220 g / 0,01 g     </v>
          </cell>
          <cell r="H4485">
            <v>249</v>
          </cell>
        </row>
        <row r="4486">
          <cell r="A4486" t="str">
            <v>49248-93</v>
          </cell>
          <cell r="B4486" t="str">
            <v>Präzisionswaage, OHAUS NV 422, 420 g : 10 mg</v>
          </cell>
          <cell r="C4486" t="str">
            <v>Compact Balance, OHAUS NV 422,  420 g / 0.01 g</v>
          </cell>
          <cell r="D4486" t="str">
            <v>Balance digitale compacte, OHAUS NV 422, 420 / 0,01 g</v>
          </cell>
          <cell r="E4486" t="str">
            <v xml:space="preserve">Balanza compacta, OHAUS NV 422, 420 g / 0.01 g  </v>
          </cell>
          <cell r="F4486" t="str">
            <v xml:space="preserve">Waga kompaktowa OHAUS NV 422, 420 g / 0,01 g     </v>
          </cell>
          <cell r="G4486" t="str">
            <v xml:space="preserve">Портативные весы, OHAUS NV 422, 420 g / 0,01 g     </v>
          </cell>
          <cell r="H4486">
            <v>249</v>
          </cell>
        </row>
        <row r="4487">
          <cell r="A4487" t="str">
            <v>49249-93</v>
          </cell>
          <cell r="B4487" t="str">
            <v>Kompaktwaage, OHAUS NVT 4201, 4200 g : 0.1 g</v>
          </cell>
          <cell r="C4487" t="str">
            <v>Compact Balance, OHAUS NV 4201,  4200 g / 0.1 g</v>
          </cell>
          <cell r="D4487" t="str">
            <v>Balance digitale compacte, OHAUS TA 4201, 4200 / 0,1 g</v>
          </cell>
          <cell r="E4487" t="str">
            <v xml:space="preserve">Balanza compacta, OHAUS TA 4201, 4200 g / 0.1 g  </v>
          </cell>
          <cell r="F4487" t="str">
            <v xml:space="preserve">Waga kompaktowa OHAUS NV 4201, 4200 g / 0,1 g     </v>
          </cell>
          <cell r="G4487" t="str">
            <v xml:space="preserve">Портативные весы, OHAUS NV 4201, 4200 g / 0,1 g     </v>
          </cell>
          <cell r="H4487">
            <v>249</v>
          </cell>
        </row>
        <row r="4488">
          <cell r="A4488" t="str">
            <v>49280-99</v>
          </cell>
          <cell r="B4488" t="str">
            <v>Analysenwaage, Sartorius QUINTIX224-1S, 220 g : 0,1 mg</v>
          </cell>
          <cell r="C4488" t="str">
            <v>Analytical Balance, Sartorius QUINTIX224-1S, 220 g / 0.1 mg</v>
          </cell>
          <cell r="D4488" t="str">
            <v xml:space="preserve">Balance analytique, Sartorius QUINTIX224-1S, 220 g/0.1 mg  </v>
          </cell>
          <cell r="E4488" t="str">
            <v>Balanza analítica, Sartorius QUINTIX224-1S, 220 g / 0.1 mg</v>
          </cell>
          <cell r="F4488" t="str">
            <v xml:space="preserve">Waga analityczna Sartorius QUINTIX224-1S, 220 g / 0,1 mg    </v>
          </cell>
          <cell r="G4488" t="str">
            <v xml:space="preserve">Аналитические весы Sartorius QUINTIX224-1S, 220 г / 0,1 мг      </v>
          </cell>
          <cell r="H4488">
            <v>3799</v>
          </cell>
        </row>
        <row r="4489">
          <cell r="A4489" t="str">
            <v>49282-99</v>
          </cell>
          <cell r="B4489" t="str">
            <v>Präzisionswaage, Sartorius QUINTIX513-1S, 510 g : 1 mg</v>
          </cell>
          <cell r="C4489" t="str">
            <v>Precision Balance, Sartorius QUINTIX513-1S, 510 g / 0,001 g</v>
          </cell>
          <cell r="D4489" t="str">
            <v>Balance de précision, Sartorius QUINTIX513-1S, 510 g / 0,001 g</v>
          </cell>
          <cell r="E4489" t="str">
            <v>Balanza de precisión, Sartorius QUINTIX 513-1S, 510 g/0,001g</v>
          </cell>
          <cell r="F4489" t="str">
            <v xml:space="preserve">Waga precyzyjna Sartorius QUINTIX513-1S, 510 g / 0,001 g     </v>
          </cell>
          <cell r="G4489" t="str">
            <v xml:space="preserve">Прецизионные весы Sartorius QUINTIX513-1S, 510 г / 0,001 г     </v>
          </cell>
          <cell r="H4489">
            <v>3133.4</v>
          </cell>
        </row>
        <row r="4490">
          <cell r="A4490" t="str">
            <v>49300-99</v>
          </cell>
          <cell r="B4490" t="str">
            <v>Analysenwaage, Sartorius ENTRIS® II, 220 g : 0,1 mg Modell BCE224i-1S</v>
          </cell>
          <cell r="C4490" t="str">
            <v>Analytical Balance, Sartorius, 220 g : 0.1 mg</v>
          </cell>
          <cell r="D4490" t="str">
            <v xml:space="preserve">Balance analytique, Sartorius, 220 g : 0,1 mg  </v>
          </cell>
          <cell r="E4490" t="str">
            <v>Balanza analítica, Sartorius, 220 g : 0,1 mg</v>
          </cell>
          <cell r="F4490" t="str">
            <v xml:space="preserve">Waga analityczna, Sartorius, 220 g : 0,1 mg     </v>
          </cell>
          <cell r="G4490" t="str">
            <v xml:space="preserve">Аналитические весы, Sartorius, 220 г : 0,1 мг     </v>
          </cell>
          <cell r="H4490">
            <v>1995</v>
          </cell>
        </row>
        <row r="4491">
          <cell r="A4491" t="str">
            <v>49301-99</v>
          </cell>
          <cell r="B4491" t="str">
            <v>Präzisionswaage, Sartorius ENTRIS® II, 220 g : 1 mg Modell BCE223i-1S</v>
          </cell>
          <cell r="C4491" t="str">
            <v>Precision Balance, Sartorius, 220 g : 1 mg</v>
          </cell>
          <cell r="D4491" t="str">
            <v xml:space="preserve">Balance de précision, Sartorius, 220 g : 1 mg  </v>
          </cell>
          <cell r="E4491" t="str">
            <v>Balanza de precisión, Sartorius, 220 g : 1 mg</v>
          </cell>
          <cell r="F4491" t="str">
            <v>Waga precyzyjna Sartorius, 220 g : 1 mg</v>
          </cell>
          <cell r="G4491" t="str">
            <v xml:space="preserve">Прецизионные весы Sartorius, 220 г : 1 мг   </v>
          </cell>
          <cell r="H4491">
            <v>1195</v>
          </cell>
        </row>
        <row r="4492">
          <cell r="A4492" t="str">
            <v>49302-99</v>
          </cell>
          <cell r="B4492" t="str">
            <v>Präzisionswaage, Sartorius ENTRIS® II, 620 g : 10 mg Modell BCE622i-1S</v>
          </cell>
          <cell r="C4492" t="str">
            <v>Precision Balance, Sartorius, 620 g : 10 mg</v>
          </cell>
          <cell r="D4492" t="str">
            <v xml:space="preserve">Balance de précision, Sartorius, 620 g : 10 mg  </v>
          </cell>
          <cell r="E4492" t="str">
            <v>Balanza de precisión, Sartorius, 620 g : 10 mg</v>
          </cell>
          <cell r="F4492" t="str">
            <v>Waga precyzyjna, Sartorius, 620 g : 10 mg</v>
          </cell>
          <cell r="G4492" t="str">
            <v xml:space="preserve">Прецизионные весы, Sartorius, 620 г : 10 мг     </v>
          </cell>
          <cell r="H4492">
            <v>1095</v>
          </cell>
        </row>
        <row r="4493">
          <cell r="A4493" t="str">
            <v>49303-99</v>
          </cell>
          <cell r="B4493" t="str">
            <v>Präzisionswaage, Sartorius ENTRIS® II, 820 g : 10 mg Modell BCE822i-1S</v>
          </cell>
          <cell r="C4493" t="str">
            <v>Precision Balance, Sartorius, 820 g : 10 mg</v>
          </cell>
          <cell r="D4493" t="str">
            <v xml:space="preserve">Balance de précision, Sartorius, 820 g : 10 mg  </v>
          </cell>
          <cell r="E4493" t="str">
            <v>Balanza de precisión, Sartorius, 820 g : 10 mg</v>
          </cell>
          <cell r="F4493" t="str">
            <v xml:space="preserve">Waga precyzyjna, Sartorius, 820 g : 10 mg </v>
          </cell>
          <cell r="G4493" t="str">
            <v xml:space="preserve">Прецизионные весы, Sartorius, 820 г : 10 мг     </v>
          </cell>
          <cell r="H4493">
            <v>1195</v>
          </cell>
        </row>
        <row r="4494">
          <cell r="A4494" t="str">
            <v>49304-99</v>
          </cell>
          <cell r="B4494" t="str">
            <v>Präzisionswaage, Sartorius ENTRIS® II, 2200 g : 10 mg Modell BCE2202i-1S</v>
          </cell>
          <cell r="C4494" t="str">
            <v>Precision Balance, Sartorius 2200 g : 10 mg</v>
          </cell>
          <cell r="D4494" t="str">
            <v>Balance de précision, Sartorius, 2200 g : 10 mg</v>
          </cell>
          <cell r="E4494" t="str">
            <v>Balanza de precisión, Sartorius, 2200 g : 10 mg</v>
          </cell>
          <cell r="F4494" t="str">
            <v xml:space="preserve">Waga precyzyjna, Sartorius, 2200 g : 10 mg     </v>
          </cell>
          <cell r="G4494" t="str">
            <v xml:space="preserve">Прецизионные весы, Sartorius, 2200 г : 10 мг     </v>
          </cell>
          <cell r="H4494">
            <v>1395</v>
          </cell>
        </row>
        <row r="4495">
          <cell r="A4495" t="str">
            <v>49305-99</v>
          </cell>
          <cell r="B4495" t="str">
            <v>Präzisionswaage, Sartorius ENTRIS® II, 4200 g : 10 mg Modell BCE4202i-1S</v>
          </cell>
          <cell r="C4495" t="str">
            <v>Precision Balance, Sartorius 4200 g : 10 mg</v>
          </cell>
          <cell r="D4495" t="str">
            <v>Balance de précision, Sartorius, 4200 g : 10 mg</v>
          </cell>
          <cell r="E4495" t="str">
            <v>Balanza de precisión, Sartorius, 4200 g : 10 mg</v>
          </cell>
          <cell r="F4495" t="str">
            <v>Waga precyzyjna, Sartorius, 4200 g : 10 mg</v>
          </cell>
          <cell r="G4495" t="str">
            <v xml:space="preserve">Прецизионные весы, Sartorius, 4200 г : 10 мг     </v>
          </cell>
          <cell r="H4495">
            <v>1599</v>
          </cell>
        </row>
        <row r="4496">
          <cell r="A4496" t="str">
            <v>49306-99</v>
          </cell>
          <cell r="B4496" t="str">
            <v>Präzisionswaage, Sartorius ENTRIS® II, 6200 g : 10 mg Modell BCE6202i-1S</v>
          </cell>
          <cell r="C4496" t="str">
            <v>Precision Balance, Sartorius, 6200 g : 10 mg</v>
          </cell>
          <cell r="D4496" t="str">
            <v>Balance de précision, Sartorius, 6200 g : 10 mg</v>
          </cell>
          <cell r="E4496" t="str">
            <v>Balanza de precisión, Sartorius, 6200 g : 10 mg</v>
          </cell>
          <cell r="F4496" t="str">
            <v xml:space="preserve">Waga precyzyjna, Sartorius, 6200 g : 10 mg  </v>
          </cell>
          <cell r="G4496" t="str">
            <v xml:space="preserve">Прецизионные весы, Sartorius, 6200 г : 10 мг     </v>
          </cell>
          <cell r="H4496">
            <v>1795</v>
          </cell>
        </row>
        <row r="4497">
          <cell r="A4497" t="str">
            <v>49307-99</v>
          </cell>
          <cell r="B4497" t="str">
            <v>Präzisionswaage, Sartorius ENTRIS® II, 2200 g : 100 mg Modell BCE2201i-1S</v>
          </cell>
          <cell r="C4497" t="str">
            <v>Precision Balance, Sartorius, 2200 g : 100 mg</v>
          </cell>
          <cell r="D4497" t="str">
            <v>Balance de précision, Sartorius, 2200 g : 100 mg</v>
          </cell>
          <cell r="E4497" t="str">
            <v>Balanza de precisión, Sartorius, 2200 g : 100 mg</v>
          </cell>
          <cell r="F4497" t="str">
            <v xml:space="preserve">Waga precyzyjna, Sartorius, 2200 g : 100 mg     </v>
          </cell>
          <cell r="G4497" t="str">
            <v xml:space="preserve">Прецизионные весы, Sartorius, 2200 г : 100 мг     </v>
          </cell>
          <cell r="H4497">
            <v>1195</v>
          </cell>
        </row>
        <row r="4498">
          <cell r="A4498" t="str">
            <v>49308-99</v>
          </cell>
          <cell r="B4498" t="str">
            <v>Präzisionswaage, Sartorius ENTRIS® II, 5200 g : 100 mg Modell BCE5201i-1S</v>
          </cell>
          <cell r="C4498" t="str">
            <v>Precision Balance, Sartorius, 5200 g : 100 mg</v>
          </cell>
          <cell r="D4498" t="str">
            <v>Balance de précision, Sartorius, 5200 g : 100 mg</v>
          </cell>
          <cell r="E4498" t="str">
            <v>Balanza de precisión, Sartorius, 5200 g : 100 mg</v>
          </cell>
          <cell r="F4498" t="str">
            <v>Waga precyzyjna, Sartorius, 5200 g : 100 mg</v>
          </cell>
          <cell r="G4498" t="str">
            <v xml:space="preserve">Прецизионные весы, Sartorius, 5200 г : 100 мг     </v>
          </cell>
          <cell r="H4498">
            <v>1295</v>
          </cell>
        </row>
        <row r="4499">
          <cell r="A4499" t="str">
            <v>49309-99</v>
          </cell>
          <cell r="B4499" t="str">
            <v>Kompaktwaage, Sartorius ENTRIS® II, 6200 g : 1 g Modell BCE6200i-1S</v>
          </cell>
          <cell r="C4499" t="str">
            <v>Compact Balance , Sartorius, 6200 g : 1 g</v>
          </cell>
          <cell r="D4499" t="str">
            <v>Balance compacte, Sartorius, 6200 g : 1 g</v>
          </cell>
          <cell r="E4499" t="str">
            <v>Balanza compacta , Sartorius, 6200 g : 1 g</v>
          </cell>
          <cell r="F4499" t="str">
            <v/>
          </cell>
          <cell r="G4499" t="str">
            <v>Компактные весы, Sartorius, 6200 г : 1 г</v>
          </cell>
          <cell r="H4499">
            <v>1195</v>
          </cell>
        </row>
        <row r="4500">
          <cell r="A4500" t="str">
            <v>49310-99</v>
          </cell>
          <cell r="B4500" t="str">
            <v>Kompaktwaage, Sartorius ENTRIS® II, 8200 g : 1 g Modell BCE8200i-1S</v>
          </cell>
          <cell r="C4500" t="str">
            <v>Compact Balance, Sartorius, 8200 g : 1 g</v>
          </cell>
          <cell r="D4500" t="str">
            <v>Balance compacte, Sartorius, 8200 g : 1 g</v>
          </cell>
          <cell r="E4500" t="str">
            <v>Balanza compacta, Sartorius, 8200 g : 1 g</v>
          </cell>
          <cell r="F4500" t="str">
            <v/>
          </cell>
          <cell r="G4500" t="str">
            <v>Компактные весы, Sartorius, 8200 г : 1 г</v>
          </cell>
          <cell r="H4500">
            <v>1295</v>
          </cell>
        </row>
        <row r="4501">
          <cell r="A4501" t="str">
            <v>49311-99</v>
          </cell>
          <cell r="B4501" t="str">
            <v>Präzisionswaage, Sartorius ENTRIS® II, 620 g : 1 mg  Modell BCE623i - 1S</v>
          </cell>
          <cell r="C4501" t="str">
            <v>Precision Balance, Sartorius, 620 g : 1 mg</v>
          </cell>
          <cell r="D4501" t="str">
            <v>Balance de précision, Sartorius, 620 g : 1 mg</v>
          </cell>
          <cell r="E4501" t="str">
            <v>Balanza de precisión, Sartorius, 620 g : 1 mg</v>
          </cell>
          <cell r="F4501" t="str">
            <v>Waga precyzyjna, Sartorius, 620 g : 1 mg</v>
          </cell>
          <cell r="G4501" t="str">
            <v xml:space="preserve">Прецизионные весы, Sartorius, 620 г : 1 мг  </v>
          </cell>
          <cell r="H4501">
            <v>1595</v>
          </cell>
        </row>
        <row r="4502">
          <cell r="A4502" t="str">
            <v>49541-93</v>
          </cell>
          <cell r="B4502" t="str">
            <v>Gehäuseheizhaube für 100-ml-Rundkolben für Komplettversuche, mit Personenschutzschalter, 230 V</v>
          </cell>
          <cell r="C4502" t="str">
            <v>Heating mantle f. roundbottom flask, 100 ml</v>
          </cell>
          <cell r="D4502" t="str">
            <v>Chauffe-ballon pour ballon 100 ml</v>
          </cell>
          <cell r="E4502" t="str">
            <v>Funda calefactora para matraz redondo, 100 ml, 230V</v>
          </cell>
          <cell r="F4502" t="str">
            <v xml:space="preserve">Kołpak grzewczy do 100-ml-kolba okrągła, z włącznikiem zabezpieczającym 230 V     </v>
          </cell>
          <cell r="G4502" t="str">
            <v xml:space="preserve">Нагреватель для круглых колб, 100 мл    </v>
          </cell>
          <cell r="H4502">
            <v>254</v>
          </cell>
        </row>
        <row r="4503">
          <cell r="A4503" t="str">
            <v>49542-93</v>
          </cell>
          <cell r="B4503" t="str">
            <v>Gehäuseheizhaube für 250-ml-Rundkolben für Komplettversuche mit Personenschutzschalter, 230 V</v>
          </cell>
          <cell r="C4503" t="str">
            <v>Heating mantle f. roundbottom flask, 250ml</v>
          </cell>
          <cell r="D4503" t="str">
            <v>Chauffe-ballon pour ballon 250 ml</v>
          </cell>
          <cell r="E4503" t="str">
            <v>Funda calefactora para matraz redondo con capacidad para 250ml y voltaje de 230 V</v>
          </cell>
          <cell r="F4503" t="str">
            <v xml:space="preserve">Kołpak grzewczy do 250-ml kolba okrągła z włącznikiem zabezpieczającym 230 V     </v>
          </cell>
          <cell r="G4503" t="str">
            <v xml:space="preserve">Нагреватель для круглых колб,  250мл    </v>
          </cell>
          <cell r="H4503">
            <v>258</v>
          </cell>
        </row>
        <row r="4504">
          <cell r="A4504" t="str">
            <v>49543-93</v>
          </cell>
          <cell r="B4504" t="str">
            <v>Gehäuseheizhaube für 500-mlRundkolben für Komplettversuche,  mit Personenschutzschalter, 230 V</v>
          </cell>
          <cell r="C4504" t="str">
            <v>Heating mantle for roundbottom flask, 500 ml. 230 Vwith saftey switch</v>
          </cell>
          <cell r="D4504" t="str">
            <v>Chauffe-ballon pour ballon 500 ml</v>
          </cell>
          <cell r="E4504" t="str">
            <v>FUNDA CALEFACTORA PARA MATRAZ REDONDO, 500 ml</v>
          </cell>
          <cell r="F4504" t="str">
            <v xml:space="preserve">Kołpak grzewczy do 500-ml kolba okrągła, z włącznikiem zabezpieczającym 230 V     </v>
          </cell>
          <cell r="G4504" t="str">
            <v xml:space="preserve">Нагреватель для круглых колб, 500 мл    </v>
          </cell>
          <cell r="H4504">
            <v>272</v>
          </cell>
        </row>
        <row r="4505">
          <cell r="A4505" t="str">
            <v>49546-93</v>
          </cell>
          <cell r="B4505" t="str">
            <v>Gehäuseheizhaube für Rektifikationsanlage, für 6000-ml-Rundkolben, 230 V</v>
          </cell>
          <cell r="C4505" t="str">
            <v>Heating mantle for roundbottom flask, 6000 ml, 230 V,with saftey switch</v>
          </cell>
          <cell r="D4505" t="str">
            <v>Chauffe-ballon pour ballon 6000 ml</v>
          </cell>
          <cell r="E4505" t="str">
            <v>FUNDA CALEFACTORA PARA MATRAZ REDONDO, 6000 ml</v>
          </cell>
          <cell r="F4505" t="str">
            <v xml:space="preserve">Kołpak grzewczy do 6000-ml kolba okrągła, z włącznikiem zabezpieczającym 230 V     </v>
          </cell>
          <cell r="G4505" t="str">
            <v xml:space="preserve">Нагреватель для круглых колб, 6000 мл    </v>
          </cell>
          <cell r="H4505">
            <v>592</v>
          </cell>
        </row>
        <row r="4506">
          <cell r="A4506" t="str">
            <v>49557-01</v>
          </cell>
          <cell r="B4506" t="str">
            <v>Stativklemme für Gehäuseheizhauben (Komplettversuche)</v>
          </cell>
          <cell r="C4506" t="str">
            <v>Clamp for heating mantle</v>
          </cell>
          <cell r="D4506" t="str">
            <v>Pince pour chauffe-ballon</v>
          </cell>
          <cell r="E4506" t="str">
            <v>Pinza de soporte para funda calefactora</v>
          </cell>
          <cell r="F4506" t="str">
            <v xml:space="preserve">Klema statywu do obudowy grzewczej     </v>
          </cell>
          <cell r="G4506" t="str">
            <v xml:space="preserve">Зажим для нагревателя  </v>
          </cell>
          <cell r="H4506">
            <v>18.899999999999999</v>
          </cell>
        </row>
        <row r="4507">
          <cell r="A4507" t="str">
            <v>49559-93</v>
          </cell>
          <cell r="B4507" t="str">
            <v>Universal-Wärmeschrank, 32 l</v>
          </cell>
          <cell r="C4507" t="str">
            <v>Universal oven, 32 liters, 230 V</v>
          </cell>
          <cell r="D4507" t="str">
            <v>Etuve universelle, 32l, 230 V</v>
          </cell>
          <cell r="E4507" t="str">
            <v>Estufa universal, 32 Lts</v>
          </cell>
          <cell r="F4507" t="str">
            <v xml:space="preserve">Uniwersalna szafka grzewcza, 32 l    </v>
          </cell>
          <cell r="G4507" t="str">
            <v xml:space="preserve">Шкаф сушильный, 32 л, 300 ° C, 230 В    </v>
          </cell>
          <cell r="H4507">
            <v>1350</v>
          </cell>
        </row>
        <row r="4508">
          <cell r="A4508" t="str">
            <v>49561-93</v>
          </cell>
          <cell r="B4508" t="str">
            <v>Laborofen, 1.150°C, 1600 W</v>
          </cell>
          <cell r="C4508" t="str">
            <v>Laboratory Furnace, 1150°C</v>
          </cell>
          <cell r="D4508" t="str">
            <v>Four de laboratoire 1150 °C, 230 V</v>
          </cell>
          <cell r="E4508" t="str">
            <v>HORNO DE MUFLA, 1150°C</v>
          </cell>
          <cell r="F4508" t="str">
            <v>Piec laboratoryjny, 1150°C</v>
          </cell>
          <cell r="G4508" t="str">
            <v>Лабораторная печь,</v>
          </cell>
          <cell r="H4508">
            <v>3089</v>
          </cell>
        </row>
        <row r="4509">
          <cell r="A4509" t="str">
            <v>49570-93</v>
          </cell>
          <cell r="B4509" t="str">
            <v>Heizhaube für 100-ml-Rundkolben, 230 Volt</v>
          </cell>
          <cell r="C4509" t="str">
            <v>Heating mantle f. roundbottom flask, 100ml</v>
          </cell>
          <cell r="D4509" t="str">
            <v>Chauffe-ballon pour ballon 100 ml</v>
          </cell>
          <cell r="E4509" t="str">
            <v>Funda calefactora para matraz redondo con capacidad para 100ml y voltaje de 230 V</v>
          </cell>
          <cell r="F4509" t="str">
            <v xml:space="preserve">Kołpak grzewczy do 100-ml kolba okrągła z włącznikiem zabezpieczającym 230 V     </v>
          </cell>
          <cell r="G4509" t="str">
            <v xml:space="preserve">Нагреватель для круглых колб,  100мл    </v>
          </cell>
          <cell r="H4509">
            <v>199</v>
          </cell>
        </row>
        <row r="4510">
          <cell r="A4510" t="str">
            <v>49571-93</v>
          </cell>
          <cell r="B4510" t="str">
            <v>Heizhaube für 250-ml-Rundkolben, 230 Volt</v>
          </cell>
          <cell r="C4510" t="str">
            <v>Heating mantle f. roundbottom flask, 250ml</v>
          </cell>
          <cell r="D4510" t="str">
            <v>Chauffe-ballon pour ballon 250 ml</v>
          </cell>
          <cell r="E4510" t="str">
            <v>Funda calefactora para matraz redondo con capacidad para 250ml y voltaje de 230 V</v>
          </cell>
          <cell r="F4510" t="str">
            <v xml:space="preserve">Kołpak grzewczy do 250-ml kolba okrągła z włącznikiem zabezpieczającym 230 V     </v>
          </cell>
          <cell r="G4510" t="str">
            <v xml:space="preserve">Нагреватель для круглых колб,  250мл    </v>
          </cell>
          <cell r="H4510">
            <v>199</v>
          </cell>
        </row>
        <row r="4511">
          <cell r="A4511" t="str">
            <v>49572-93</v>
          </cell>
          <cell r="B4511" t="str">
            <v>Heizhaube für 500-ml-Rundkolben, 230 Volt</v>
          </cell>
          <cell r="C4511" t="str">
            <v>Heating mantle f. roundbottom flask, 500ml</v>
          </cell>
          <cell r="D4511" t="str">
            <v>Chauffe-ballon pour ballon 500 ml</v>
          </cell>
          <cell r="E4511" t="str">
            <v>Funda calefactora para matraz redondo con capacidad para 500ml y voltaje de 230 V</v>
          </cell>
          <cell r="F4511" t="str">
            <v xml:space="preserve">Kołpak grzewczy do 500-ml kolba okrągła z włącznikiem zabezpieczającym 230 V     </v>
          </cell>
          <cell r="G4511" t="str">
            <v xml:space="preserve">Нагреватель для круглых колб,  500мл    </v>
          </cell>
          <cell r="H4511">
            <v>199</v>
          </cell>
        </row>
        <row r="4512">
          <cell r="A4512" t="str">
            <v>49579-88</v>
          </cell>
          <cell r="B4512" t="str">
            <v>Stativaufbau für Heizhauben</v>
          </cell>
          <cell r="C4512" t="str">
            <v xml:space="preserve">Tripod for heating mantles </v>
          </cell>
          <cell r="D4512" t="str">
            <v/>
          </cell>
          <cell r="E4512" t="str">
            <v/>
          </cell>
          <cell r="F4512" t="str">
            <v/>
          </cell>
          <cell r="G4512" t="str">
            <v/>
          </cell>
          <cell r="H4512">
            <v>214.9</v>
          </cell>
        </row>
        <row r="4513">
          <cell r="A4513" t="str">
            <v>50000-00</v>
          </cell>
          <cell r="B4513" t="str">
            <v>Wolfram(VI)-oxid - für Untersuchung der Kantenabsorption</v>
          </cell>
          <cell r="C4513" t="str">
            <v>Tungsten(VI) oxide, 100 g</v>
          </cell>
          <cell r="D4513" t="str">
            <v/>
          </cell>
          <cell r="E4513" t="str">
            <v>Tungsteno (VI) óxido, 100 g</v>
          </cell>
          <cell r="F4513" t="str">
            <v>#N/A</v>
          </cell>
          <cell r="G4513" t="str">
            <v xml:space="preserve">Оксид вольфрама (VI) - для исследования поглощения </v>
          </cell>
          <cell r="H4513">
            <v>123.8</v>
          </cell>
        </row>
        <row r="4514">
          <cell r="A4514" t="str">
            <v>50001-00</v>
          </cell>
          <cell r="B4514" t="str">
            <v>Selen - für Untersuchung der Kantenabsorption</v>
          </cell>
          <cell r="C4514" t="str">
            <v>Selenium (powder), 100 g</v>
          </cell>
          <cell r="D4514" t="str">
            <v/>
          </cell>
          <cell r="E4514" t="str">
            <v>Selenio (polvo), 100 g</v>
          </cell>
          <cell r="F4514" t="str">
            <v>#N/A</v>
          </cell>
          <cell r="G4514" t="str">
            <v xml:space="preserve">Селен для исследования поглощения </v>
          </cell>
          <cell r="H4514">
            <v>198</v>
          </cell>
        </row>
        <row r="4515">
          <cell r="A4515" t="str">
            <v>50002-00</v>
          </cell>
          <cell r="B4515" t="str">
            <v>Germanium(IV)-oxid - für Untersuchung der Kantenabsorption</v>
          </cell>
          <cell r="C4515" t="str">
            <v>Germanium(IV) oxide, 10 g</v>
          </cell>
          <cell r="D4515" t="str">
            <v/>
          </cell>
          <cell r="E4515" t="str">
            <v>Germanio (IV) óxido, 10 g</v>
          </cell>
          <cell r="F4515" t="str">
            <v>#N/A</v>
          </cell>
          <cell r="G4515" t="str">
            <v>Оксид германия (IV) - для исследования поглощения</v>
          </cell>
          <cell r="H4515">
            <v>198</v>
          </cell>
        </row>
        <row r="4516">
          <cell r="A4516" t="str">
            <v>50004-00</v>
          </cell>
          <cell r="B4516" t="str">
            <v>Strontiumsulfat - für Untersuchung der Kantenabsorption</v>
          </cell>
          <cell r="C4516" t="str">
            <v>Strontium sulfate, 25 g</v>
          </cell>
          <cell r="D4516" t="str">
            <v/>
          </cell>
          <cell r="E4516" t="str">
            <v>Sulfato de estroncio, 25 g</v>
          </cell>
          <cell r="F4516" t="str">
            <v>#N/A</v>
          </cell>
          <cell r="G4516" t="str">
            <v>Сульфат стронция - для исследования  поглащения</v>
          </cell>
          <cell r="H4516">
            <v>1180</v>
          </cell>
        </row>
        <row r="4517">
          <cell r="A4517" t="str">
            <v>50005-00</v>
          </cell>
          <cell r="B4517" t="str">
            <v>Bismut(III)-oxid - für Untersuchung der Kantenabsorption</v>
          </cell>
          <cell r="C4517" t="str">
            <v>Bismuth oxide, 100 g</v>
          </cell>
          <cell r="D4517" t="str">
            <v/>
          </cell>
          <cell r="E4517" t="str">
            <v>Óxido de bismuto, 100 g</v>
          </cell>
          <cell r="F4517" t="str">
            <v>#N/A</v>
          </cell>
          <cell r="G4517" t="str">
            <v>Оксид висмута(III) - для исследования  поглащения</v>
          </cell>
          <cell r="H4517">
            <v>123.8</v>
          </cell>
        </row>
        <row r="4518">
          <cell r="A4518" t="str">
            <v>50006-00</v>
          </cell>
          <cell r="B4518" t="str">
            <v>Rubidiumchlorid 98% - für Untersuchung der Kantenabsorption</v>
          </cell>
          <cell r="C4518" t="str">
            <v>Potassium bromide,  100 g</v>
          </cell>
          <cell r="D4518" t="str">
            <v>Bromure de potassium, 100 g</v>
          </cell>
          <cell r="E4518" t="str">
            <v>BROMURO DE POTASIO, 100 g</v>
          </cell>
          <cell r="F4518" t="str">
            <v>#N/A</v>
          </cell>
          <cell r="G4518" t="str">
            <v xml:space="preserve">Бромид калия, 100 г    </v>
          </cell>
          <cell r="H4518">
            <v>31.4</v>
          </cell>
        </row>
        <row r="4519">
          <cell r="A4519" t="str">
            <v>54024-00</v>
          </cell>
          <cell r="B4519" t="str">
            <v>Vakuumpumpenanschluss für Ansatztische</v>
          </cell>
          <cell r="C4519" t="str">
            <v>Connection for vacuum</v>
          </cell>
          <cell r="D4519" t="str">
            <v>Jonction pour pompe à vide</v>
          </cell>
          <cell r="E4519" t="str">
            <v>CONECCION PARA BOMBA DE VACIO</v>
          </cell>
          <cell r="F4519" t="str">
            <v xml:space="preserve">Przyłącze do pompy próżniowej    </v>
          </cell>
          <cell r="G4519" t="str">
            <v xml:space="preserve">Соединения для вакуумного насоса для лабораторных столов    </v>
          </cell>
          <cell r="H4519">
            <v>421</v>
          </cell>
        </row>
        <row r="4520">
          <cell r="A4520" t="str">
            <v>54090-00</v>
          </cell>
          <cell r="B4520" t="str">
            <v>Fahrbarer Experimentierstand 60 x 75 cm, Tischplatte 30 mm stark mit PP-Kante</v>
          </cell>
          <cell r="C4520" t="str">
            <v>Moveable experimental table 60 x 75 cm, table top 30 mm thick, with PP-edge</v>
          </cell>
          <cell r="D4520" t="str">
            <v>Table d'expérimentation mobile 60 x 75 cm, plateau de table 30 mm épais, avec bord en PP</v>
          </cell>
          <cell r="E4520" t="str">
            <v>Mesa experimental portátil, 60 x 75 cm, mesa de 30 mm de espesor, con borde de PP</v>
          </cell>
          <cell r="F4520" t="str">
            <v xml:space="preserve">Ruchomy stół doświadczalny 60 x 75 cm, blat o grubości 30 mm, z krawędzią PP    </v>
          </cell>
          <cell r="G4520" t="str">
            <v xml:space="preserve">Передвижной лабораторный стол 60 x 75 cм, столешница толщиной 30 мм    </v>
          </cell>
          <cell r="H4520">
            <v>334</v>
          </cell>
        </row>
        <row r="4521">
          <cell r="A4521" t="str">
            <v>54090-01</v>
          </cell>
          <cell r="B4521" t="str">
            <v>Fahrbarer Experimentierstand 60 x 75 cm, Tischplatte 30 mm stark, mit PP-Kante, inkl. Zwischenboden</v>
          </cell>
          <cell r="C4521" t="str">
            <v>Moveable experimental table 60 x 75 cm, 30 mm table top, with PP edge and with intermediate bottom</v>
          </cell>
          <cell r="D4521" t="str">
            <v/>
          </cell>
          <cell r="E4521" t="str">
            <v>Mesa experimental portátil 60 x 75 cm, con 30 cm de expesor, con borde de PP, con fondo intermedio</v>
          </cell>
          <cell r="F4521" t="str">
            <v xml:space="preserve">Ruchomy stół doświadczalny 60 x 75 cm, blat o grubości 30 mm, z krawędzią PP i międzypodłożem    </v>
          </cell>
          <cell r="G4521" t="str">
            <v xml:space="preserve">Передвижной лабораторный стол 60 x 75 cм, столешница толщиной 30 мм,  с полками      </v>
          </cell>
          <cell r="H4521">
            <v>389</v>
          </cell>
        </row>
        <row r="4522">
          <cell r="A4522" t="str">
            <v>54090-03</v>
          </cell>
          <cell r="B4522" t="str">
            <v>Fahrbarer Experimentierstand 60 x 75 cm, Tischplatte 30 mm stark mit PP-Kante, inkl. Zwischenboden und Elektroanschlus</v>
          </cell>
          <cell r="C4522" t="str">
            <v>Moveable experimental table 60 x 75 cm, 30 mm table top with PP edge, intermediate bottom and socket board</v>
          </cell>
          <cell r="D4522" t="str">
            <v/>
          </cell>
          <cell r="E4522" t="str">
            <v>Mesa experimental portátil 60 x 75 cm, con 30 cm de espesor, fondo intermedio y borde de PP. Con enc</v>
          </cell>
          <cell r="F4522" t="str">
            <v xml:space="preserve">Ruchomy stół doświadczalny 60 x 75 cm, blat o grubości 30 mm, z krawędzią PP, międzypodłożem i przył  </v>
          </cell>
          <cell r="G4522" t="str">
            <v>Передвижной лабораторный стол 60 x 75 cм, столешница толщиной 30 мм, с полками и электрической  подв</v>
          </cell>
          <cell r="H4522">
            <v>439</v>
          </cell>
        </row>
        <row r="4523">
          <cell r="A4523" t="str">
            <v>54091-00</v>
          </cell>
          <cell r="B4523" t="str">
            <v>Fahrbarer Experimentierstand 90 x 75 cm, Tischplatte 30 mm  stark mit PP-Kante</v>
          </cell>
          <cell r="C4523" t="str">
            <v>Moveable experimental table 90 x 75 cm, table top 30 mm thick, with PP-edge</v>
          </cell>
          <cell r="D4523" t="str">
            <v>Table expérimentale mobile 90 x 75 cm, plateau de table 30 mm épais, avec bord en PP</v>
          </cell>
          <cell r="E4523" t="str">
            <v>Mesa experimental portátil 90 x 75 cm, con 30 cm de espesor y borde de PP</v>
          </cell>
          <cell r="F4523" t="str">
            <v xml:space="preserve">Ruchomy stół doświadczalny 90 x 75 cm, blat o grubości 30 mm, z krawędzią PP    </v>
          </cell>
          <cell r="G4523" t="str">
            <v xml:space="preserve">Передвижной лабораторный стол 90 x 75 cм, столешница толщиной 30 мм    </v>
          </cell>
          <cell r="H4523">
            <v>369</v>
          </cell>
        </row>
        <row r="4524">
          <cell r="A4524" t="str">
            <v>54091-01</v>
          </cell>
          <cell r="B4524" t="str">
            <v>Fahrbarer Experimentierstand 90 x 75 cm, Tischplatte 30 mm stark mit PP-Kante, inkl. Zwischenboden</v>
          </cell>
          <cell r="C4524" t="str">
            <v>Moveable experimental table 75 x 90 cm, 30 mm table top, with PP edge and with intermediate bottom</v>
          </cell>
          <cell r="D4524" t="str">
            <v/>
          </cell>
          <cell r="E4524" t="str">
            <v xml:space="preserve">Mesa experimental portátil 75 x 90 cm, con 30 cm de espesor y borde de PP fondo intermedio </v>
          </cell>
          <cell r="F4524" t="str">
            <v xml:space="preserve">Ruchomy stół doświadczalny 90 x 75 cm, blat o grubości 30 mm, z krawędzią PP i międzypodłożem    </v>
          </cell>
          <cell r="G4524" t="str">
            <v xml:space="preserve">передвижной лабораторный стол 90 x 75 cм, столешница толщиной 30 мм, с полками    </v>
          </cell>
          <cell r="H4524">
            <v>409</v>
          </cell>
        </row>
        <row r="4525">
          <cell r="A4525" t="str">
            <v>54091-02</v>
          </cell>
          <cell r="B4525" t="str">
            <v>Fahrbarer Experimentierstand 90 x 75 cm, Tischplatte 30 mm stark mit PP-Kante, inkl. Elektroanschluss</v>
          </cell>
          <cell r="C4525" t="str">
            <v>Moveable experimental table 75 x 90 cm, 30 mm table top with PP edge and socket board</v>
          </cell>
          <cell r="D4525" t="str">
            <v>Table expérimentale mobile 75 x 90 cm, plateau de 30 mm avec bord en PP et panneau à douilles</v>
          </cell>
          <cell r="E4525" t="str">
            <v>Mesa experimental portátil 75 x 90 cm y 30 cm de espesor con bordes de PP y enchufes</v>
          </cell>
          <cell r="F4525" t="str">
            <v xml:space="preserve">Ruchomy stół doświadczalny 90 x 75 cm, blat o grubości 30 mm, z krawędzią PP i przyłączem elektryczn  </v>
          </cell>
          <cell r="G4525" t="str">
            <v xml:space="preserve">Передвижной  лабораторный стол 90 x 75 cм, столешница толщиной 30 мм, с электрической подводкой    </v>
          </cell>
          <cell r="H4525">
            <v>409</v>
          </cell>
        </row>
        <row r="4526">
          <cell r="A4526" t="str">
            <v>54091-03</v>
          </cell>
          <cell r="B4526" t="str">
            <v>Fahrbarer Experimentierstand 90 x 75 cm, Tischplatte 30 mm stark mit PP-Kante, inkl. Zwischenboden und Elektroanschluss</v>
          </cell>
          <cell r="C4526" t="str">
            <v>Moveable experimental table 75 x 90 cm, 30 mm table top with PP edge, intermediate bottom and socket board</v>
          </cell>
          <cell r="D4526" t="str">
            <v/>
          </cell>
          <cell r="E4526" t="str">
            <v>Mesa experimental portátil 75 x 90 cm y 30 cm de espesor. Con bordes de PP, fondo intermedio y enchu</v>
          </cell>
          <cell r="F4526" t="str">
            <v xml:space="preserve">Ruchomy stół doświadczalny 90 x 75 cm, blat o grubości 30 mm, z krawędzią PP, międzypodłożem i przył  </v>
          </cell>
          <cell r="G4526" t="str">
            <v xml:space="preserve">Передвижной  лабораторный стол 90 x 75 cм, столешница толщиной 30 мм, с полками и подводкой     </v>
          </cell>
          <cell r="H4526">
            <v>499</v>
          </cell>
        </row>
        <row r="4527">
          <cell r="A4527" t="str">
            <v>54091-06</v>
          </cell>
          <cell r="B4527" t="str">
            <v>Fahrbarer Experimentierstand 90 x 75 cm, Tischplatte 30 mm stark mit PP-Kante, inkl. Vakuumpumpenanschluss</v>
          </cell>
          <cell r="C4527" t="str">
            <v>Moveable experimental table 90 x 75 cm, 30 mm table top with PP edge and connection for vacuum pumps</v>
          </cell>
          <cell r="D4527" t="str">
            <v>Table d'expérimentation mobile 90 x 75 cm, plateau de 30 mm avec bord et raccord en PP pour pompes à vide</v>
          </cell>
          <cell r="E4527" t="str">
            <v>Mesa experimental portátil 90 x 75 cm con 30 cm de espesor y bordes de PP y conexión a las bombas de</v>
          </cell>
          <cell r="F4527" t="str">
            <v xml:space="preserve">Ruchomy stół doświadczalny 120 x 75 cm, blat o grubości 30 mm, z krawędzią PP i przyłączem pompy pró  </v>
          </cell>
          <cell r="G4527" t="str">
            <v>Передвижной  лабораторный стол 90 x 75 cм, с подводкой для вакуумного насоса, столешница толщиной 30</v>
          </cell>
          <cell r="H4527">
            <v>741</v>
          </cell>
        </row>
        <row r="4528">
          <cell r="A4528" t="str">
            <v>54092-00</v>
          </cell>
          <cell r="B4528" t="str">
            <v>Fahrbarer Experimentierstand 120 x 75 cm, Tischplatte 30 mm  stark mit PP-Kante</v>
          </cell>
          <cell r="C4528" t="str">
            <v>Moveable experimental table 120 x 75 cm, table top 30 mm thick, with PP-edge</v>
          </cell>
          <cell r="D4528" t="str">
            <v>Table expérimentale mobile 120 x 75 cm, plateau de table 30 mm épais, avec bord en PP</v>
          </cell>
          <cell r="E4528" t="str">
            <v>Mesa experimental portátil</v>
          </cell>
          <cell r="F4528" t="str">
            <v xml:space="preserve">Ruchomy stół doświadczalny 120 x 75 cm, blat o grubości 30 mm, z krawędzią PP    </v>
          </cell>
          <cell r="G4528" t="str">
            <v xml:space="preserve">Передвижной  лабораторный стол 120 х75 cм, столешница толщиной 30 мм    </v>
          </cell>
          <cell r="H4528">
            <v>409</v>
          </cell>
        </row>
        <row r="4529">
          <cell r="A4529" t="str">
            <v>54092-01</v>
          </cell>
          <cell r="B4529" t="str">
            <v>Fahrbarer Experimentierstand 120 x 75 cm, Tischplatte 30 mm stark mit PP-Kante, inkl. Zwischenboden</v>
          </cell>
          <cell r="C4529" t="str">
            <v>Moveable experimental table 120 x 75 cm, 30 mm table top, with PP edge and with intermediate bottom</v>
          </cell>
          <cell r="D4529" t="str">
            <v>Table mobile pour tableau magnétique, 120 x 75 cm</v>
          </cell>
          <cell r="E4529" t="str">
            <v>Mesa experimenta portátil 120 x 75 cm, con 30 cm de espesor, bordes de PP, y fondo intermedio.</v>
          </cell>
          <cell r="F4529" t="str">
            <v xml:space="preserve">Ruchomy stół doświadczalny 120 x 75 cm, blat o grubości 30 mm, z krawędzią PP i międzypodłożem    </v>
          </cell>
          <cell r="G4529" t="str">
            <v xml:space="preserve">Передвижной лабораторный стол 120 х 75 cм, с полками, столешница толщиной 30 мм     </v>
          </cell>
          <cell r="H4529">
            <v>439</v>
          </cell>
        </row>
        <row r="4530">
          <cell r="A4530" t="str">
            <v>54092-03</v>
          </cell>
          <cell r="B4530" t="str">
            <v>Fahrbarer Experimentierstand 120 x 75 cm, Tischplatte 30 mm stark mit PP-Kante, inkl. Zwischenboden und Elektroanschlus</v>
          </cell>
          <cell r="C4530" t="str">
            <v>Moveable experimental table 75 x 90 cm, 30 mm table top with PP edge, intermediate bottom and socket board</v>
          </cell>
          <cell r="D4530" t="str">
            <v xml:space="preserve">Table mobile d'expérimentation 120 x 75 x 90 cm, avec plateau inférieur et multiprise </v>
          </cell>
          <cell r="E4530" t="str">
            <v>Mesa móvil de experimentación 75 x 90 cm x 30 mm</v>
          </cell>
          <cell r="F4530" t="str">
            <v xml:space="preserve">Ruchomy stół doświadczalny 120 x 75 cm, blat o grubości 30 mm, z krawędzią PP, międzypodłożem i przy  </v>
          </cell>
          <cell r="G4530" t="str">
            <v xml:space="preserve">Передвижной  лабораторный стол 120 х 75 cm, с полками и электрической подводкой    </v>
          </cell>
          <cell r="H4530">
            <v>499</v>
          </cell>
        </row>
        <row r="4531">
          <cell r="A4531" t="str">
            <v>54093-01</v>
          </cell>
          <cell r="B4531" t="str">
            <v>Vorbereitungswagen mit hoher Aufkantung (6 cm) und 3 Böden (B/H/T: 100/90/60 cm) oberster Boden dient als Experimentierstand</v>
          </cell>
          <cell r="C4531" t="str">
            <v>Preparation trolley with 3 floors</v>
          </cell>
          <cell r="D4531" t="str">
            <v/>
          </cell>
          <cell r="E4531" t="str">
            <v/>
          </cell>
          <cell r="F4531" t="str">
            <v/>
          </cell>
          <cell r="G4531" t="str">
            <v/>
          </cell>
          <cell r="H4531">
            <v>424.1</v>
          </cell>
        </row>
        <row r="4532">
          <cell r="A4532" t="str">
            <v>54093-02</v>
          </cell>
          <cell r="B4532" t="str">
            <v>Vorbereitungswagen mit hoher Aufkantung (6 cm) und 3 Böden (B/H/T 100 /96/60 vm)</v>
          </cell>
          <cell r="C4532" t="str">
            <v>Preparation trolley with 3 floors</v>
          </cell>
          <cell r="D4532" t="str">
            <v/>
          </cell>
          <cell r="E4532" t="str">
            <v/>
          </cell>
          <cell r="F4532" t="str">
            <v/>
          </cell>
          <cell r="G4532" t="str">
            <v/>
          </cell>
          <cell r="H4532">
            <v>429</v>
          </cell>
        </row>
        <row r="4533">
          <cell r="A4533" t="str">
            <v>54095-00</v>
          </cell>
          <cell r="B4533" t="str">
            <v>Gerätewagen mit 4 Böden, inkl. Stangenhalter und Kabelhalter</v>
          </cell>
          <cell r="C4533" t="str">
            <v>Equipment trolley with 4 shelfs, including support rod holde and cable holder</v>
          </cell>
          <cell r="D4533" t="str">
            <v>Chariot d'équipement avec 4 étagèress, y compris les supports de tige de soutien et support de câble</v>
          </cell>
          <cell r="E4533" t="str">
            <v xml:space="preserve">Carrito de 4 estantes, incluye varilla y cable de soporte </v>
          </cell>
          <cell r="F4533" t="str">
            <v xml:space="preserve">Wózek na sprzęt z 4 półkami wraz z uchwytem pręta statywu i uchwytem na kabel    </v>
          </cell>
          <cell r="G4533" t="str">
            <v xml:space="preserve">Тележка для оборудования, с 4-мя полками, включая стойку и держатель кабеля     </v>
          </cell>
          <cell r="H4533">
            <v>299</v>
          </cell>
        </row>
        <row r="4534">
          <cell r="A4534" t="str">
            <v>54095-01</v>
          </cell>
          <cell r="B4534" t="str">
            <v>Kunststoffschale für Gerätewagen mit 4 Böden</v>
          </cell>
          <cell r="C4534" t="str">
            <v>Plastic tray for equipment trolley with 4 shelves</v>
          </cell>
          <cell r="D4534" t="str">
            <v>Plateau en plastique pour le chariot d'équipementlley avec 4 étagères</v>
          </cell>
          <cell r="E4534" t="str">
            <v>Bandeja de plástico con 4 estantes</v>
          </cell>
          <cell r="F4534" t="str">
            <v xml:space="preserve">Powłoka z tworzywa sztucznego do wózka z 4 półkami    </v>
          </cell>
          <cell r="G4534" t="str">
            <v xml:space="preserve">Пластиковый поддон для тележки с 4-мя полками  </v>
          </cell>
          <cell r="H4534">
            <v>55</v>
          </cell>
        </row>
        <row r="4535">
          <cell r="A4535" t="str">
            <v>54096-00</v>
          </cell>
          <cell r="B4535" t="str">
            <v>Mikroskopschrank, fahrbar, auf Rollen, für 20 Mikroskope</v>
          </cell>
          <cell r="C4535" t="str">
            <v>Microscope cabinet, mobile, on castors, for 20 microscopes</v>
          </cell>
          <cell r="D4535" t="str">
            <v/>
          </cell>
          <cell r="E4535" t="str">
            <v/>
          </cell>
          <cell r="F4535" t="str">
            <v/>
          </cell>
          <cell r="G4535" t="str">
            <v/>
          </cell>
          <cell r="H4535">
            <v>1290</v>
          </cell>
        </row>
        <row r="4536">
          <cell r="A4536" t="str">
            <v>60405-00</v>
          </cell>
          <cell r="B4536" t="str">
            <v>Lupe, 4x-, 6x- und 10x-Vergrößerung</v>
          </cell>
          <cell r="C4536" t="str">
            <v>Magnifier, 4x, 6x and 10x</v>
          </cell>
          <cell r="D4536" t="str">
            <v>Loupe 4x, 6x et 10x</v>
          </cell>
          <cell r="E4536" t="str">
            <v>Lupa, 4x, 6x y 10x</v>
          </cell>
          <cell r="F4536" t="str">
            <v xml:space="preserve">Lupa 4x, 6x I = 10x     </v>
          </cell>
          <cell r="G4536" t="str">
            <v xml:space="preserve">Лупа, 4x,6x и 10x    </v>
          </cell>
          <cell r="H4536">
            <v>6.3</v>
          </cell>
        </row>
        <row r="4537">
          <cell r="A4537" t="str">
            <v>61050-99</v>
          </cell>
          <cell r="B4537" t="str">
            <v>MOTIC Monokulares Schüler-Mikroskop RED100, 400x, mit One-touch Präparateklemme</v>
          </cell>
          <cell r="C4537" t="str">
            <v>MOTIC Monocular student microscope RED100, 400x, with one-touch sample clip</v>
          </cell>
          <cell r="D4537" t="str">
            <v>MOTIC Microscope monoculaire d'étudiant RED100, 400xavec clip d'échantillonnage à une touche</v>
          </cell>
          <cell r="E4537" t="str">
            <v>Microscopio monocular MOTIC RED100</v>
          </cell>
          <cell r="F4537" t="str">
            <v xml:space="preserve">Mikroskop uczniowski MOTIC RED100; monokular    </v>
          </cell>
          <cell r="G4537" t="str">
            <v xml:space="preserve">MOTIC RED100 ученический микроскоп, монокулярный  </v>
          </cell>
          <cell r="H4537">
            <v>276</v>
          </cell>
        </row>
        <row r="4538">
          <cell r="A4538" t="str">
            <v>61060-99</v>
          </cell>
          <cell r="B4538" t="str">
            <v>MOTIC Monokulares Schülermikroskop RED211</v>
          </cell>
          <cell r="C4538" t="str">
            <v>MOTIC RED211 monocular microscope</v>
          </cell>
          <cell r="D4538" t="str">
            <v>Microscope monoculaire MOTIC RED211</v>
          </cell>
          <cell r="E4538" t="str">
            <v>Microscopio monocular MOTIC RED211</v>
          </cell>
          <cell r="F4538" t="str">
            <v xml:space="preserve">Mikroskop MOTIC RED211; monokular    </v>
          </cell>
          <cell r="G4538" t="str">
            <v xml:space="preserve">MOTIC RED211 монокулярный микроскоп  </v>
          </cell>
          <cell r="H4538">
            <v>630</v>
          </cell>
        </row>
        <row r="4539">
          <cell r="A4539" t="str">
            <v>61061-99</v>
          </cell>
          <cell r="B4539" t="str">
            <v>MOTIC Binokulares Kursmikroskop RED220</v>
          </cell>
          <cell r="C4539" t="str">
            <v xml:space="preserve">MOTIC RED220 binocular microscope </v>
          </cell>
          <cell r="D4539" t="str">
            <v>Microscope binoculaire, RED220</v>
          </cell>
          <cell r="E4539" t="str">
            <v>Microscopio binocular MOTIC RED220</v>
          </cell>
          <cell r="F4539" t="str">
            <v xml:space="preserve">Mikroskop MOTIC RED220; binokular    </v>
          </cell>
          <cell r="G4539" t="str">
            <v xml:space="preserve">MOTIC RED220 бинокулярный микроскоп  </v>
          </cell>
          <cell r="H4539">
            <v>772</v>
          </cell>
        </row>
        <row r="4540">
          <cell r="A4540" t="str">
            <v>61062-99</v>
          </cell>
          <cell r="B4540" t="str">
            <v>MOTIC Trinokulares Lehrermikroskop RED223</v>
          </cell>
          <cell r="C4540" t="str">
            <v>MOTIC RED223 trinocular microscope</v>
          </cell>
          <cell r="D4540" t="str">
            <v>Microscope trinoculaire MOTIC RED223</v>
          </cell>
          <cell r="E4540" t="str">
            <v>Microscopio trinocular MOTIC RED223</v>
          </cell>
          <cell r="F4540" t="str">
            <v xml:space="preserve">Mikroskop MOTIC RED223; trinokular    </v>
          </cell>
          <cell r="G4540" t="str">
            <v xml:space="preserve">MOTIC RED223 тринокулярный микроскоп  </v>
          </cell>
          <cell r="H4540">
            <v>901</v>
          </cell>
        </row>
        <row r="4541">
          <cell r="A4541" t="str">
            <v>62123-93</v>
          </cell>
          <cell r="B4541" t="str">
            <v xml:space="preserve">Glühlampe 230 V/ 15 W, E14 </v>
          </cell>
          <cell r="C4541" t="str">
            <v>Filament lamp, 220 V/15 W, E14</v>
          </cell>
          <cell r="D4541" t="str">
            <v>Lampe incandescente,220 V / 15 W, E14</v>
          </cell>
          <cell r="E4541" t="str">
            <v>BOMBILLA 15 W/ 220 V</v>
          </cell>
          <cell r="F4541" t="str">
            <v xml:space="preserve">Żarówka, 220 V/15 W, E14     </v>
          </cell>
          <cell r="G4541" t="str">
            <v xml:space="preserve">Лампа накаливания, 220 В/ 15 Вт, E14    </v>
          </cell>
          <cell r="H4541">
            <v>4.9000000000000004</v>
          </cell>
        </row>
        <row r="4542">
          <cell r="A4542" t="str">
            <v>62170-16</v>
          </cell>
          <cell r="B4542" t="str">
            <v>Ersatz-LED-Lampe für Motic SFC/F11/18/28 + SWIFT 100/120 20 mA, 3,5 V,70 mW</v>
          </cell>
          <cell r="C4542" t="str">
            <v>Replacement-LED for Motic SFC/F11/18/ 28 + SWIFT 100/120</v>
          </cell>
          <cell r="D4542" t="str">
            <v>Lampe halogène de rechange 12V/10w</v>
          </cell>
          <cell r="E4542" t="str">
            <v>BOMB.HALOG.12V/10W,REPUESTO M100</v>
          </cell>
          <cell r="F4542" t="str">
            <v xml:space="preserve">Zastępcza LED do serii Motic SFC/F11/18/ 28 mA, 3,5 V, 70 mW     </v>
          </cell>
          <cell r="G4542" t="str">
            <v xml:space="preserve">Лампа галогеновая запасная для Motic SFC/F11/18/ 28 мA, 3,5 В, 70 мВт  </v>
          </cell>
          <cell r="H4542">
            <v>9</v>
          </cell>
        </row>
        <row r="4543">
          <cell r="A4543" t="str">
            <v>62171-19</v>
          </cell>
          <cell r="B4543" t="str">
            <v>PHYWE Objektmikrometer auf Glasplatte, 1 mm in 100 Teilen</v>
          </cell>
          <cell r="C4543" t="str">
            <v>PHYWE Object micrometer on glass plate, 1 mm in 100 parts</v>
          </cell>
          <cell r="D4543" t="str">
            <v>Micromètre objectif, 1 mm - 100 divisions</v>
          </cell>
          <cell r="E4543" t="str">
            <v>MICROMETRO D.OBJETOS,1MM-100 DIV.</v>
          </cell>
          <cell r="F4543" t="str">
            <v xml:space="preserve">Obiekt mikrometryczny na szkiełku, 1 mm w 100 częściach     </v>
          </cell>
          <cell r="G4543" t="str">
            <v xml:space="preserve">Микрометр, 1мм/ 100 ч.    </v>
          </cell>
          <cell r="H4543">
            <v>39</v>
          </cell>
        </row>
        <row r="4544">
          <cell r="A4544" t="str">
            <v>62174-20</v>
          </cell>
          <cell r="B4544" t="str">
            <v>Achromatisches Objektiv 20x/N.A. 0,4</v>
          </cell>
          <cell r="C4544" t="str">
            <v>Achromatic objective 20x N.A.0.4</v>
          </cell>
          <cell r="D4544" t="str">
            <v>Objective achromatique 20x NA 0,4</v>
          </cell>
          <cell r="E4544" t="str">
            <v>OBJETIVO ACROMATICO 20x N.A. 0,4</v>
          </cell>
          <cell r="F4544" t="str">
            <v xml:space="preserve">Obiektyw achromatyczny 20x N.A. 0,4     </v>
          </cell>
          <cell r="G4544" t="str">
            <v xml:space="preserve">Объектив, 20x N.A. 0,45, ахромат    </v>
          </cell>
          <cell r="H4544">
            <v>42</v>
          </cell>
        </row>
        <row r="4545">
          <cell r="A4545" t="str">
            <v>62174-25</v>
          </cell>
          <cell r="B4545" t="str">
            <v xml:space="preserve">Staubschutzhülle für Mikroskope </v>
          </cell>
          <cell r="C4545" t="str">
            <v>Dust cover for microscopes</v>
          </cell>
          <cell r="D4545" t="str">
            <v>Housse de protection pour microscopes série B</v>
          </cell>
          <cell r="E4545" t="str">
            <v>FUNDA GUARDAPOLVO P.MICROSC.</v>
          </cell>
          <cell r="F4545" t="str">
            <v>Pokrowiec antykurzowy do mikroskopów</v>
          </cell>
          <cell r="G4545" t="str">
            <v xml:space="preserve">Пылезащитный чехол для микроскопа серии B    </v>
          </cell>
          <cell r="H4545">
            <v>10</v>
          </cell>
        </row>
        <row r="4546">
          <cell r="A4546" t="str">
            <v>62223-03</v>
          </cell>
          <cell r="B4546" t="str">
            <v>Ersatz-Halogenlampe, 12 V / 10 W für Schülermikroskop SH Kolleg 3430</v>
          </cell>
          <cell r="C4546" t="str">
            <v>Spare bulb for microscope SH45</v>
          </cell>
          <cell r="D4546" t="str">
            <v>Lampe de rechange pour microscope  SH45</v>
          </cell>
          <cell r="E4546" t="str">
            <v>Lámpara compacta para microscopio SH45</v>
          </cell>
          <cell r="F4546" t="str">
            <v xml:space="preserve">Zastępcza żarówka do mikroskopów SH 3430, 12 V / 10 W SH Kolleg 3430     </v>
          </cell>
          <cell r="G4546" t="str">
            <v xml:space="preserve">Учебный микроскоп SFC-100FL ( галоген)   </v>
          </cell>
          <cell r="H4546">
            <v>11</v>
          </cell>
        </row>
        <row r="4547">
          <cell r="A4547" t="str">
            <v>62269-99</v>
          </cell>
          <cell r="B4547" t="str">
            <v>ZEISS Mikroskop Primostar 3 Fixed Köhler, 1000x</v>
          </cell>
          <cell r="C4547" t="str">
            <v>ZEISS Primostar 3 Fixed Koehler, 1000x</v>
          </cell>
          <cell r="D4547" t="str">
            <v>ZEISS Primostar 3 Fixed Koehler, 1000x</v>
          </cell>
          <cell r="E4547" t="str">
            <v>ZEISS Primostar 3 Fixed Koehler, 1000x</v>
          </cell>
          <cell r="F4547" t="str">
            <v/>
          </cell>
          <cell r="G4547" t="str">
            <v>ZEISS Primostar 3 Fixed Koehler, 1000x</v>
          </cell>
          <cell r="H4547">
            <v>1485</v>
          </cell>
        </row>
        <row r="4548">
          <cell r="A4548" t="str">
            <v>62270-05</v>
          </cell>
          <cell r="B4548" t="str">
            <v>ZEISS Kamera-Adapter 60N-C 2/3'' 0,63x</v>
          </cell>
          <cell r="C4548" t="str">
            <v xml:space="preserve">ZEISS camera adapter 60N-C 2/3'' 0,63x </v>
          </cell>
          <cell r="D4548" t="str">
            <v xml:space="preserve">Adaptateur de caméra ZEISS 60N-C 2/3'' 0,63x </v>
          </cell>
          <cell r="E4548" t="str">
            <v>Adaptador de cámara ZEISS 60N-C 2/3'' 0,63x</v>
          </cell>
          <cell r="F4548" t="str">
            <v/>
          </cell>
          <cell r="G4548" t="str">
            <v xml:space="preserve">ZEISS адаптер для камеры 60N-C 2/3'' 0,63x  </v>
          </cell>
          <cell r="H4548">
            <v>644</v>
          </cell>
        </row>
        <row r="4549">
          <cell r="A4549" t="str">
            <v>62270-06</v>
          </cell>
          <cell r="B4549" t="str">
            <v>ZEISS Mikroskopkamera Axiocam 208 color</v>
          </cell>
          <cell r="C4549" t="str">
            <v>ZEISS microscope camera Axiocam 208 color</v>
          </cell>
          <cell r="D4549" t="str">
            <v>Caméra de microscope ZEISS Axiocam 208 couleur</v>
          </cell>
          <cell r="E4549" t="str">
            <v>Cámara para microscopio ZEISS Axiocam 208 color</v>
          </cell>
          <cell r="F4549" t="str">
            <v/>
          </cell>
          <cell r="G4549" t="str">
            <v xml:space="preserve">ZEISS Камера для микроскопа Axiocam 208 color  </v>
          </cell>
          <cell r="H4549">
            <v>1858</v>
          </cell>
        </row>
        <row r="4550">
          <cell r="A4550" t="str">
            <v>62276-01</v>
          </cell>
          <cell r="B4550" t="str">
            <v>ZEISS Objektiv Plan-Achromat 100x/1,25 Öl für Primostar 1</v>
          </cell>
          <cell r="C4550" t="str">
            <v>ZEISS Objektive Plan-Achromat 100x/1,25 Oil for Primostar 1</v>
          </cell>
          <cell r="D4550" t="str">
            <v>ZEISS Objektive Plan-Achromat 100x/1,25 Oil pour Primostar 1</v>
          </cell>
          <cell r="E4550" t="str">
            <v>ZEISS Objektive Plan-Achromat 100x/1,25 Oil para Primostar 1</v>
          </cell>
          <cell r="F4550" t="str">
            <v/>
          </cell>
          <cell r="G4550" t="str">
            <v>ZEISS Objektive Plan-Achromat 100x/1,25 Oil для Primostar 1</v>
          </cell>
          <cell r="H4550">
            <v>132</v>
          </cell>
        </row>
        <row r="4551">
          <cell r="A4551" t="str">
            <v>62276-99</v>
          </cell>
          <cell r="B4551" t="str">
            <v>ZEISS Mikroskop Primostar 1 Fixed Köhler, 400x</v>
          </cell>
          <cell r="C4551" t="str">
            <v>ZEISS Primostar 1 Fixed Koehler, 400x</v>
          </cell>
          <cell r="D4551" t="str">
            <v>ZEISS Primostar 1 Fixed Koehler, 400x</v>
          </cell>
          <cell r="E4551" t="str">
            <v>ZEISS Primostar 1 Koehler fijo, 400x</v>
          </cell>
          <cell r="F4551" t="str">
            <v/>
          </cell>
          <cell r="G4551" t="str">
            <v>ZEISS Primostar 1 Fixed Koehler, 400x</v>
          </cell>
          <cell r="H4551">
            <v>1036</v>
          </cell>
        </row>
        <row r="4552">
          <cell r="A4552" t="str">
            <v>62277-99</v>
          </cell>
          <cell r="B4552" t="str">
            <v>ZEISS Mikroskop Primostar 3 Fixed Köhler HD, 400x, mit integrierter Kamera</v>
          </cell>
          <cell r="C4552" t="str">
            <v>ZEISS Primostar 3 Fixed Koehler HD, 400x, with integrated 8.3 MP camera</v>
          </cell>
          <cell r="D4552" t="str">
            <v>ZEISS Primostar 3 Fixed Koehler HD, 400xavec caméra intégrée de 8,3 MP</v>
          </cell>
          <cell r="E4552" t="str">
            <v>ZEISS Primostar 3 Fixed Koehler HD, 400x, con cámara integrada de 8,3 MP</v>
          </cell>
          <cell r="F4552" t="str">
            <v/>
          </cell>
          <cell r="G4552" t="str">
            <v>ZEISS Primostar 3 Fixed Koehler HD, 400xсо встроенной камерой 8,3 МП</v>
          </cell>
          <cell r="H4552">
            <v>3536</v>
          </cell>
        </row>
        <row r="4553">
          <cell r="A4553" t="str">
            <v>62278-01</v>
          </cell>
          <cell r="B4553" t="str">
            <v>ZEISS Objektiv iPlan-Achromat 100x/1,25 Öl, für Primostar 3</v>
          </cell>
          <cell r="C4553" t="str">
            <v>ZEISS Objektive iPlan-Achromat 100x/1,25 Oil for Primostar 3</v>
          </cell>
          <cell r="D4553" t="str">
            <v/>
          </cell>
          <cell r="E4553" t="str">
            <v/>
          </cell>
          <cell r="F4553" t="str">
            <v/>
          </cell>
          <cell r="G4553" t="str">
            <v>ZEISS Objektive iPlan-Achromat 100x/1,25 Oil для Primostar 3</v>
          </cell>
          <cell r="H4553">
            <v>382</v>
          </cell>
        </row>
        <row r="4554">
          <cell r="A4554" t="str">
            <v>62278-02</v>
          </cell>
          <cell r="B4554" t="str">
            <v>ZEISS Objektiv iPlan-Achromat 100x/0,8 trocken, für Primostar 3</v>
          </cell>
          <cell r="C4554" t="str">
            <v>ZEISS Objektive iPlan-Achromat 100x/0,8 dry, for Primostar 3</v>
          </cell>
          <cell r="D4554" t="str">
            <v/>
          </cell>
          <cell r="E4554" t="str">
            <v/>
          </cell>
          <cell r="F4554" t="str">
            <v/>
          </cell>
          <cell r="G4554" t="str">
            <v/>
          </cell>
          <cell r="H4554">
            <v>460</v>
          </cell>
        </row>
        <row r="4555">
          <cell r="A4555" t="str">
            <v>62278-03</v>
          </cell>
          <cell r="B4555" t="str">
            <v>ZEISS Dunkelfeld-Schieber 0,40-0,65 für Primostar 3</v>
          </cell>
          <cell r="C4555" t="str">
            <v>ZEISS dark field accessory 0,40-0,65 for Primostar 3</v>
          </cell>
          <cell r="D4555" t="str">
            <v/>
          </cell>
          <cell r="E4555" t="str">
            <v>Accesorio oscuro para ZEISS</v>
          </cell>
          <cell r="F4555" t="str">
            <v xml:space="preserve">ZEISS Wyposażenie ciemnego pola    </v>
          </cell>
          <cell r="G4555" t="str">
            <v>ZEISS Dunkelfeld-Schieber für Primostar 3</v>
          </cell>
          <cell r="H4555">
            <v>97</v>
          </cell>
        </row>
        <row r="4556">
          <cell r="A4556" t="str">
            <v>62278-05</v>
          </cell>
          <cell r="B4556" t="str">
            <v>ZEISS Kamera-Adapter P95-C 1/2'' 0,5x für Primostar 3</v>
          </cell>
          <cell r="C4556" t="str">
            <v xml:space="preserve">ZEISS camera adapter P95-C 1/2'' 0.5x for Primostar 3 </v>
          </cell>
          <cell r="D4556" t="str">
            <v/>
          </cell>
          <cell r="E4556" t="str">
            <v/>
          </cell>
          <cell r="F4556" t="str">
            <v/>
          </cell>
          <cell r="G4556" t="str">
            <v/>
          </cell>
          <cell r="H4556">
            <v>400</v>
          </cell>
        </row>
        <row r="4557">
          <cell r="A4557" t="str">
            <v>62278-99</v>
          </cell>
          <cell r="B4557" t="str">
            <v>ZEISS Trinokulares Mikroskop Primostar 3 Full Köhler, 400x</v>
          </cell>
          <cell r="C4557" t="str">
            <v>ZEISS Trinocular microscope Primostar 3 Full Koehler, 400x</v>
          </cell>
          <cell r="D4557" t="str">
            <v>Microscope trinoculaire ZEISS Primostar 3 Full Koehler, 400x</v>
          </cell>
          <cell r="E4557" t="str">
            <v>Microscopio trinocular ZEISS Primostar 3 Full Koehler, 400x</v>
          </cell>
          <cell r="F4557" t="str">
            <v/>
          </cell>
          <cell r="G4557" t="str">
            <v>ZEISS Тринокулярный микроскоп Primostar 3 Full Koehler, 400x</v>
          </cell>
          <cell r="H4557">
            <v>2136</v>
          </cell>
        </row>
        <row r="4558">
          <cell r="A4558" t="str">
            <v>62280-01</v>
          </cell>
          <cell r="B4558" t="str">
            <v>ZEISS Doppelarmbeleuchtung für Stemi 305</v>
          </cell>
          <cell r="C4558" t="str">
            <v xml:space="preserve">ZEISS Double spot illuminator K LED </v>
          </cell>
          <cell r="D4558" t="str">
            <v xml:space="preserve">ZEISS Illuminateur double spot K LED </v>
          </cell>
          <cell r="E4558" t="str">
            <v>ZEISS iluminador doble K LED</v>
          </cell>
          <cell r="F4558" t="str">
            <v xml:space="preserve">ZEISS Ramię oświetlenia podwójnego do STEMI 305    </v>
          </cell>
          <cell r="G4558" t="str">
            <v xml:space="preserve">ZEISS  дополнительное освещение  для Stemi 305  </v>
          </cell>
          <cell r="H4558">
            <v>275</v>
          </cell>
        </row>
        <row r="4559">
          <cell r="A4559" t="str">
            <v>62280-99</v>
          </cell>
          <cell r="B4559" t="str">
            <v>ZEISS Stereo-Mikroskop Stemi 305</v>
          </cell>
          <cell r="C4559" t="str">
            <v>ZEISS Stemi 305</v>
          </cell>
          <cell r="D4559" t="str">
            <v>ZEISS Stemi 305</v>
          </cell>
          <cell r="E4559" t="str">
            <v>ZEISS Stemi 305</v>
          </cell>
          <cell r="F4559" t="str">
            <v xml:space="preserve">ZEISS Mikroskop Stemi 305     </v>
          </cell>
          <cell r="G4559" t="str">
            <v xml:space="preserve">Стереомикроскоп ZEISS Stemi 305  </v>
          </cell>
          <cell r="H4559">
            <v>1278</v>
          </cell>
        </row>
        <row r="4560">
          <cell r="A4560" t="str">
            <v>62417-01</v>
          </cell>
          <cell r="B4560" t="str">
            <v>Ersatzlampe für Motic SFC-100FL, 230 V/20 W</v>
          </cell>
          <cell r="C4560" t="str">
            <v>Spare bulb 230V/20W for Motic SFC-100FL</v>
          </cell>
          <cell r="D4560" t="str">
            <v>Ampoule rechange pour sfc-100fl</v>
          </cell>
          <cell r="E4560" t="str">
            <v>BOMBILLA D. RECAMB.P. SFC-100FL +</v>
          </cell>
          <cell r="F4560" t="str">
            <v xml:space="preserve">Żarówka zastępcza do SFC100FL,230 V/25 W     </v>
          </cell>
          <cell r="G4560" t="str">
            <v xml:space="preserve">Запасная лампа, 230 В/ 20 Вт для SFC-100FL     </v>
          </cell>
          <cell r="H4560">
            <v>8</v>
          </cell>
        </row>
        <row r="4561">
          <cell r="A4561" t="str">
            <v>62459-01</v>
          </cell>
          <cell r="B4561" t="str">
            <v>Ersatzlampe für Stereomikroskop ST-30</v>
          </cell>
          <cell r="C4561" t="str">
            <v>Spare lamp, tungsten, 12V/10W for S10, S20, ST-30</v>
          </cell>
          <cell r="D4561" t="str">
            <v>Lampe tungstène de rechange  12V / 10w pour s10, s20, st-30</v>
          </cell>
          <cell r="E4561" t="str">
            <v>Lámpara tungsteno, 12V/10W for S10, S20, ST-30</v>
          </cell>
          <cell r="F4561" t="str">
            <v xml:space="preserve">Żarówka zapasowa do stereomikroskopów S10/20/30     </v>
          </cell>
          <cell r="G4561" t="str">
            <v xml:space="preserve">Запасная лампа 12 В/ 10 Вт, вольфрам, для стереомикроскопа S10/20/30    </v>
          </cell>
          <cell r="H4561">
            <v>5</v>
          </cell>
        </row>
        <row r="4562">
          <cell r="A4562" t="str">
            <v>62459-03</v>
          </cell>
          <cell r="B4562" t="str">
            <v>Ersatzlampe LED Durchlicht für Stereomikroskop ST-30</v>
          </cell>
          <cell r="C4562" t="str">
            <v>Spare lamp, tungsten, 12V/10W for S10, S20, ST-30</v>
          </cell>
          <cell r="D4562" t="str">
            <v>Spare lamp, tungsten, 12v / 10w pour s10, s20, st-30</v>
          </cell>
          <cell r="E4562" t="str">
            <v>Lámpara tungsteno, 12V/10W for S10, S20, ST-30</v>
          </cell>
          <cell r="F4562" t="str">
            <v xml:space="preserve">Żarówka zastępcza do stereomikroskopów S10/20/30     </v>
          </cell>
          <cell r="G4562" t="str">
            <v xml:space="preserve">Запасная лампа 12 В/ 10 Вт, вольфрам,  для стереомикроскопа S10/20/30    </v>
          </cell>
          <cell r="H4562">
            <v>9</v>
          </cell>
        </row>
        <row r="4563">
          <cell r="A4563" t="str">
            <v>62459-93</v>
          </cell>
          <cell r="B4563" t="str">
            <v>MOTIC Binokulares Stereomikroskop ST-30C-2LOO, 2x/4x</v>
          </cell>
          <cell r="C4563" t="str">
            <v>MOTIC stereo microscope ST-30-2LOO, 2x/4x</v>
          </cell>
          <cell r="D4563" t="str">
            <v>Microscope stéréoscopique st-30</v>
          </cell>
          <cell r="E4563" t="str">
            <v>ESTEREOMICROSCOPIO ST30-2LO,2x/4x</v>
          </cell>
          <cell r="F4563" t="str">
            <v xml:space="preserve">Stereomikroskop ST-30C-2 lobo, 2x/4x     </v>
          </cell>
          <cell r="G4563" t="str">
            <v xml:space="preserve">Стереомикроскоп MOTIC ST-30С-2LOО, 2x/4x    </v>
          </cell>
          <cell r="H4563">
            <v>177</v>
          </cell>
        </row>
        <row r="4564">
          <cell r="A4564" t="str">
            <v>62466-93</v>
          </cell>
          <cell r="B4564" t="str">
            <v>MOTIC Binokulares Stereomikroskop ST-30C 6LED Cordless,2x/4x</v>
          </cell>
          <cell r="C4564" t="str">
            <v>MOTIC stereo microscope ST-30C 6LED Cordless, 2x/4x</v>
          </cell>
          <cell r="D4564" t="str">
            <v>Loupe binoculaire ST-30C 6LED</v>
          </cell>
          <cell r="E4564" t="str">
            <v>ESTEREOMICROSCOPIO ST-30C-6LED,2x/4x</v>
          </cell>
          <cell r="F4564" t="str">
            <v xml:space="preserve">Stereomikroskop ST-30C-6LED,2x/4x     </v>
          </cell>
          <cell r="G4564" t="str">
            <v xml:space="preserve">Стереомикроскоп MOTIC ST-30C-6 СИД, 2х/4х    </v>
          </cell>
          <cell r="H4564">
            <v>221</v>
          </cell>
        </row>
        <row r="4565">
          <cell r="A4565" t="str">
            <v>62491-00</v>
          </cell>
          <cell r="B4565" t="str">
            <v>Mikroskopkoffer, groß, aus Aluminium</v>
          </cell>
          <cell r="C4565" t="str">
            <v>Microscope case, Al, big size</v>
          </cell>
          <cell r="D4565" t="str">
            <v>Coffret pour microscope, alu, grand</v>
          </cell>
          <cell r="E4565" t="str">
            <v>Estuche para microscopio</v>
          </cell>
          <cell r="F4565" t="str">
            <v xml:space="preserve">Pojemnik na mikroskopy serii B1, b3, SMZ, duży     </v>
          </cell>
          <cell r="G4565" t="str">
            <v xml:space="preserve"> Футляр для  микроскопа, большой размер, для SMZ-140/143    </v>
          </cell>
          <cell r="H4565">
            <v>99</v>
          </cell>
        </row>
        <row r="4566">
          <cell r="A4566" t="str">
            <v>63001-99</v>
          </cell>
          <cell r="B4566" t="str">
            <v>SWIFT / SILVER Monokulares Makro-Mikroskop 3H-M, 400x, mit Schnellclips</v>
          </cell>
          <cell r="C4566" t="str">
            <v>SWIFT / SILVER Monocular micro/macro microscope 3H-M</v>
          </cell>
          <cell r="D4566" t="str">
            <v>Microscope micro/macro SWIFT 3H-M, monoculaire</v>
          </cell>
          <cell r="E4566" t="str">
            <v>Microscopio micro/macro SWIFT 3H-M, monóculo</v>
          </cell>
          <cell r="F4566" t="str">
            <v xml:space="preserve">Makro-Mikroskop SWIFT M3-M, monokular     </v>
          </cell>
          <cell r="G4566" t="str">
            <v xml:space="preserve">SWIFT 3H-M микро/макро микроскоп-M3-M, монокулярный    </v>
          </cell>
          <cell r="H4566">
            <v>375</v>
          </cell>
        </row>
        <row r="4567">
          <cell r="A4567" t="str">
            <v>63002-99</v>
          </cell>
          <cell r="B4567" t="str">
            <v>SWIFT / SILVER Binokulares Makro-Mikroskop 3H-B, 400x, mit Schnellclips</v>
          </cell>
          <cell r="C4567" t="str">
            <v>SWIFT / SILVER Binocular micro/macro microscope 3H-B</v>
          </cell>
          <cell r="D4567" t="str">
            <v>SWIFT micro/macro microscope 3H-M, binoculaire</v>
          </cell>
          <cell r="E4567" t="str">
            <v>SWIFT 3H-B micro/macro microscopio binocular (M3-B)</v>
          </cell>
          <cell r="F4567" t="str">
            <v xml:space="preserve">SWIFT Makro-Mikroskop M3-B, binokular     </v>
          </cell>
          <cell r="G4567" t="str">
            <v xml:space="preserve">SWIFT 3H-B микро/ макро микроскоп-M3-B, бинокулярный    </v>
          </cell>
          <cell r="H4567">
            <v>470</v>
          </cell>
        </row>
        <row r="4568">
          <cell r="A4568" t="str">
            <v>63020-99</v>
          </cell>
          <cell r="B4568" t="str">
            <v>SWIFT / SILVER Monokulares Schülermikroskop 100, 400x, mit Schnellclips</v>
          </cell>
          <cell r="C4568" t="str">
            <v>SWIFT / SILVER Student microscope 100</v>
          </cell>
          <cell r="D4568" t="str">
            <v>SWIFT Microscope élèves M3601C</v>
          </cell>
          <cell r="E4568" t="str">
            <v xml:space="preserve">SWIFT 100 microscopio para estudiantes  (M3601C) </v>
          </cell>
          <cell r="F4568" t="str">
            <v xml:space="preserve">Mikroskop uczniowski SWIFT M3601C     </v>
          </cell>
          <cell r="G4568" t="str">
            <v xml:space="preserve">Микроскоп ученический SWIFT 100 M3601C     </v>
          </cell>
          <cell r="H4568">
            <v>367</v>
          </cell>
        </row>
        <row r="4569">
          <cell r="A4569" t="str">
            <v>63021-99</v>
          </cell>
          <cell r="B4569" t="str">
            <v>SWIFT / SILVER Monokulares Schülermikroskop 120, 400x, mit Kreuztisch</v>
          </cell>
          <cell r="C4569" t="str">
            <v>SWIFT / SILVER Student microscope 120</v>
          </cell>
          <cell r="D4569" t="str">
            <v>SWIFT Microscope étudiant M3602C-3</v>
          </cell>
          <cell r="E4569" t="str">
            <v>SWIFT 120 microscopio para estudiantes  (M3602C-3)</v>
          </cell>
          <cell r="F4569" t="str">
            <v xml:space="preserve">Mikroskop uczniowski SWIFT M3602C-3     </v>
          </cell>
          <cell r="G4569" t="str">
            <v xml:space="preserve">Микроскоп ученический SWIFT 120 M3602C-3    </v>
          </cell>
          <cell r="H4569">
            <v>452</v>
          </cell>
        </row>
        <row r="4570">
          <cell r="A4570" t="str">
            <v>63025-99</v>
          </cell>
          <cell r="B4570" t="str">
            <v>SWIFT / SILVER Binokulares Kursmikroskop 152, 1000x, mit Kreuztisch, plan-achromatische Unendlichoptik</v>
          </cell>
          <cell r="C4570" t="str">
            <v>SWIFT / SILVER 132 Binocular microscope</v>
          </cell>
          <cell r="D4570" t="str">
            <v/>
          </cell>
          <cell r="E4570" t="str">
            <v/>
          </cell>
          <cell r="F4570" t="str">
            <v/>
          </cell>
          <cell r="G4570" t="str">
            <v/>
          </cell>
          <cell r="H4570">
            <v>780</v>
          </cell>
        </row>
        <row r="4571">
          <cell r="A4571" t="str">
            <v>63026-99</v>
          </cell>
          <cell r="B4571" t="str">
            <v>SWIFT / SILVER Trinokulares Lehrermikroskop 153, 1000x, mit Kreuztisch, plan-achromatische Unendlichoptik</v>
          </cell>
          <cell r="C4571" t="str">
            <v xml:space="preserve">SWIFT / SILVER 153 Trinocular microscope </v>
          </cell>
          <cell r="D4571" t="str">
            <v/>
          </cell>
          <cell r="E4571" t="str">
            <v/>
          </cell>
          <cell r="F4571" t="str">
            <v/>
          </cell>
          <cell r="G4571" t="str">
            <v/>
          </cell>
          <cell r="H4571">
            <v>1034</v>
          </cell>
        </row>
        <row r="4572">
          <cell r="A4572" t="str">
            <v>63045-99</v>
          </cell>
          <cell r="B4572" t="str">
            <v>SWIFT / SILVER Binokulares Digitalmikroskop 152iX, 1000x, mit Kreuztisch, plan-achromatische Unendlichoptik, 4 MP</v>
          </cell>
          <cell r="C4572" t="str">
            <v>SWIFT / SILVER Digital microscope 152iX for mobile devices and PCs</v>
          </cell>
          <cell r="D4572" t="str">
            <v>SWIFT / ARGENT Microscope numérique 152iX pour les appareils mobiles et les PC</v>
          </cell>
          <cell r="E4572" t="str">
            <v>SWIFT / SILVER Microscopio digital 152iX para dispositivos móviles y PC</v>
          </cell>
          <cell r="F4572" t="str">
            <v/>
          </cell>
          <cell r="G4572" t="str">
            <v>SWIFT / SILVER Цифровой микроскоп 152iX для мобильных устройств и ПК</v>
          </cell>
          <cell r="H4572">
            <v>1657</v>
          </cell>
        </row>
        <row r="4573">
          <cell r="A4573" t="str">
            <v>63046-99</v>
          </cell>
          <cell r="B4573" t="str">
            <v>SWIFT / SILVER Binokulares Digitalmikroskop 252iX, 1000x, mit Kreuztisch, plan-achromatische Unendlichoptik, 4 MP</v>
          </cell>
          <cell r="C4573" t="str">
            <v>SWIFT 252iX digital microscope for mobile devices and PCs</v>
          </cell>
          <cell r="D4573" t="str">
            <v/>
          </cell>
          <cell r="E4573" t="str">
            <v/>
          </cell>
          <cell r="F4573" t="str">
            <v/>
          </cell>
          <cell r="G4573" t="str">
            <v>Цифровой микроскоп SWIFT 252iX для мобильных устройств и ПК</v>
          </cell>
          <cell r="H4573">
            <v>1686</v>
          </cell>
        </row>
        <row r="4574">
          <cell r="A4574" t="str">
            <v>63047-99</v>
          </cell>
          <cell r="B4574" t="str">
            <v>MOTIC Monokulares Digitalmikroskop RED50X PLUS, 400x, 4 MP für alle mobilen Endgeräte und Desktop-Computer</v>
          </cell>
          <cell r="C4574" t="str">
            <v>MOTIC Digital microscope RED50X PLUS, 400x, 4 MP for mobile devices and PCs</v>
          </cell>
          <cell r="D4574" t="str">
            <v/>
          </cell>
          <cell r="E4574" t="str">
            <v/>
          </cell>
          <cell r="F4574" t="str">
            <v/>
          </cell>
          <cell r="G4574" t="str">
            <v/>
          </cell>
          <cell r="H4574">
            <v>575</v>
          </cell>
        </row>
        <row r="4575">
          <cell r="A4575" t="str">
            <v>63061-99</v>
          </cell>
          <cell r="B4575" t="str">
            <v>SWIFT / SILVER Binokulares Steromikroskop 30B, 10x/30x</v>
          </cell>
          <cell r="C4575" t="str">
            <v>SWIFT / SILVER Stereo microscope 30B, 10x/30x</v>
          </cell>
          <cell r="D4575" t="str">
            <v>SWIFT stéréo microscope SM101-C</v>
          </cell>
          <cell r="E4575" t="str">
            <v xml:space="preserve">SWIFT 30B estereomicroscopio (SM101-C) </v>
          </cell>
          <cell r="F4575" t="str">
            <v xml:space="preserve">Stereolupa SWIFT SM101-C     </v>
          </cell>
          <cell r="G4575" t="str">
            <v xml:space="preserve">SWIFT 30B Стереомикроскоп SM101-C    </v>
          </cell>
          <cell r="H4575">
            <v>379</v>
          </cell>
        </row>
        <row r="4576">
          <cell r="A4576" t="str">
            <v>63062-99</v>
          </cell>
          <cell r="B4576" t="str">
            <v>SWIFT / SILVER Binokulares Stereomikroskop 30S, 20x/40x</v>
          </cell>
          <cell r="C4576" t="str">
            <v>SWIFT / SILVER Stereo microscope 30S, 20x/40x</v>
          </cell>
          <cell r="D4576" t="str">
            <v>SWIFT stéréo microscope SM102-C</v>
          </cell>
          <cell r="E4576" t="str">
            <v>Estereomicroscopio SWIFT SM102-C</v>
          </cell>
          <cell r="F4576" t="str">
            <v xml:space="preserve">Stereolupa SWIFT SM102-C     </v>
          </cell>
          <cell r="G4576" t="str">
            <v xml:space="preserve">SWIFT 30S Стереомикроскоп SM102-C    </v>
          </cell>
          <cell r="H4576">
            <v>379</v>
          </cell>
        </row>
        <row r="4577">
          <cell r="A4577" t="str">
            <v>63063-99</v>
          </cell>
          <cell r="B4577" t="str">
            <v>SWIFT / SILVER Zoom-Stereomikroskop 39Z, 10x...30x</v>
          </cell>
          <cell r="C4577" t="str">
            <v>SWIFT / SILVER Zoom Stereo microscope 39Z, 10x...30x</v>
          </cell>
          <cell r="D4577" t="str">
            <v>SWIFT stéréo zoom microscope SM105-C</v>
          </cell>
          <cell r="E4577" t="str">
            <v>SWIFT 39Z estereo zoom microscopio (SM105-C)</v>
          </cell>
          <cell r="F4577" t="str">
            <v xml:space="preserve">Stereolupa SWIFTSM105-C, zoom     </v>
          </cell>
          <cell r="G4577" t="str">
            <v xml:space="preserve">SWIFT 39Z Стереомикроскоп с функцией zoom SM105-C    </v>
          </cell>
          <cell r="H4577">
            <v>530</v>
          </cell>
        </row>
        <row r="4578">
          <cell r="A4578" t="str">
            <v>63064-99</v>
          </cell>
          <cell r="B4578" t="str">
            <v>SWIFT / SILVER Trinokulares Zoom-Stereomikroskop 39Z-T, 10x...30x</v>
          </cell>
          <cell r="C4578" t="str">
            <v>SWIFT / SILVER Trinocular zoom stereo microscope 39Z-T, 10x...30x</v>
          </cell>
          <cell r="D4578" t="str">
            <v/>
          </cell>
          <cell r="E4578" t="str">
            <v/>
          </cell>
          <cell r="F4578" t="str">
            <v/>
          </cell>
          <cell r="G4578" t="str">
            <v/>
          </cell>
          <cell r="H4578">
            <v>795</v>
          </cell>
        </row>
        <row r="4579">
          <cell r="A4579" t="str">
            <v>63101-01</v>
          </cell>
          <cell r="B4579" t="str">
            <v>0,5x C-Mount Kamera Adapter für 1/3" und 1/2" Sensoren, für BA210/310, Panthera, RED Line, SWIFT,  SMZ161/171</v>
          </cell>
          <cell r="C4579" t="str">
            <v>0,5x C-Mount camera adapter for 1/3" &amp; 1/2" sensors, for BA210/310, Panthera, RED Line, SWIFT,  SMZ161/171</v>
          </cell>
          <cell r="D4579" t="str">
            <v/>
          </cell>
          <cell r="E4579" t="str">
            <v>C-Mount adaptador para cámara</v>
          </cell>
          <cell r="F4579" t="str">
            <v xml:space="preserve">Adapter C-Mount 1/3" i 1/2"    </v>
          </cell>
          <cell r="G4579" t="str">
            <v xml:space="preserve">Адаптер для камеры 0.5x C-крепление для 1/3 "и 1/2" датчиков  </v>
          </cell>
          <cell r="H4579">
            <v>136</v>
          </cell>
        </row>
        <row r="4580">
          <cell r="A4580" t="str">
            <v>63101-99</v>
          </cell>
          <cell r="B4580" t="str">
            <v>MOTIC Binokulares Kursmikroskop BA210 Bino LED</v>
          </cell>
          <cell r="C4580" t="str">
            <v>MOTIC microscope BA210 Bino LED</v>
          </cell>
          <cell r="D4580" t="str">
            <v>MOTIC microscope BA210 Binoculaire LED</v>
          </cell>
          <cell r="E4580" t="str">
            <v xml:space="preserve">MOTIC microscopio BA210 Bino LED  </v>
          </cell>
          <cell r="F4580" t="str">
            <v xml:space="preserve">Mikroskop MOTIC BA210 Bino LED     </v>
          </cell>
          <cell r="G4580" t="str">
            <v xml:space="preserve">MOTIC микроскоп BA210  бинокулярный, подсветка ЛЕД    </v>
          </cell>
          <cell r="H4580">
            <v>936</v>
          </cell>
        </row>
        <row r="4581">
          <cell r="A4581" t="str">
            <v>63102-99</v>
          </cell>
          <cell r="B4581" t="str">
            <v>MOTIC Trinokulares Lehrermikroskop BA210 Trino LED</v>
          </cell>
          <cell r="C4581" t="str">
            <v>MOTIC microscope BA210 Trino LED</v>
          </cell>
          <cell r="D4581" t="str">
            <v>MOTIC microscope BA210 Trinoculaire LED</v>
          </cell>
          <cell r="E4581" t="str">
            <v xml:space="preserve">MOTIC microscopio BA210 Trino LED  </v>
          </cell>
          <cell r="F4581" t="str">
            <v xml:space="preserve">Mikroskop MOTIC BA210 Trino LED     </v>
          </cell>
          <cell r="G4581" t="str">
            <v xml:space="preserve">MOTIC микроскоп BA210 трехокулярный, подсветка ЛЕД    </v>
          </cell>
          <cell r="H4581">
            <v>1124</v>
          </cell>
        </row>
        <row r="4582">
          <cell r="A4582" t="str">
            <v>63112-99</v>
          </cell>
          <cell r="B4582" t="str">
            <v>MOTIC Trinokulares Lehrermikroskop BA310 Trino LED</v>
          </cell>
          <cell r="C4582" t="str">
            <v>MOTIC microscope BA310 Trino LED</v>
          </cell>
          <cell r="D4582" t="str">
            <v>MOTIC microscope BA310 Trinoculaire LED</v>
          </cell>
          <cell r="E4582" t="str">
            <v>MOTIC microscopio BA310 Trino LED</v>
          </cell>
          <cell r="F4582" t="str">
            <v xml:space="preserve">Mikroskop MOTIC BA310 Trino LED     </v>
          </cell>
          <cell r="G4582" t="str">
            <v xml:space="preserve">MOTIC микроскоп BA310 трехокулярный, подсветка ЛЕД    </v>
          </cell>
          <cell r="H4582">
            <v>1487</v>
          </cell>
        </row>
        <row r="4583">
          <cell r="A4583" t="str">
            <v>63206-99</v>
          </cell>
          <cell r="B4583" t="str">
            <v>MOTIC Stereomikroskop SMZ-171 BLED</v>
          </cell>
          <cell r="C4583" t="str">
            <v xml:space="preserve">MOTIC stereo microscope SMZ-171 BLED </v>
          </cell>
          <cell r="D4583" t="str">
            <v>MOTIC stéréo microscope SMZ-171 BLED</v>
          </cell>
          <cell r="E4583" t="str">
            <v>MOTIC estereo microscopio SMZ-171 BLED</v>
          </cell>
          <cell r="F4583" t="str">
            <v xml:space="preserve">Stereomikroskop MOTIC SMZ-171 BLED     </v>
          </cell>
          <cell r="G4583" t="str">
            <v xml:space="preserve">MOTIC Стереомикроскоп SMZ-171 BLED    </v>
          </cell>
          <cell r="H4583">
            <v>1205</v>
          </cell>
        </row>
        <row r="4584">
          <cell r="A4584" t="str">
            <v>63251-99</v>
          </cell>
          <cell r="B4584" t="str">
            <v>MOTIC Metallurgisches Mikroskop BA310 MET-T</v>
          </cell>
          <cell r="C4584" t="str">
            <v>MOTIC metallurgical microscope BA310 MET-T</v>
          </cell>
          <cell r="D4584" t="str">
            <v>MOTIC Microscope pour métallurgie BA310 MET-T</v>
          </cell>
          <cell r="E4584" t="str">
            <v>MOTIC microscopio metalúrgico BA310 MET-1</v>
          </cell>
          <cell r="F4584" t="str">
            <v xml:space="preserve">Metalurgiczny mikroskop MOTIC BA310 MET-T    </v>
          </cell>
          <cell r="G4584" t="str">
            <v xml:space="preserve">MOTIC Металлографический микроскоп BA310 MET-T      </v>
          </cell>
          <cell r="H4584">
            <v>3654</v>
          </cell>
        </row>
        <row r="4585">
          <cell r="A4585" t="str">
            <v>63300-02</v>
          </cell>
          <cell r="B4585" t="str">
            <v>Halter für Digitalkamera</v>
          </cell>
          <cell r="C4585" t="str">
            <v>Holder for digital camera</v>
          </cell>
          <cell r="D4585" t="str">
            <v>Support de camér</v>
          </cell>
          <cell r="E4585" t="str">
            <v>Soporte para Moticam</v>
          </cell>
          <cell r="F4585" t="str">
            <v xml:space="preserve">Uchwyt kamery Moticam do ławy i płyty optycznej  </v>
          </cell>
          <cell r="G4585" t="str">
            <v>Держатель для 1/4-дюймовой цифровой камеры на оптической скамье и оптические пластине базы</v>
          </cell>
          <cell r="H4585">
            <v>92</v>
          </cell>
        </row>
        <row r="4586">
          <cell r="A4586" t="str">
            <v>63300-03</v>
          </cell>
          <cell r="B4586" t="str">
            <v>8mm Objektiv für Mikroskopkameras</v>
          </cell>
          <cell r="C4586" t="str">
            <v>8 mm lens for microscope cameras</v>
          </cell>
          <cell r="D4586" t="str">
            <v xml:space="preserve">8 mm lentille pour caméras microscopiques </v>
          </cell>
          <cell r="E4586" t="str">
            <v>Lentes de 8 mm para cámaras de microscopio</v>
          </cell>
          <cell r="F4586" t="str">
            <v xml:space="preserve">Obiektyw 8mm do kamer mikroskopowych </v>
          </cell>
          <cell r="G4586" t="str">
            <v>8мм объектив для  камер микроскопов</v>
          </cell>
          <cell r="H4586">
            <v>49</v>
          </cell>
        </row>
        <row r="4587">
          <cell r="A4587" t="str">
            <v>63300-04</v>
          </cell>
          <cell r="B4587" t="str">
            <v>12 mm-Objektiv für die Kamera im Zeeman-Effekt-Versuch</v>
          </cell>
          <cell r="C4587" t="str">
            <v>12 mm lens for the camera in the Zeeman effect experiment</v>
          </cell>
          <cell r="D4587" t="str">
            <v/>
          </cell>
          <cell r="E4587" t="str">
            <v/>
          </cell>
          <cell r="F4587" t="str">
            <v/>
          </cell>
          <cell r="G4587" t="str">
            <v/>
          </cell>
          <cell r="H4587">
            <v>54</v>
          </cell>
        </row>
        <row r="4588">
          <cell r="A4588" t="str">
            <v>63300-11</v>
          </cell>
          <cell r="B4588" t="str">
            <v>Okularadapter für Moticam Kameras, Durchmesser 30 mm</v>
          </cell>
          <cell r="C4588" t="str">
            <v>Eyepiece adapter for Moticam cameras, diameter 30 mm</v>
          </cell>
          <cell r="D4588" t="str">
            <v/>
          </cell>
          <cell r="E4588" t="str">
            <v>Adaptador de ocular para cámaras Moticam, diámetro 30 mm</v>
          </cell>
          <cell r="F4588" t="str">
            <v/>
          </cell>
          <cell r="G4588" t="str">
            <v>Адаптер окуляра для камер Moticam, диаметр 30 мм</v>
          </cell>
          <cell r="H4588">
            <v>14</v>
          </cell>
        </row>
        <row r="4589">
          <cell r="A4589" t="str">
            <v>63300-12</v>
          </cell>
          <cell r="B4589" t="str">
            <v>Okularadapter für Moticam Kameras, Durchmesser 38 mm</v>
          </cell>
          <cell r="C4589" t="str">
            <v>Eyepiece adapter for Moticam cameras, diameter 38 mm</v>
          </cell>
          <cell r="D4589" t="str">
            <v/>
          </cell>
          <cell r="E4589" t="str">
            <v>Adaptador de ocular para cámaras Moticam, diámetro 38 mm</v>
          </cell>
          <cell r="F4589" t="str">
            <v/>
          </cell>
          <cell r="G4589" t="str">
            <v>Адаптер окуляра для камер Moticam, диаметр 38 мм</v>
          </cell>
          <cell r="H4589">
            <v>14</v>
          </cell>
        </row>
        <row r="4590">
          <cell r="A4590" t="str">
            <v>63300-20</v>
          </cell>
          <cell r="B4590" t="str">
            <v>MOTIC Moticam A1 Mikroskopkamera, 1 Mpixel</v>
          </cell>
          <cell r="C4590" t="str">
            <v>MOTIC Moticam A1</v>
          </cell>
          <cell r="D4590" t="str">
            <v>MOTIC Moticam A1</v>
          </cell>
          <cell r="E4590" t="str">
            <v>MOTIC Moticam A1</v>
          </cell>
          <cell r="F4590" t="str">
            <v xml:space="preserve">Kamera MOTIC Moticam A1    </v>
          </cell>
          <cell r="G4590" t="str">
            <v>MOTIC Moticam A1</v>
          </cell>
          <cell r="H4590">
            <v>218</v>
          </cell>
        </row>
        <row r="4591">
          <cell r="A4591" t="str">
            <v>63305-20</v>
          </cell>
          <cell r="B4591" t="str">
            <v>MOTIC Moticam A5 Mikroskopkamera, 5 Mpixel</v>
          </cell>
          <cell r="C4591" t="str">
            <v>MOTIC Moticam A5</v>
          </cell>
          <cell r="D4591" t="str">
            <v>MOTIC Moticam A5</v>
          </cell>
          <cell r="E4591" t="str">
            <v>MOTIC Moticam A5</v>
          </cell>
          <cell r="F4591" t="str">
            <v>Kamera MOTIC Moticam A5</v>
          </cell>
          <cell r="G4591" t="str">
            <v xml:space="preserve">MOTIC Moticam A5 </v>
          </cell>
          <cell r="H4591">
            <v>423</v>
          </cell>
        </row>
        <row r="4592">
          <cell r="A4592" t="str">
            <v>63309-99</v>
          </cell>
          <cell r="B4592" t="str">
            <v>MOTIC Moticam X5 Plus Mikroskopkamera mit integriertem WLAN-Hotspot, 4 Mpixel</v>
          </cell>
          <cell r="C4592" t="str">
            <v>MOTIC Moticam X5 Plus with integrated Wi-Fi hotspot</v>
          </cell>
          <cell r="D4592" t="str">
            <v>MOTIC Moticam X5 Plus avec hotspot Wi-Fi intégré</v>
          </cell>
          <cell r="E4592" t="str">
            <v>MOTIC Moticam X5 Plus con Wi-Fi integrado</v>
          </cell>
          <cell r="F4592" t="str">
            <v xml:space="preserve">Kamera MOTIC Moticam X5 Plus z wbudowanym WLAN-Hotspot    </v>
          </cell>
          <cell r="G4592" t="str">
            <v xml:space="preserve">MOTIC  камера для Микроскопа  X5 с встроеным  WLAN-Hotspot  </v>
          </cell>
          <cell r="H4592">
            <v>508</v>
          </cell>
        </row>
        <row r="4593">
          <cell r="A4593" t="str">
            <v>63311-99</v>
          </cell>
          <cell r="B4593" t="str">
            <v>MOTIC Moticam 1080X Mikroskopkamera, 2 Mpixel, HDMI &amp; WLAN</v>
          </cell>
          <cell r="C4593" t="str">
            <v>MOTIC Moticam 1080X, HDMI &amp; WiFi</v>
          </cell>
          <cell r="D4593" t="str">
            <v>Caméra Moticam 1080X</v>
          </cell>
          <cell r="E4593" t="str">
            <v>MOTIC Moticam 1080X</v>
          </cell>
          <cell r="F4593" t="str">
            <v>Kamera MOTIC Moticam 1080X</v>
          </cell>
          <cell r="G4593" t="str">
            <v>MOTIC Moticam 1080X</v>
          </cell>
          <cell r="H4593">
            <v>1228</v>
          </cell>
        </row>
        <row r="4594">
          <cell r="A4594" t="str">
            <v>63312-99</v>
          </cell>
          <cell r="B4594" t="str">
            <v>MOTIC Moticam 4000 Mikroskopkamera, 8 Mpixel, HDMI &amp; USB</v>
          </cell>
          <cell r="C4594" t="str">
            <v>MOTIC Moticam 4000, HDMI &amp; USB</v>
          </cell>
          <cell r="D4594" t="str">
            <v>Caméra Moticam 4000</v>
          </cell>
          <cell r="E4594" t="str">
            <v>MOTIC Moticam 4000</v>
          </cell>
          <cell r="F4594" t="str">
            <v>Kamera MOTIC Moticam 4000</v>
          </cell>
          <cell r="G4594" t="str">
            <v>MOTIC Moticam 4000</v>
          </cell>
          <cell r="H4594">
            <v>1290</v>
          </cell>
        </row>
        <row r="4595">
          <cell r="A4595" t="str">
            <v>63316-20</v>
          </cell>
          <cell r="B4595" t="str">
            <v>MOTIC Moticam A16 Mikroskopkamera, 16 Mpixel</v>
          </cell>
          <cell r="C4595" t="str">
            <v>MOTIC Moticam A16</v>
          </cell>
          <cell r="D4595" t="str">
            <v>MOTIC Moticam A16</v>
          </cell>
          <cell r="E4595" t="str">
            <v>MOTIC Moticam A16</v>
          </cell>
          <cell r="F4595" t="str">
            <v xml:space="preserve">Kamera MOTIC Moticam A16 </v>
          </cell>
          <cell r="G4595" t="str">
            <v>MOTIC Moticam A16</v>
          </cell>
          <cell r="H4595">
            <v>560</v>
          </cell>
        </row>
        <row r="4596">
          <cell r="A4596" t="str">
            <v>64123-00</v>
          </cell>
          <cell r="B4596" t="str">
            <v xml:space="preserve">Blumentopf </v>
          </cell>
          <cell r="C4596" t="str">
            <v>Flower pot, clay, d. approx.12 cm</v>
          </cell>
          <cell r="D4596" t="str">
            <v>Pot de fleurs, environ 12 cm</v>
          </cell>
          <cell r="E4596" t="str">
            <v>MACETA DE ARCILLA, DIAM.12CM APR.</v>
          </cell>
          <cell r="F4596" t="str">
            <v xml:space="preserve">Donica, glina, średnica około 12 cm    </v>
          </cell>
          <cell r="G4596" t="str">
            <v xml:space="preserve">Цветочный горшок, d=12 см     </v>
          </cell>
          <cell r="H4596">
            <v>1.9</v>
          </cell>
        </row>
        <row r="4597">
          <cell r="A4597" t="str">
            <v>64132-00</v>
          </cell>
          <cell r="B4597" t="str">
            <v xml:space="preserve">Glasröhrchen, d = 8 mm, l = 375 mm </v>
          </cell>
          <cell r="C4597" t="str">
            <v>Glass tube,straight,400 mm,8 mm</v>
          </cell>
          <cell r="D4597" t="str">
            <v>Tube de verre, 400 mm, d=8mm</v>
          </cell>
          <cell r="E4597" t="str">
            <v>Tubo de vidrio, recto, l= 375 mm, 8 mm</v>
          </cell>
          <cell r="F4597" t="str">
            <v xml:space="preserve">Rurka szklana, l = 375 mm     </v>
          </cell>
          <cell r="G4597" t="str">
            <v xml:space="preserve">Стекляная трубка, прямая, l=400 мм, 8 мм    </v>
          </cell>
          <cell r="H4597">
            <v>1.9</v>
          </cell>
        </row>
        <row r="4598">
          <cell r="A4598" t="str">
            <v>64154-00</v>
          </cell>
          <cell r="B4598" t="str">
            <v xml:space="preserve">Handpresse </v>
          </cell>
          <cell r="C4598" t="str">
            <v>Press, manual</v>
          </cell>
          <cell r="D4598" t="str">
            <v>Presse manuelle</v>
          </cell>
          <cell r="E4598" t="str">
            <v>PRENSA DE MANO</v>
          </cell>
          <cell r="F4598" t="str">
            <v xml:space="preserve">Prasa ręczna     </v>
          </cell>
          <cell r="G4598" t="str">
            <v xml:space="preserve">Пресс, ручной    </v>
          </cell>
          <cell r="H4598">
            <v>6.9</v>
          </cell>
        </row>
        <row r="4599">
          <cell r="A4599" t="str">
            <v>64157-00</v>
          </cell>
          <cell r="B4599" t="str">
            <v xml:space="preserve">Kerzenhalter mit Stopfen </v>
          </cell>
          <cell r="C4599" t="str">
            <v>Candle holder w. stopper</v>
          </cell>
          <cell r="D4599" t="str">
            <v>Bougeoir avec bouchon</v>
          </cell>
          <cell r="E4599" t="str">
            <v>PORTAVELAS SOBRE CORCHO</v>
          </cell>
          <cell r="F4599" t="str">
            <v xml:space="preserve">Uchwyt do świec z zatyczką     </v>
          </cell>
          <cell r="G4599" t="str">
            <v xml:space="preserve">Держатель для свечи с колпачком  </v>
          </cell>
          <cell r="H4599">
            <v>33</v>
          </cell>
        </row>
        <row r="4600">
          <cell r="A4600" t="str">
            <v>64167-00</v>
          </cell>
          <cell r="B4600" t="str">
            <v>Spannring, 3  Stck.</v>
          </cell>
          <cell r="C4600" t="str">
            <v>Clamping ring, rubber,  d 12 cm</v>
          </cell>
          <cell r="D4600" t="str">
            <v>Anneau en caoutchouc, d=12 cm</v>
          </cell>
          <cell r="E4600" t="str">
            <v>ANILLO TENSOR DE GOMA, D 12 CM</v>
          </cell>
          <cell r="F4600" t="str">
            <v xml:space="preserve">Pierścień napinający, 3 sztuki     </v>
          </cell>
          <cell r="G4600" t="str">
            <v xml:space="preserve">Зажимное кольцо, резина, d=12 см, 3 шт.     </v>
          </cell>
          <cell r="H4600">
            <v>6.2</v>
          </cell>
        </row>
        <row r="4601">
          <cell r="A4601" t="str">
            <v>64170-00</v>
          </cell>
          <cell r="B4601" t="str">
            <v xml:space="preserve">Handgebläse mit Glasrohr </v>
          </cell>
          <cell r="C4601" t="str">
            <v>Rubber bulb, with glass tube</v>
          </cell>
          <cell r="D4601" t="str">
            <v>Poire soufflante avec tube en verre</v>
          </cell>
          <cell r="E4601" t="str">
            <v>SOPLETE A MANO C.TUBO DE VIDRIO</v>
          </cell>
          <cell r="F4601" t="str">
            <v xml:space="preserve">Dmuchawa ręczna z rurką szklaną     </v>
          </cell>
          <cell r="G4601" t="str">
            <v xml:space="preserve">Резиновая груша, со стеклянной трубкой     </v>
          </cell>
          <cell r="H4601">
            <v>20</v>
          </cell>
        </row>
        <row r="4602">
          <cell r="A4602" t="str">
            <v>64175-00</v>
          </cell>
          <cell r="B4602" t="str">
            <v>Deckgläser 24 mm x 24 mm, 50 Stück</v>
          </cell>
          <cell r="C4602" t="str">
            <v>Cover glasses, 24x24 mm, 50</v>
          </cell>
          <cell r="D4602" t="str">
            <v>Lamelles couvre-objet 24x24, 50 pièces</v>
          </cell>
          <cell r="E4602" t="str">
            <v>CUBREOBJETOS   24X24 MM   50 PZS.</v>
          </cell>
          <cell r="F4602" t="str">
            <v xml:space="preserve">Szkło nakrywkowe 24 mm x 24 mm, 50 sztuk     </v>
          </cell>
          <cell r="G4602" t="str">
            <v xml:space="preserve">Покровное стекло, 24x24 мм, 50 шт.    </v>
          </cell>
          <cell r="H4602">
            <v>2.1</v>
          </cell>
        </row>
        <row r="4603">
          <cell r="A4603" t="str">
            <v>64176-00</v>
          </cell>
          <cell r="B4603" t="str">
            <v xml:space="preserve">Federschale </v>
          </cell>
          <cell r="C4603" t="str">
            <v>Plastic tray for storing dissecting tools</v>
          </cell>
          <cell r="D4603" t="str">
            <v>Cuvette en matière plastique</v>
          </cell>
          <cell r="E4603" t="str">
            <v>CUBETA DE MATERIAL PLASTICO</v>
          </cell>
          <cell r="F4603" t="str">
            <v xml:space="preserve">Szala na przyrządy preparacyjne     </v>
          </cell>
          <cell r="G4603" t="str">
            <v xml:space="preserve">Пластмассовая чаша для пружинных весов    </v>
          </cell>
          <cell r="H4603">
            <v>4.2</v>
          </cell>
        </row>
        <row r="4604">
          <cell r="A4604" t="str">
            <v>64196-00</v>
          </cell>
          <cell r="B4604" t="str">
            <v>Luftgütesensor zur Messung von CO2 und Luftqualität</v>
          </cell>
          <cell r="C4604" t="str">
            <v>Air quality sensor (VOC and CO2)</v>
          </cell>
          <cell r="D4604" t="str">
            <v/>
          </cell>
          <cell r="E4604" t="str">
            <v/>
          </cell>
          <cell r="F4604" t="str">
            <v/>
          </cell>
          <cell r="G4604" t="str">
            <v/>
          </cell>
          <cell r="H4604">
            <v>57</v>
          </cell>
        </row>
        <row r="4605">
          <cell r="A4605" t="str">
            <v>64198-01</v>
          </cell>
          <cell r="B4605" t="str">
            <v>Prüfröhrchen CO, 10 Stück</v>
          </cell>
          <cell r="C4605" t="str">
            <v>Test tube CO, 10pcs</v>
          </cell>
          <cell r="D4605" t="str">
            <v>Tube à essais CO, 10 pièces</v>
          </cell>
          <cell r="E4605" t="str">
            <v>TUBO D.ENSAYO CO,10 UNID</v>
          </cell>
          <cell r="F4605" t="str">
            <v xml:space="preserve">Rurka probiercza CO, 0,3-7 Vol%,10 sztuk     </v>
          </cell>
          <cell r="G4605" t="str">
            <v xml:space="preserve">Индикаторная трубка, CO, 10 шт.    </v>
          </cell>
          <cell r="H4605">
            <v>69</v>
          </cell>
        </row>
        <row r="4606">
          <cell r="A4606" t="str">
            <v>64198-02</v>
          </cell>
          <cell r="B4606" t="str">
            <v>Prüfröhrchen SO2, 0,5-25 ppm, 10 Stück</v>
          </cell>
          <cell r="C4606" t="str">
            <v>Test tube SO2, 0.5-25ppm,10pcs</v>
          </cell>
          <cell r="D4606" t="str">
            <v>Tube à essais so2, 0.5-25Ppm,10 pièces</v>
          </cell>
          <cell r="E4606" t="str">
            <v>TU.D.ENSAYO SO2,0.5-25ppm,10UNID.</v>
          </cell>
          <cell r="F4606" t="str">
            <v xml:space="preserve">Rurka probiercza SO2, 0,5-25 ppm, 10 sztuk     </v>
          </cell>
          <cell r="G4606" t="str">
            <v xml:space="preserve">Индикаторная трубка, SO2, 0.5-25 ч/млн, 10 шт.    </v>
          </cell>
          <cell r="H4606">
            <v>81</v>
          </cell>
        </row>
        <row r="4607">
          <cell r="A4607" t="str">
            <v>64198-04</v>
          </cell>
          <cell r="B4607" t="str">
            <v>Prüfröhrchen Ozon, 0,05-5 ppm, 10 Stück</v>
          </cell>
          <cell r="C4607" t="str">
            <v>Test tube Ozon,0.05-5ppm,10pcs</v>
          </cell>
          <cell r="D4607" t="str">
            <v>Tube à essais ozon,0.05-5Ppm,10 pièces</v>
          </cell>
          <cell r="E4607" t="str">
            <v>TU.D.ENS.OZONO,0.05-5ppm,10UNID.</v>
          </cell>
          <cell r="F4607" t="str">
            <v xml:space="preserve">Rurka probiercza Ozon, 0,05-5 ppm, 10 sztuk     </v>
          </cell>
          <cell r="G4607" t="str">
            <v xml:space="preserve">Индикаторная трубка, озон, 0,05-5 ч/мин, 10 шт.    </v>
          </cell>
          <cell r="H4607">
            <v>83</v>
          </cell>
        </row>
        <row r="4608">
          <cell r="A4608" t="str">
            <v>64198-06</v>
          </cell>
          <cell r="B4608" t="str">
            <v>Prüfröhrchen CO2, 0,1-7 Vol%, 10 Stück</v>
          </cell>
          <cell r="C4608" t="str">
            <v>Test tube CO2,0.01-0.3Vol%,10pcs</v>
          </cell>
          <cell r="D4608" t="str">
            <v>Tube à essais CO2,0.01-0.3Vol%,10 pièces</v>
          </cell>
          <cell r="E4608" t="str">
            <v>Tubo de ensayo CO2, 0.01-0.3 Vol%, 10 unidades</v>
          </cell>
          <cell r="F4608" t="str">
            <v xml:space="preserve">Rurka probiercza CO2, 0,01-0,3 Vol %, 10 sztuk     </v>
          </cell>
          <cell r="G4608" t="str">
            <v xml:space="preserve">Индикаторная трубка, CO2, 0,01-0,3 об.%, 10 шт.    </v>
          </cell>
          <cell r="H4608">
            <v>62</v>
          </cell>
        </row>
        <row r="4609">
          <cell r="A4609" t="str">
            <v>64198-07</v>
          </cell>
          <cell r="B4609" t="str">
            <v xml:space="preserve">Prüfröhrchen CO2, 1-20 Vol%, 10 Stück </v>
          </cell>
          <cell r="C4609" t="str">
            <v>Test tube CO2, 1-20Vol%,10pcs</v>
          </cell>
          <cell r="D4609" t="str">
            <v>Tube à essais CO2, 1-20vol%,10 pièces</v>
          </cell>
          <cell r="E4609" t="str">
            <v>Tubo de ensayo CO2, 1-20Vol%, 10 unidades</v>
          </cell>
          <cell r="F4609" t="str">
            <v xml:space="preserve">Rurka probiercza CO2, 1-20 Vol %, 10 sztuk     </v>
          </cell>
          <cell r="G4609" t="str">
            <v xml:space="preserve">Индикаторная трубка, CO2, 1-20 об.%, 10 шт.     </v>
          </cell>
          <cell r="H4609">
            <v>99</v>
          </cell>
        </row>
        <row r="4610">
          <cell r="A4610" t="str">
            <v>64198-08</v>
          </cell>
          <cell r="B4610" t="str">
            <v>Prüfröhrchen NO2, 0,5...50 ppm, 10 Stück</v>
          </cell>
          <cell r="C4610" t="str">
            <v>Test tube NOx, 0.5...50 ppm, 10pcs</v>
          </cell>
          <cell r="D4610" t="str">
            <v>Tube à essais nox, 0,5...50 ppm, 10 pièces</v>
          </cell>
          <cell r="E4610" t="str">
            <v>TU.D.ENS.NOx, 0,5,...50 ppm, 10UNID.</v>
          </cell>
          <cell r="F4610" t="str">
            <v xml:space="preserve">Rurka probiercza NO2, 10-300 ppm, 10 sztuk     </v>
          </cell>
          <cell r="G4610" t="str">
            <v xml:space="preserve">Индикаторная трубка, NOx, 0,5...50 ч/млн, 10 шт.    </v>
          </cell>
          <cell r="H4610">
            <v>83</v>
          </cell>
        </row>
        <row r="4611">
          <cell r="A4611" t="str">
            <v>64199-02</v>
          </cell>
          <cell r="B4611" t="str">
            <v>Gasspürgerät zur quantitativen Bestimmung von Gas</v>
          </cell>
          <cell r="C4611" t="str">
            <v>Gas tester for quantitatative analysis</v>
          </cell>
          <cell r="D4611" t="str">
            <v>Testeur de gaz</v>
          </cell>
          <cell r="E4611" t="str">
            <v>BOMBA DETECTORA DE GAS</v>
          </cell>
          <cell r="F4611" t="str">
            <v xml:space="preserve">Pompka do ilościowego wyznaczania stężenia gazu     </v>
          </cell>
          <cell r="G4611" t="str">
            <v xml:space="preserve">Газовый детектор I, для количественного определения концентрации газа  </v>
          </cell>
          <cell r="H4611">
            <v>167</v>
          </cell>
        </row>
        <row r="4612">
          <cell r="A4612" t="str">
            <v>64204-01</v>
          </cell>
          <cell r="B4612" t="str">
            <v xml:space="preserve">Drahtsieb für Berlese-Apparatur </v>
          </cell>
          <cell r="C4612" t="str">
            <v>Sieve for Berlese apparatus</v>
          </cell>
          <cell r="D4612" t="str">
            <v>Tamis pour appareil de berlese</v>
          </cell>
          <cell r="E4612" t="str">
            <v>TAMIZ P. APARATO DE BERLESE</v>
          </cell>
          <cell r="F4612" t="str">
            <v xml:space="preserve">Sito druciane do aparatu Tullgrena     </v>
          </cell>
          <cell r="G4612" t="str">
            <v xml:space="preserve">Проволочная сетка для прибора Берлезе    </v>
          </cell>
          <cell r="H4612">
            <v>45</v>
          </cell>
        </row>
        <row r="4613">
          <cell r="A4613" t="str">
            <v>64204-88</v>
          </cell>
          <cell r="B4613" t="str">
            <v>Berlese Apparatur, kompletter Versuchsaufbau</v>
          </cell>
          <cell r="C4613" t="str">
            <v>Berlese apparatus</v>
          </cell>
          <cell r="D4613" t="str">
            <v>Appareil de Berlese</v>
          </cell>
          <cell r="E4613" t="str">
            <v>APARATO DE BERLESE</v>
          </cell>
          <cell r="F4613" t="str">
            <v xml:space="preserve">Aparat Tullgrena z siatką    </v>
          </cell>
          <cell r="G4613" t="str">
            <v xml:space="preserve">Прибор Берлезе  с проволочной сеткой  </v>
          </cell>
          <cell r="H4613">
            <v>269</v>
          </cell>
        </row>
        <row r="4614">
          <cell r="A4614" t="str">
            <v>64208-00</v>
          </cell>
          <cell r="B4614" t="str">
            <v>Dialysierschlauch 24A, d = 28,6 mm, l = 1 m</v>
          </cell>
          <cell r="C4614" t="str">
            <v>Dialysis tubing 24A,diam.44mm, 1m</v>
          </cell>
          <cell r="D4614" t="str">
            <v>Tube à dialyse 24A, diamètre 28,6mm, 1m</v>
          </cell>
          <cell r="E4614" t="str">
            <v>TUBO P.DIALISIS 24A,DIAM.44MM, 1M</v>
          </cell>
          <cell r="F4614" t="str">
            <v xml:space="preserve">Przewód dializujący 24 A, d = 28,6 mm, 1 m     </v>
          </cell>
          <cell r="G4614" t="str">
            <v xml:space="preserve">Трубки для диализа, 24A, d=44 мм, 1 м    </v>
          </cell>
          <cell r="H4614">
            <v>11</v>
          </cell>
        </row>
        <row r="4615">
          <cell r="A4615" t="str">
            <v>64209-00</v>
          </cell>
          <cell r="B4615" t="str">
            <v>Dialysierclips 2 Stück</v>
          </cell>
          <cell r="C4615" t="str">
            <v>Dialysis clips, 2</v>
          </cell>
          <cell r="D4615" t="str">
            <v>Clips pour membrane dialyse, les 2</v>
          </cell>
          <cell r="E4615" t="str">
            <v>PINZA P. DIALISIS, 2PZS.</v>
          </cell>
          <cell r="F4615" t="str">
            <v xml:space="preserve">Zaciski dializacyjne, 2 sztuki     </v>
          </cell>
          <cell r="G4615" t="str">
            <v xml:space="preserve">Зажимы для диализационных трубок, 2 шт.    </v>
          </cell>
          <cell r="H4615">
            <v>39.9</v>
          </cell>
        </row>
        <row r="4616">
          <cell r="A4616" t="str">
            <v>64213-00</v>
          </cell>
          <cell r="B4616" t="str">
            <v xml:space="preserve">Hämacytometer </v>
          </cell>
          <cell r="C4616" t="str">
            <v>Haemocytometer</v>
          </cell>
          <cell r="D4616" t="str">
            <v>Hemacytomètre</v>
          </cell>
          <cell r="E4616" t="str">
            <v>HEMOCITOMETRO</v>
          </cell>
          <cell r="F4616" t="str">
            <v xml:space="preserve">Hemocytometr    </v>
          </cell>
          <cell r="G4616" t="str">
            <v xml:space="preserve">Гемоцитометр     </v>
          </cell>
          <cell r="H4616">
            <v>83</v>
          </cell>
        </row>
        <row r="4617">
          <cell r="A4617" t="str">
            <v>64217-00</v>
          </cell>
          <cell r="B4617" t="str">
            <v xml:space="preserve">Hämostiletten, steril, 200 Stück </v>
          </cell>
          <cell r="C4617" t="str">
            <v>Blood lancets, sterile, 200/pkg</v>
          </cell>
          <cell r="D4617" t="str">
            <v>Lancettes stériles, 200 pièces</v>
          </cell>
          <cell r="E4617" t="str">
            <v>LANCETAS P.SANG.ESTER., J.DE 200</v>
          </cell>
          <cell r="F4617" t="str">
            <v xml:space="preserve">Hemosztyleciki, sterylne, 200 sztuk     </v>
          </cell>
          <cell r="G4617" t="str">
            <v xml:space="preserve">Ланцеты, стерильные, 200 шт.    </v>
          </cell>
          <cell r="H4617">
            <v>6.9</v>
          </cell>
        </row>
        <row r="4618">
          <cell r="A4618" t="str">
            <v>64219-01</v>
          </cell>
          <cell r="B4618" t="str">
            <v>Erdbodenthermometer, analog</v>
          </cell>
          <cell r="C4618" t="str">
            <v>Soil thermometer, analogue</v>
          </cell>
          <cell r="D4618" t="str">
            <v>Thermomètre de sol</v>
          </cell>
          <cell r="E4618" t="str">
            <v>TERMOMETRO DE SUELO</v>
          </cell>
          <cell r="F4618" t="str">
            <v xml:space="preserve">Termometr glebowy,analogowy     </v>
          </cell>
          <cell r="G4618" t="str">
            <v xml:space="preserve">Термометр для измерения температуры почвы    </v>
          </cell>
          <cell r="H4618">
            <v>10.5</v>
          </cell>
        </row>
        <row r="4619">
          <cell r="A4619" t="str">
            <v>64221-01</v>
          </cell>
          <cell r="B4619" t="str">
            <v>Bohrstock, Bohrkernlänge 50 cm</v>
          </cell>
          <cell r="C4619" t="str">
            <v>Soil auger</v>
          </cell>
          <cell r="D4619" t="str">
            <v>Tarière</v>
          </cell>
          <cell r="E4619" t="str">
            <v>Barrena para muestras de tierra</v>
          </cell>
          <cell r="F4619" t="str">
            <v xml:space="preserve">Świder glebowy     </v>
          </cell>
          <cell r="G4619" t="str">
            <v xml:space="preserve">Бур для почвы    </v>
          </cell>
          <cell r="H4619">
            <v>204.9</v>
          </cell>
        </row>
        <row r="4620">
          <cell r="A4620" t="str">
            <v>64222-00</v>
          </cell>
          <cell r="B4620" t="str">
            <v xml:space="preserve">Erdbohrer, klein </v>
          </cell>
          <cell r="C4620" t="str">
            <v>Soil auger, small</v>
          </cell>
          <cell r="D4620" t="str">
            <v>Sonde agrologique, petite</v>
          </cell>
          <cell r="E4620" t="str">
            <v>TALADRO DE TIERRA, PEQUEÑO</v>
          </cell>
          <cell r="F4620" t="str">
            <v xml:space="preserve">Świder glebowy, mały     </v>
          </cell>
          <cell r="G4620" t="str">
            <v xml:space="preserve">Бур для почвы, малый    </v>
          </cell>
          <cell r="H4620">
            <v>175.9</v>
          </cell>
        </row>
        <row r="4621">
          <cell r="A4621" t="str">
            <v>64223-01</v>
          </cell>
          <cell r="B4621" t="str">
            <v>Exhaustor (Insektensammelgerät)</v>
          </cell>
          <cell r="C4621" t="str">
            <v>Insect collector</v>
          </cell>
          <cell r="D4621" t="str">
            <v/>
          </cell>
          <cell r="E4621" t="str">
            <v/>
          </cell>
          <cell r="F4621" t="str">
            <v/>
          </cell>
          <cell r="G4621" t="str">
            <v/>
          </cell>
          <cell r="H4621">
            <v>19</v>
          </cell>
        </row>
        <row r="4622">
          <cell r="A4622" t="str">
            <v>64234-00</v>
          </cell>
          <cell r="B4622" t="str">
            <v>Blutdruck-Messkombination  mit Stethoskop</v>
          </cell>
          <cell r="C4622" t="str">
            <v>Blood pressure measuring unit</v>
          </cell>
          <cell r="D4622" t="str">
            <v>Kit pour mesure de la pression artérielle (tensiomètre), comprenant brassard, manomètre et stéthoscope</v>
          </cell>
          <cell r="E4622" t="str">
            <v xml:space="preserve">Unidad de medición de tensión arterial </v>
          </cell>
          <cell r="F4622" t="str">
            <v xml:space="preserve">Przyrząd do pomiaru ciśnienia krwi     </v>
          </cell>
          <cell r="G4622" t="str">
            <v xml:space="preserve">Прибор для измерения кровяного давления    </v>
          </cell>
          <cell r="H4622">
            <v>59</v>
          </cell>
        </row>
        <row r="4623">
          <cell r="A4623" t="str">
            <v>64235-00</v>
          </cell>
          <cell r="B4623" t="str">
            <v xml:space="preserve">Stethoskop </v>
          </cell>
          <cell r="C4623" t="str">
            <v>Stethoscope f. pulse,heart,resp.</v>
          </cell>
          <cell r="D4623" t="str">
            <v>Stéthoscope</v>
          </cell>
          <cell r="E4623" t="str">
            <v>ESTETOSCOPIO P. PULSO Y PECHO</v>
          </cell>
          <cell r="F4623" t="str">
            <v xml:space="preserve">Stereoskop do pomiaru pulsu i osłuchu piersi     </v>
          </cell>
          <cell r="G4623" t="str">
            <v xml:space="preserve">Стетоскоп для измерения пульса и прослушивания грудной клетки   </v>
          </cell>
          <cell r="H4623">
            <v>17.899999999999999</v>
          </cell>
        </row>
        <row r="4624">
          <cell r="A4624" t="str">
            <v>64244-00</v>
          </cell>
          <cell r="B4624" t="str">
            <v xml:space="preserve">Bodendichte-Messsonde, l = 58 cm </v>
          </cell>
          <cell r="C4624" t="str">
            <v>Soil density probe, l=58 cm</v>
          </cell>
          <cell r="D4624" t="str">
            <v>Sonde mesure densité de sol, l=58cm</v>
          </cell>
          <cell r="E4624" t="str">
            <v>SONDA P.DENSIDAD D.SUELO, l=58 cm</v>
          </cell>
          <cell r="F4624" t="str">
            <v xml:space="preserve">Sonda do pomiaru gęstości gleby, l = 58 cm     </v>
          </cell>
          <cell r="G4624" t="str">
            <v xml:space="preserve">Зонд для измерения плотности почвы, l=58 см    </v>
          </cell>
          <cell r="H4624">
            <v>21</v>
          </cell>
        </row>
        <row r="4625">
          <cell r="A4625" t="str">
            <v>64494-00</v>
          </cell>
          <cell r="B4625" t="str">
            <v>Gärröhrchen auf Fuß, Boro</v>
          </cell>
          <cell r="C4625" t="str">
            <v>Fermentation tube on base</v>
          </cell>
          <cell r="D4625" t="str">
            <v>Tube de fermentation</v>
          </cell>
          <cell r="E4625" t="str">
            <v>TUBO DE FERMENTACION SOBRE PIE</v>
          </cell>
          <cell r="F4625" t="str">
            <v xml:space="preserve">Rurka fermentacyjna na stopce     </v>
          </cell>
          <cell r="G4625" t="str">
            <v xml:space="preserve">Ферментационная трубка на ножке    </v>
          </cell>
          <cell r="H4625">
            <v>21.8</v>
          </cell>
        </row>
        <row r="4626">
          <cell r="A4626" t="str">
            <v>64505-00</v>
          </cell>
          <cell r="B4626" t="str">
            <v>Standlupe 8x, Linse d = 24 mm</v>
          </cell>
          <cell r="C4626" t="str">
            <v>Magnifier, 8x</v>
          </cell>
          <cell r="D4626" t="str">
            <v>Loupe 8x</v>
          </cell>
          <cell r="E4626" t="str">
            <v>LUPA, ACROMATICA, 8X</v>
          </cell>
          <cell r="F4626" t="str">
            <v xml:space="preserve">Lupa 8x     </v>
          </cell>
          <cell r="G4626" t="str">
            <v xml:space="preserve">Лупа, 8x,  D линзы= 24 мм    </v>
          </cell>
          <cell r="H4626">
            <v>13</v>
          </cell>
        </row>
        <row r="4627">
          <cell r="A4627" t="str">
            <v>64534-00</v>
          </cell>
          <cell r="B4627" t="str">
            <v>Färbebank mit Wanne</v>
          </cell>
          <cell r="C4627" t="str">
            <v>Staining bench with vat</v>
          </cell>
          <cell r="D4627" t="str">
            <v>Banc de coloration avec cuve</v>
          </cell>
          <cell r="E4627" t="str">
            <v>BANCO DE COLORACION C. CUBETA</v>
          </cell>
          <cell r="F4627" t="str">
            <v xml:space="preserve">Ława do barwienia z wanną     </v>
          </cell>
          <cell r="G4627" t="str">
            <v xml:space="preserve">Стеклянный лоток для окрашивания, 222х150 мм    </v>
          </cell>
          <cell r="H4627">
            <v>79</v>
          </cell>
        </row>
        <row r="4628">
          <cell r="A4628" t="str">
            <v>64550-00</v>
          </cell>
          <cell r="B4628" t="str">
            <v>Glastrog, 200 mm x 150 mm x 200 mm</v>
          </cell>
          <cell r="C4628" t="str">
            <v>Glass tank, 200x150x200 mm</v>
          </cell>
          <cell r="D4628" t="str">
            <v>Cuve de verre, 200x150x200 mm</v>
          </cell>
          <cell r="E4628" t="str">
            <v>ACUARIO 20 X 15 X 20 CM</v>
          </cell>
          <cell r="F4628" t="str">
            <v xml:space="preserve">Wanienka 200 mm x 150 mm x 200 mm, szklana     </v>
          </cell>
          <cell r="G4628" t="str">
            <v xml:space="preserve">Стеклянная емкость, 200x150x200 мм    </v>
          </cell>
          <cell r="H4628">
            <v>27.8</v>
          </cell>
        </row>
        <row r="4629">
          <cell r="A4629" t="str">
            <v>64551-00</v>
          </cell>
          <cell r="B4629" t="str">
            <v>Glastrog, 250 mm x 180 mm x 220 mm</v>
          </cell>
          <cell r="C4629" t="str">
            <v>Glass tank, 250x180x220 mm</v>
          </cell>
          <cell r="D4629" t="str">
            <v>Cuve de verre, 250x180x220 mm</v>
          </cell>
          <cell r="E4629" t="str">
            <v>BATEA 250X180X220MM,VIDRIO</v>
          </cell>
          <cell r="F4629" t="str">
            <v xml:space="preserve">Wanienka 250 mm x 180 mm x 220 mm, szklana     </v>
          </cell>
          <cell r="G4629" t="str">
            <v xml:space="preserve">Стеклянная емкость, 250x180x220 мм    </v>
          </cell>
          <cell r="H4629">
            <v>36.4</v>
          </cell>
        </row>
        <row r="4630">
          <cell r="A4630" t="str">
            <v>64552-00</v>
          </cell>
          <cell r="B4630" t="str">
            <v>Glastrog, 360 mm x 230 mm x 260 mm</v>
          </cell>
          <cell r="C4630" t="str">
            <v>Glass tank, 360x230x260 mm</v>
          </cell>
          <cell r="D4630" t="str">
            <v>Cuve de verre, 360x230x260 mm</v>
          </cell>
          <cell r="E4630" t="str">
            <v>ACUARIO 36 X 23 X 26 CM</v>
          </cell>
          <cell r="F4630" t="str">
            <v xml:space="preserve">Wanienka 360 mm x 230 mm x 260 mm, szklana     </v>
          </cell>
          <cell r="G4630" t="str">
            <v xml:space="preserve">Стеклянная емкость, 360x230x260 мм    </v>
          </cell>
          <cell r="H4630">
            <v>91.5</v>
          </cell>
        </row>
        <row r="4631">
          <cell r="A4631" t="str">
            <v>64553-00</v>
          </cell>
          <cell r="B4631" t="str">
            <v>Glastrog, 200 mm x 100 mm x 100 mm</v>
          </cell>
          <cell r="C4631" t="str">
            <v>Trough 200mmx100mmx100mm, glass</v>
          </cell>
          <cell r="D4631" t="str">
            <v>Cuve 200x100x100 mm, verre</v>
          </cell>
          <cell r="E4631" t="str">
            <v>ACUARIO 200mmx100mmx100mm, VIDRIO</v>
          </cell>
          <cell r="F4631" t="str">
            <v xml:space="preserve">Wanienka 200 mm x 100 mm x 100 mm, szklana     </v>
          </cell>
          <cell r="G4631" t="str">
            <v xml:space="preserve">Стеклянная емкость, 200 ммx100 ммx100 мм,  (ванна)    </v>
          </cell>
          <cell r="H4631">
            <v>22.5</v>
          </cell>
        </row>
        <row r="4632">
          <cell r="A4632" t="str">
            <v>64559-00</v>
          </cell>
          <cell r="B4632" t="str">
            <v>Aquarium 400 mm x 250 mm x 250 mm</v>
          </cell>
          <cell r="C4632" t="str">
            <v>Aquarium, 400x250x250 mm</v>
          </cell>
          <cell r="D4632" t="str">
            <v>Aquarium, 400x250x250 mm</v>
          </cell>
          <cell r="E4632" t="str">
            <v>ACUARIO, 400X250X250 MM</v>
          </cell>
          <cell r="F4632" t="str">
            <v xml:space="preserve">Akwarium 400 mm x 250 mm x 250 mm     </v>
          </cell>
          <cell r="G4632" t="str">
            <v xml:space="preserve">Аквариум, 400x250x250 мм     </v>
          </cell>
          <cell r="H4632">
            <v>24.9</v>
          </cell>
        </row>
        <row r="4633">
          <cell r="A4633" t="str">
            <v>64560-00</v>
          </cell>
          <cell r="B4633" t="str">
            <v>Aquarium 500 mm x 300 mm x 300 mm (45 l)</v>
          </cell>
          <cell r="C4633" t="str">
            <v>Aquarium, 500x250x290 mm</v>
          </cell>
          <cell r="D4633" t="str">
            <v>Aquarium, 500x250x290 mm</v>
          </cell>
          <cell r="E4633" t="str">
            <v>ACUARIO, 500X250X290 MM</v>
          </cell>
          <cell r="F4633" t="str">
            <v xml:space="preserve">Akwarium 500 mm x 300 mm x 300 mm     </v>
          </cell>
          <cell r="G4633" t="str">
            <v xml:space="preserve">Аквариум, 500x250x290 мм  (45 л)   </v>
          </cell>
          <cell r="H4633">
            <v>46</v>
          </cell>
        </row>
        <row r="4634">
          <cell r="A4634" t="str">
            <v>64566-93</v>
          </cell>
          <cell r="B4634" t="str">
            <v>Pumpe für Aquarien, 150 l/h</v>
          </cell>
          <cell r="C4634" t="str">
            <v>Aquarium pump, 150 l/h, 230 V AC</v>
          </cell>
          <cell r="D4634" t="str">
            <v>Pompe pour aquarium, 150 l / h</v>
          </cell>
          <cell r="E4634" t="str">
            <v>BOMBA PARA ACUARIO, 230V CA</v>
          </cell>
          <cell r="F4634" t="str">
            <v xml:space="preserve">Pompka do akwarium, 150l/h     </v>
          </cell>
          <cell r="G4634" t="str">
            <v xml:space="preserve">Насос для аквариума, 230 В перем. ток    </v>
          </cell>
          <cell r="H4634">
            <v>31.5</v>
          </cell>
        </row>
        <row r="4635">
          <cell r="A4635" t="str">
            <v>64576-10</v>
          </cell>
          <cell r="B4635" t="str">
            <v>Fangnetz für Wasserinsekten (Wasserkescher)</v>
          </cell>
          <cell r="C4635" t="str">
            <v>Fishing net for aquatic insects</v>
          </cell>
          <cell r="D4635" t="str">
            <v>Filet pour animaux aquatiques, rond</v>
          </cell>
          <cell r="E4635" t="str">
            <v>RED P.ANIMALES ACUATICOS,REDONDA</v>
          </cell>
          <cell r="F4635" t="str">
            <v xml:space="preserve">Siatka do owadów akwariowych     </v>
          </cell>
          <cell r="G4635" t="str">
            <v xml:space="preserve">Сочок для водных насекомых    </v>
          </cell>
          <cell r="H4635">
            <v>60</v>
          </cell>
        </row>
        <row r="4636">
          <cell r="A4636" t="str">
            <v>64576-30</v>
          </cell>
          <cell r="B4636" t="str">
            <v>Fangnetz für Wasserinsekten</v>
          </cell>
          <cell r="C4636" t="str">
            <v>Fishing net f.aquatic insects</v>
          </cell>
          <cell r="D4636" t="str">
            <v>Filet pour animaux aquatiques, rond</v>
          </cell>
          <cell r="E4636" t="str">
            <v>RED P.ANIMALES ACUATICOS,REDONDA</v>
          </cell>
          <cell r="F4636" t="str">
            <v xml:space="preserve">Siatka do owadów wodnych     </v>
          </cell>
          <cell r="G4636" t="str">
            <v xml:space="preserve">Сочок для водных насекомых    </v>
          </cell>
          <cell r="H4636">
            <v>3.1</v>
          </cell>
        </row>
        <row r="4637">
          <cell r="A4637" t="str">
            <v>64581-00</v>
          </cell>
          <cell r="B4637" t="str">
            <v>Teleskop-Ausziehstock für Probennetze</v>
          </cell>
          <cell r="C4637" t="str">
            <v>Telescopic rod for sample nets</v>
          </cell>
          <cell r="D4637" t="str">
            <v>Canne télescopique en fibre de verre</v>
          </cell>
          <cell r="E4637" t="str">
            <v>VARILLA TELESCOP. P.RED PLANCTON</v>
          </cell>
          <cell r="F4637" t="str">
            <v xml:space="preserve">Wysięgnik teleskopowy do siatek     </v>
          </cell>
          <cell r="G4637" t="str">
            <v xml:space="preserve">Телескопический стержень для сочка   </v>
          </cell>
          <cell r="H4637">
            <v>55</v>
          </cell>
        </row>
        <row r="4638">
          <cell r="A4638" t="str">
            <v>64581-01</v>
          </cell>
          <cell r="B4638" t="str">
            <v>Plankton-Netz II, Maschenweite 65 µm</v>
          </cell>
          <cell r="C4638" t="str">
            <v>Plankton net, zoological 65 µm</v>
          </cell>
          <cell r="D4638" t="str">
            <v>Filet à plancton zoologique, 65 µm</v>
          </cell>
          <cell r="E4638" t="str">
            <v>RED DE PLANCTON, ZOOLOGICA, 65µm</v>
          </cell>
          <cell r="F4638" t="str">
            <v xml:space="preserve">Siatka planktonowa II, oczko 65m     </v>
          </cell>
          <cell r="G4638" t="str">
            <v xml:space="preserve">Сеть для забора планктона, зоологическая, 65 мкм    </v>
          </cell>
          <cell r="H4638">
            <v>89</v>
          </cell>
        </row>
        <row r="4639">
          <cell r="A4639" t="str">
            <v>64581-02</v>
          </cell>
          <cell r="B4639" t="str">
            <v>Plankton-Netz I, Maschenweite 105 µm</v>
          </cell>
          <cell r="C4639" t="str">
            <v>Plankton net, zoological, 105 µm</v>
          </cell>
          <cell r="D4639" t="str">
            <v>Filet à plancton zoologique, 105 µm</v>
          </cell>
          <cell r="E4639" t="str">
            <v>RED DE PLANCTON, ZOOLOGICA, 105 µm</v>
          </cell>
          <cell r="F4639" t="str">
            <v xml:space="preserve">Siatka planktonowa I, oczko 105m     </v>
          </cell>
          <cell r="G4639" t="str">
            <v xml:space="preserve">Сеть для забора  планктона, зоологическая, 105 мкм    </v>
          </cell>
          <cell r="H4639">
            <v>89</v>
          </cell>
        </row>
        <row r="4640">
          <cell r="A4640" t="str">
            <v>64581-12</v>
          </cell>
          <cell r="B4640" t="str">
            <v>Wasserschöpfbecher, Kunststoff (PE), 1000 ml</v>
          </cell>
          <cell r="C4640" t="str">
            <v>Beaker, plastic, for water sample</v>
          </cell>
          <cell r="D4640" t="str">
            <v xml:space="preserve">Bécher plastique pour échantillonnage d'eau </v>
          </cell>
          <cell r="E4640" t="str">
            <v>Agua Scoop</v>
          </cell>
          <cell r="F4640" t="str">
            <v xml:space="preserve">Czerpak wody     </v>
          </cell>
          <cell r="G4640" t="str">
            <v xml:space="preserve">Мензурка, пластмассовая, для образцов воды    </v>
          </cell>
          <cell r="H4640">
            <v>43</v>
          </cell>
        </row>
        <row r="4641">
          <cell r="A4641" t="str">
            <v>64590-04</v>
          </cell>
          <cell r="B4641" t="str">
            <v xml:space="preserve">Insektennadeln 1, l = 38 mm, 100 Stück </v>
          </cell>
          <cell r="C4641" t="str">
            <v>Needles f.insects, 1,  100 p.</v>
          </cell>
          <cell r="D4641" t="str">
            <v>Epingles à insectes, no.1, 100 pièces</v>
          </cell>
          <cell r="E4641" t="str">
            <v>ALFILERES P.INSECTOS 1,100 PZS.</v>
          </cell>
          <cell r="F4641" t="str">
            <v xml:space="preserve">Igła do insektów 1, 100 sztuk     </v>
          </cell>
          <cell r="G4641" t="str">
            <v xml:space="preserve">Булавки для насекомых, 1, 100 шт.     </v>
          </cell>
          <cell r="H4641">
            <v>10</v>
          </cell>
        </row>
        <row r="4642">
          <cell r="A4642" t="str">
            <v>64594-00</v>
          </cell>
          <cell r="B4642" t="str">
            <v>Snapy® - das Lebendfanggerät für Insekten</v>
          </cell>
          <cell r="C4642" t="str">
            <v>Snapy® - life catch for insects</v>
          </cell>
          <cell r="D4642" t="str">
            <v xml:space="preserve">Collecteur d'insectes vivants </v>
          </cell>
          <cell r="E4642" t="str">
            <v>Snapy® - red para cazar insectos con vida</v>
          </cell>
          <cell r="F4642" t="str">
            <v xml:space="preserve">Chwytak żywych owadów Snapy     </v>
          </cell>
          <cell r="G4642" t="str">
            <v xml:space="preserve">Сочок  с крышкой для лова насекомых  Snapy©      </v>
          </cell>
          <cell r="H4642">
            <v>9.1999999999999993</v>
          </cell>
        </row>
        <row r="4643">
          <cell r="A4643" t="str">
            <v>64597-00</v>
          </cell>
          <cell r="B4643" t="str">
            <v>Einschlaglupe 6x, d = 30 mm</v>
          </cell>
          <cell r="C4643" t="str">
            <v>Pocket magnifier, 6x, d=30mm</v>
          </cell>
          <cell r="D4643" t="str">
            <v>Loupe pliante 6x, d=30mm</v>
          </cell>
          <cell r="E4643" t="str">
            <v>LUPA PLEGABLE, 6x, d=30mm</v>
          </cell>
          <cell r="F4643" t="str">
            <v xml:space="preserve">Lupa składana 6x, średnica soczewki: 30 mm     </v>
          </cell>
          <cell r="G4643" t="str">
            <v xml:space="preserve">Карманная лупа, 6x, d=30мм    </v>
          </cell>
          <cell r="H4643">
            <v>18</v>
          </cell>
        </row>
        <row r="4644">
          <cell r="A4644" t="str">
            <v>64598-00</v>
          </cell>
          <cell r="B4644" t="str">
            <v xml:space="preserve">Technische Einschlaglupe, 10x, d = 23 mm </v>
          </cell>
          <cell r="C4644" t="str">
            <v>Techn. magnifier, 10x, d:23mm</v>
          </cell>
          <cell r="D4644" t="str">
            <v>Loupe 10x</v>
          </cell>
          <cell r="E4644" t="str">
            <v>LUPA PLEGABLE 10X, D LENTE 17 MM</v>
          </cell>
          <cell r="F4644" t="str">
            <v xml:space="preserve">Lupa techniczna, składana, 10x, d:23 mm     </v>
          </cell>
          <cell r="G4644" t="str">
            <v xml:space="preserve">Складная лупа, 10x, d=23мм     </v>
          </cell>
          <cell r="H4644">
            <v>25.5</v>
          </cell>
        </row>
        <row r="4645">
          <cell r="A4645" t="str">
            <v>64599-00</v>
          </cell>
          <cell r="B4645" t="str">
            <v xml:space="preserve">Lupendose 5x, Linse d = 22 mm </v>
          </cell>
          <cell r="C4645" t="str">
            <v>Nature viewer 5x, lens d=22 mm</v>
          </cell>
          <cell r="D4645" t="str">
            <v>Verre de loupe 5x - d=22mm</v>
          </cell>
          <cell r="E4645" t="str">
            <v>LENTE PARA LUPA PEQUENA</v>
          </cell>
          <cell r="F4645" t="str">
            <v xml:space="preserve">Lupa w puszce 5x, soczewka d = 22 mm     </v>
          </cell>
          <cell r="G4645" t="str">
            <v>Лупа, 5х, с контейнером</v>
          </cell>
          <cell r="H4645">
            <v>2.1</v>
          </cell>
        </row>
        <row r="4646">
          <cell r="A4646" t="str">
            <v>64599-01</v>
          </cell>
          <cell r="B4646" t="str">
            <v xml:space="preserve">Lupendose 3x, Linse d = 36 mm </v>
          </cell>
          <cell r="C4646" t="str">
            <v>Nature viewer 3x, lens d=36mm</v>
          </cell>
          <cell r="D4646" t="str">
            <v>Verre de loupe 3x - d=36mm</v>
          </cell>
          <cell r="E4646" t="str">
            <v>CAJA C.LUPA 3x, LENTE D=36MM</v>
          </cell>
          <cell r="F4646" t="str">
            <v xml:space="preserve">Lupa w puszce 3x, soczewka d = 36 mm     </v>
          </cell>
          <cell r="G4646" t="str">
            <v xml:space="preserve">Лупа, 3х, с контейнером 40х40х40 мм, d линзы=36мм    </v>
          </cell>
          <cell r="H4646">
            <v>3.2</v>
          </cell>
        </row>
        <row r="4647">
          <cell r="A4647" t="str">
            <v>64600-00</v>
          </cell>
          <cell r="B4647" t="str">
            <v xml:space="preserve">Lupenbecher 3x, Durchmesser = 50 mm </v>
          </cell>
          <cell r="C4647" t="str">
            <v>Nature viewer 3x, lens d=50 mm</v>
          </cell>
          <cell r="D4647" t="str">
            <v>Verre de loupe 3x - d=50mm</v>
          </cell>
          <cell r="E4647" t="str">
            <v>LENTE PARA LUPA GRANDE</v>
          </cell>
          <cell r="F4647" t="str">
            <v>Pojemnik z lupą 3x</v>
          </cell>
          <cell r="G4647" t="str">
            <v xml:space="preserve">Лупа, 3х, с контейнером </v>
          </cell>
          <cell r="H4647">
            <v>7.5</v>
          </cell>
        </row>
        <row r="4648">
          <cell r="A4648" t="str">
            <v>64600-88</v>
          </cell>
          <cell r="B4648" t="str">
            <v>Becherlupen-Set, 15 Lupen in Aufbewahrungsschale</v>
          </cell>
          <cell r="C4648" t="str">
            <v>Set magnifying glasses, 15/pkg in storage tray</v>
          </cell>
          <cell r="D4648" t="str">
            <v/>
          </cell>
          <cell r="E4648" t="str">
            <v/>
          </cell>
          <cell r="F4648" t="str">
            <v/>
          </cell>
          <cell r="G4648" t="str">
            <v/>
          </cell>
          <cell r="H4648">
            <v>99</v>
          </cell>
        </row>
        <row r="4649">
          <cell r="A4649" t="str">
            <v>64601-00</v>
          </cell>
          <cell r="B4649" t="str">
            <v>Lupe, 3x- und 6x-Vergrößerung</v>
          </cell>
          <cell r="C4649" t="str">
            <v>Magnifier, 3x and 6x</v>
          </cell>
          <cell r="D4649" t="str">
            <v>Loupe 3x et 6x</v>
          </cell>
          <cell r="E4649" t="str">
            <v>LUPA DE BOLSILLO APLAN.2X3 VECES</v>
          </cell>
          <cell r="F4649" t="str">
            <v xml:space="preserve">Lupa 3x I = 6x     </v>
          </cell>
          <cell r="G4649" t="str">
            <v xml:space="preserve">Лупа, 3x и 6x    </v>
          </cell>
          <cell r="H4649">
            <v>9.5</v>
          </cell>
        </row>
        <row r="4650">
          <cell r="A4650" t="str">
            <v>64606-00</v>
          </cell>
          <cell r="B4650" t="str">
            <v xml:space="preserve">Federpinzette l = 100 mm </v>
          </cell>
          <cell r="C4650" t="str">
            <v>Forceps, l=100mm</v>
          </cell>
          <cell r="D4650" t="str">
            <v>Pince légère, tôle d acier, l 100mm</v>
          </cell>
          <cell r="E4650" t="str">
            <v>PINZA LIGERA DE ACERO, L 100 MM</v>
          </cell>
          <cell r="F4650" t="str">
            <v xml:space="preserve">Pęseta sprężysta, l = 100 mm     </v>
          </cell>
          <cell r="G4650" t="str">
            <v xml:space="preserve">Пинцет, l=100 мм    </v>
          </cell>
          <cell r="H4650">
            <v>4.9000000000000004</v>
          </cell>
        </row>
        <row r="4651">
          <cell r="A4651" t="str">
            <v>64607-00</v>
          </cell>
          <cell r="B4651" t="str">
            <v>Pinzette, l = 120 mm, gerade, spitz</v>
          </cell>
          <cell r="C4651" t="str">
            <v>Tweezers,straight,pointed,120mm</v>
          </cell>
          <cell r="D4651" t="str">
            <v>Pincette, bout droit pointu, l 120mm</v>
          </cell>
          <cell r="E4651" t="str">
            <v>PINZA,L120MM,RECTA,PUNTIAGUDA</v>
          </cell>
          <cell r="F4651" t="str">
            <v xml:space="preserve">Pęseta, l = 120 mm, prosta, ostra     </v>
          </cell>
          <cell r="G4651" t="str">
            <v xml:space="preserve">Пинцет, прямой, остроконечный, l=120 мм    </v>
          </cell>
          <cell r="H4651">
            <v>3</v>
          </cell>
        </row>
        <row r="4652">
          <cell r="A4652" t="str">
            <v>64607-02</v>
          </cell>
          <cell r="B4652" t="str">
            <v xml:space="preserve">Pinzette, l = 130 mm, gerade, spitz </v>
          </cell>
          <cell r="C4652" t="str">
            <v>Tweezers,straight,pointed,130mm</v>
          </cell>
          <cell r="D4652" t="str">
            <v>Pincette l=130mm droite pointue</v>
          </cell>
          <cell r="E4652" t="str">
            <v>Pinzas rectas y puntiaguadas, l=130 mm</v>
          </cell>
          <cell r="F4652" t="str">
            <v xml:space="preserve">Pęseta, l = 130 mm, prosta, ostra     </v>
          </cell>
          <cell r="G4652" t="str">
            <v xml:space="preserve">Пинцет, прямой, остроконечный, l=130 мм    </v>
          </cell>
          <cell r="H4652">
            <v>3</v>
          </cell>
        </row>
        <row r="4653">
          <cell r="A4653" t="str">
            <v>64607-03</v>
          </cell>
          <cell r="B4653" t="str">
            <v xml:space="preserve">Pinzette, l = 160 mm, gerade, spitz </v>
          </cell>
          <cell r="C4653" t="str">
            <v>Tweezers,straight,pointed,160mm</v>
          </cell>
          <cell r="D4653" t="str">
            <v>Pincette l=160mm droite pointue</v>
          </cell>
          <cell r="E4653" t="str">
            <v>PINZAS,RECTAS,PUNTIAGUDAS,160mm</v>
          </cell>
          <cell r="F4653" t="str">
            <v xml:space="preserve">Pęseta, l = 160 mm, prosta, ostra     </v>
          </cell>
          <cell r="G4653" t="str">
            <v xml:space="preserve">Пинцет, прямой, остроконечный, l=160 мм    </v>
          </cell>
          <cell r="H4653">
            <v>3.7</v>
          </cell>
        </row>
        <row r="4654">
          <cell r="A4654" t="str">
            <v>64608-00</v>
          </cell>
          <cell r="B4654" t="str">
            <v xml:space="preserve">Pinzette, l = 100 mm, gebogen, spitz </v>
          </cell>
          <cell r="C4654" t="str">
            <v>Tweezers,curved,pointed, 100 mm</v>
          </cell>
          <cell r="D4654" t="str">
            <v>Pincette l=105mm droite pointue</v>
          </cell>
          <cell r="E4654" t="str">
            <v>PINZA,PUNTIAGUDA,CURVA,10CM,APR.</v>
          </cell>
          <cell r="F4654" t="str">
            <v xml:space="preserve">Pęseta, l = 100 mm, wygięta, ostra     </v>
          </cell>
          <cell r="G4654" t="str">
            <v xml:space="preserve">Пинцет, изогнутый, остроконечный, l=100 мм    </v>
          </cell>
          <cell r="H4654">
            <v>4.0999999999999996</v>
          </cell>
        </row>
        <row r="4655">
          <cell r="A4655" t="str">
            <v>64608-02</v>
          </cell>
          <cell r="B4655" t="str">
            <v xml:space="preserve">Pinzette, l = 130 mm, gebogen, spitz </v>
          </cell>
          <cell r="C4655" t="str">
            <v>Tweezers,curved,pointed, 130 mm</v>
          </cell>
          <cell r="D4655" t="str">
            <v>Pincette l=130mm courbée pointue</v>
          </cell>
          <cell r="E4655" t="str">
            <v>PINZAS,CURVAS,PUNTIAGUDAS, 130 mm</v>
          </cell>
          <cell r="F4655" t="str">
            <v xml:space="preserve">Pęseta, l = 130 mm, wygięta, ostra     </v>
          </cell>
          <cell r="G4655" t="str">
            <v xml:space="preserve">Пинцет, изогнутый, остроконечный, l=130 мм    </v>
          </cell>
          <cell r="H4655">
            <v>4</v>
          </cell>
        </row>
        <row r="4656">
          <cell r="A4656" t="str">
            <v>64610-00</v>
          </cell>
          <cell r="B4656" t="str">
            <v xml:space="preserve">Pinzette, l = 130 mm, gerade, stumpf </v>
          </cell>
          <cell r="C4656" t="str">
            <v>Tweezers, l = 130 mm, straight, blunt</v>
          </cell>
          <cell r="D4656" t="str">
            <v>Pincette, l =130 mm, droite, arondie</v>
          </cell>
          <cell r="E4656" t="str">
            <v>Pinza, recta, roma, l = 130 mm</v>
          </cell>
          <cell r="F4656" t="str">
            <v xml:space="preserve">Pęseta, l = 130 mm, prosta, tępa     </v>
          </cell>
          <cell r="G4656" t="str">
            <v xml:space="preserve">Пинцет, прямой, с тупыми концами, l=130 мм    </v>
          </cell>
          <cell r="H4656">
            <v>2.1</v>
          </cell>
        </row>
        <row r="4657">
          <cell r="A4657" t="str">
            <v>64610-01</v>
          </cell>
          <cell r="B4657" t="str">
            <v xml:space="preserve">Pinzette, l = 105 mm, gerade, stumpf </v>
          </cell>
          <cell r="C4657" t="str">
            <v>Tweezers,straight,blunt, 105 mm</v>
          </cell>
          <cell r="D4657" t="str">
            <v>Pincette l=105mm droite ronde</v>
          </cell>
          <cell r="E4657" t="str">
            <v>PINZAS,RECTAS,DESPUNTADAS, 105 mm</v>
          </cell>
          <cell r="F4657" t="str">
            <v xml:space="preserve">Pęseta, l = 105 mm, prosta, tępa     </v>
          </cell>
          <cell r="G4657" t="str">
            <v xml:space="preserve">Пинцет, прямой, с тупыми концами, l=105 мм    </v>
          </cell>
          <cell r="H4657">
            <v>3</v>
          </cell>
        </row>
        <row r="4658">
          <cell r="A4658" t="str">
            <v>64610-02</v>
          </cell>
          <cell r="B4658" t="str">
            <v xml:space="preserve">Pinzette, l = 160 mm, gerade, stumpf </v>
          </cell>
          <cell r="C4658" t="str">
            <v>Tweezers,straight,blunt, 160 mm</v>
          </cell>
          <cell r="D4658" t="str">
            <v>Pincette l=160mm droite ronde</v>
          </cell>
          <cell r="E4658" t="str">
            <v>PINZAS,RECTAS,DESPUNTADAS, 160 mm</v>
          </cell>
          <cell r="F4658" t="str">
            <v xml:space="preserve">Pęseta, l = 160 mm, prosta, tępa     </v>
          </cell>
          <cell r="G4658" t="str">
            <v xml:space="preserve">Пинцет, прямой, с тупыми концами, l=160 мм    </v>
          </cell>
          <cell r="H4658">
            <v>4</v>
          </cell>
        </row>
        <row r="4659">
          <cell r="A4659" t="str">
            <v>64613-00</v>
          </cell>
          <cell r="B4659" t="str">
            <v xml:space="preserve">Skalpell, spitz, Metallheft </v>
          </cell>
          <cell r="C4659" t="str">
            <v>Scalpel, metal handle, pointed</v>
          </cell>
          <cell r="D4659" t="str">
            <v>Scalpel, bout pointu, manche métallique</v>
          </cell>
          <cell r="E4659" t="str">
            <v>ESCALPELO,PUNTIAGUDO,MANGO METAL.</v>
          </cell>
          <cell r="F4659" t="str">
            <v xml:space="preserve">Skalpel, ostry, uchwyt metalowy     </v>
          </cell>
          <cell r="G4659" t="str">
            <v xml:space="preserve">Скальпель, с металлической ручкой, остроконечный    </v>
          </cell>
          <cell r="H4659">
            <v>6.1</v>
          </cell>
        </row>
        <row r="4660">
          <cell r="A4660" t="str">
            <v>64614-00</v>
          </cell>
          <cell r="B4660" t="str">
            <v xml:space="preserve">Skalpell, geballt, Metallheft </v>
          </cell>
          <cell r="C4660" t="str">
            <v>Scalpel, metal handle, rounded</v>
          </cell>
          <cell r="D4660" t="str">
            <v>Scalpel moyen (manche métallique) 13cm</v>
          </cell>
          <cell r="E4660" t="str">
            <v>ESCALPELO ROMO 13CM, MANGO METAL</v>
          </cell>
          <cell r="F4660" t="str">
            <v xml:space="preserve">Skalpel, metalowy uchwyt, zaokrąglony    </v>
          </cell>
          <cell r="G4660" t="str">
            <v xml:space="preserve">Скальпель, с металлической ручкой, с закругленными концами    </v>
          </cell>
          <cell r="H4660">
            <v>6.1</v>
          </cell>
        </row>
        <row r="4661">
          <cell r="A4661" t="str">
            <v>64615-00</v>
          </cell>
          <cell r="B4661" t="str">
            <v xml:space="preserve">Skalpellhalter </v>
          </cell>
          <cell r="C4661" t="str">
            <v>Scalpel holder</v>
          </cell>
          <cell r="D4661" t="str">
            <v>Manche de scalpel</v>
          </cell>
          <cell r="E4661" t="str">
            <v>SOPORTE DE ESCALPELO</v>
          </cell>
          <cell r="F4661" t="str">
            <v xml:space="preserve">Uchwyt skalpela     </v>
          </cell>
          <cell r="G4661" t="str">
            <v xml:space="preserve">Держатель для скальпеля     </v>
          </cell>
          <cell r="H4661">
            <v>4</v>
          </cell>
        </row>
        <row r="4662">
          <cell r="A4662" t="str">
            <v>64615-01</v>
          </cell>
          <cell r="B4662" t="str">
            <v xml:space="preserve">Skalpellklingen, spitz, 10 Stück </v>
          </cell>
          <cell r="C4662" t="str">
            <v>Scalpel blades, pointed, 10 off</v>
          </cell>
          <cell r="D4662" t="str">
            <v>Lames de scalpel, pointues, les 10</v>
          </cell>
          <cell r="E4662" t="str">
            <v>HOJAS D.ESCALPELO PUNTIAG. 10 U.</v>
          </cell>
          <cell r="F4662" t="str">
            <v xml:space="preserve">Ostrze skalpela, spiczaste, 10 sztuk     </v>
          </cell>
          <cell r="G4662" t="str">
            <v xml:space="preserve">Лезвия для скальпеля, остроконечные, 10 шт.    </v>
          </cell>
          <cell r="H4662">
            <v>4</v>
          </cell>
        </row>
        <row r="4663">
          <cell r="A4663" t="str">
            <v>64615-02</v>
          </cell>
          <cell r="B4663" t="str">
            <v xml:space="preserve">Skalpellklingen, geballt, 10 Stück </v>
          </cell>
          <cell r="C4663" t="str">
            <v>Scalpel blades,rounded tip,10 off</v>
          </cell>
          <cell r="D4663" t="str">
            <v>Lames de scalpel, arrondies, les 10</v>
          </cell>
          <cell r="E4663" t="str">
            <v>HOJAS DE ESCALPELO,REDONDADA 10U.</v>
          </cell>
          <cell r="F4663" t="str">
            <v xml:space="preserve">Ostrze skalpela, obłe, 10 sztuk     </v>
          </cell>
          <cell r="G4663" t="str">
            <v xml:space="preserve">Лезвия для скальпеля, закругленные, 10 шт.    </v>
          </cell>
          <cell r="H4663">
            <v>4</v>
          </cell>
        </row>
        <row r="4664">
          <cell r="A4664" t="str">
            <v>64616-00</v>
          </cell>
          <cell r="B4664" t="str">
            <v xml:space="preserve">Schere, l = 110 mm, gerade, Spitze rund </v>
          </cell>
          <cell r="C4664" t="str">
            <v>Scissors, l = 110 mm, straight, point blunt</v>
          </cell>
          <cell r="D4664" t="str">
            <v>Paire de ciseaux, bouts arrondis 110mm</v>
          </cell>
          <cell r="E4664" t="str">
            <v>Tijeras, recta con punta redonda, l = 110 mm</v>
          </cell>
          <cell r="F4664" t="str">
            <v xml:space="preserve">Nożyce, l = 110 mm, proste, końcówki okrągłe     </v>
          </cell>
          <cell r="G4664" t="str">
            <v xml:space="preserve">Ножницы, прямые, с тупыми концами, l=110 мм    </v>
          </cell>
          <cell r="H4664">
            <v>4.0999999999999996</v>
          </cell>
        </row>
        <row r="4665">
          <cell r="A4665" t="str">
            <v>64620-00</v>
          </cell>
          <cell r="B4665" t="str">
            <v xml:space="preserve">Präpariernadel, spitz, Kunststoffheft </v>
          </cell>
          <cell r="C4665" t="str">
            <v>Dissecting needle, pointed</v>
          </cell>
          <cell r="D4665" t="str">
            <v>Aiguille de dissection pointue</v>
          </cell>
          <cell r="E4665" t="str">
            <v>AGUJA PREPARA.PUNTIAG.MANG.METAL.</v>
          </cell>
          <cell r="F4665" t="str">
            <v xml:space="preserve">Igła preparacyjna, ostra, uchwyt z tworzywa sztucznego.     </v>
          </cell>
          <cell r="G4665" t="str">
            <v xml:space="preserve">Препарационная игла, остроконечная, пластиковая ручка    </v>
          </cell>
          <cell r="H4665">
            <v>3</v>
          </cell>
        </row>
        <row r="4666">
          <cell r="A4666" t="str">
            <v>64621-00</v>
          </cell>
          <cell r="B4666" t="str">
            <v xml:space="preserve">Präpariernadel, lanzettförmig, Kunststoffheft </v>
          </cell>
          <cell r="C4666" t="str">
            <v>Dissecting needle, lancet-shaped</v>
          </cell>
          <cell r="D4666" t="str">
            <v>Aiguille de dissection</v>
          </cell>
          <cell r="E4666" t="str">
            <v>Aguja de disección con punta lanceta y mango metálico</v>
          </cell>
          <cell r="F4666" t="str">
            <v xml:space="preserve">Igła preparacyjna, lancet, uchwyt z tworzywa sztucznego.     </v>
          </cell>
          <cell r="G4666" t="str">
            <v xml:space="preserve">Препарационная игла, ланцетооборазная, пластиковая ручка      </v>
          </cell>
          <cell r="H4666">
            <v>2.9</v>
          </cell>
        </row>
        <row r="4667">
          <cell r="A4667" t="str">
            <v>64623-00</v>
          </cell>
          <cell r="B4667" t="str">
            <v xml:space="preserve">Schere, l = 110 mm, gerade, Spitze spitz </v>
          </cell>
          <cell r="C4667" t="str">
            <v>Scissors,straight,pointed,l 110mm</v>
          </cell>
          <cell r="D4667" t="str">
            <v>Ciseau, bout droit pointu, l = 110 mm</v>
          </cell>
          <cell r="E4667" t="str">
            <v>TIJERAS,L110MM,PUNTIAGUDA,RECTA</v>
          </cell>
          <cell r="F4667" t="str">
            <v xml:space="preserve">Nożyce, l = 110 mm, ostre, proste     </v>
          </cell>
          <cell r="G4667" t="str">
            <v>Ножницы, прямые, остроконечные</v>
          </cell>
          <cell r="H4667">
            <v>5</v>
          </cell>
        </row>
        <row r="4668">
          <cell r="A4668" t="str">
            <v>64623-01</v>
          </cell>
          <cell r="B4668" t="str">
            <v xml:space="preserve">Schere, l = 140 mm, gerade, Spitze spitz </v>
          </cell>
          <cell r="C4668" t="str">
            <v>Scissors,straight,pointed,l 140mm</v>
          </cell>
          <cell r="D4668" t="str">
            <v>Ciseau l=140mm pointu droit</v>
          </cell>
          <cell r="E4668" t="str">
            <v>TIJERAS,RECTAS,PUNTIAG.,l 140mm</v>
          </cell>
          <cell r="F4668" t="str">
            <v xml:space="preserve">Nożyce, l = 140 mm, ostre, proste     </v>
          </cell>
          <cell r="G4668" t="str">
            <v xml:space="preserve">Ножницы, прямые, остроконечные, l=140 мм    </v>
          </cell>
          <cell r="H4668">
            <v>5.9</v>
          </cell>
        </row>
        <row r="4669">
          <cell r="A4669" t="str">
            <v>64625-00</v>
          </cell>
          <cell r="B4669" t="str">
            <v xml:space="preserve">Schere, l = 140 mm, gerade, Spitze rund </v>
          </cell>
          <cell r="C4669" t="str">
            <v>Scissors,straight,blunt,l 140mm</v>
          </cell>
          <cell r="D4669" t="str">
            <v>Ciseau l=140mm pointu droit</v>
          </cell>
          <cell r="E4669" t="str">
            <v>TIJERAS,L140MM</v>
          </cell>
          <cell r="F4669" t="str">
            <v xml:space="preserve">Nożyce, l = 140 mm, proste,     </v>
          </cell>
          <cell r="G4669" t="str">
            <v xml:space="preserve">Ножницы, прямые, с тупыми концами, l=140 мм    </v>
          </cell>
          <cell r="H4669">
            <v>6.1</v>
          </cell>
        </row>
        <row r="4670">
          <cell r="A4670" t="str">
            <v>64626-01</v>
          </cell>
          <cell r="B4670" t="str">
            <v xml:space="preserve">Präparierbecken 26,5 x 19,5 cm </v>
          </cell>
          <cell r="C4670" t="str">
            <v>Dissecting basin,  26.5 x 19.5 cm</v>
          </cell>
          <cell r="D4670" t="str">
            <v xml:space="preserve">Cuvette à dissection,  26,5 x 19,5 cm, en acier inox, fond de paraffine </v>
          </cell>
          <cell r="E4670" t="str">
            <v>BANDEJA DE PREPARACION,  26.5 x 19.5 cm</v>
          </cell>
          <cell r="F4670" t="str">
            <v xml:space="preserve">Naczynie preparacyjne,  26,5 x 19,5 cm     </v>
          </cell>
          <cell r="G4670" t="str">
            <v xml:space="preserve">Преперационный лоток,  26,5 x 19,5 см    </v>
          </cell>
          <cell r="H4670">
            <v>40.9</v>
          </cell>
        </row>
        <row r="4671">
          <cell r="A4671" t="str">
            <v>64629-00</v>
          </cell>
          <cell r="B4671" t="str">
            <v xml:space="preserve">Pflanzenpresse </v>
          </cell>
          <cell r="C4671" t="str">
            <v>Botanical press, 30x30 cm</v>
          </cell>
          <cell r="D4671" t="str">
            <v>Presse à botanique, 30x30 cm</v>
          </cell>
          <cell r="E4671" t="str">
            <v>PRENSA BOTANICA, 30x30 cm</v>
          </cell>
          <cell r="F4671" t="str">
            <v xml:space="preserve">Prasa siatkowa do owadów     </v>
          </cell>
          <cell r="G4671" t="str">
            <v>Ботанический пресс,  30x30 cm</v>
          </cell>
          <cell r="H4671">
            <v>63.3</v>
          </cell>
        </row>
        <row r="4672">
          <cell r="A4672" t="str">
            <v>64635-10</v>
          </cell>
          <cell r="B4672" t="str">
            <v xml:space="preserve">Mikroskopierbesteck, 10teilig, Kunstlederetui </v>
          </cell>
          <cell r="C4672" t="str">
            <v>Dissecting set, 10 parts</v>
          </cell>
          <cell r="D4672" t="str">
            <v>Trousse à dissection, 10 pièces, en étui</v>
          </cell>
          <cell r="E4672" t="str">
            <v>Set de disección, 10 partes</v>
          </cell>
          <cell r="F4672" t="str">
            <v xml:space="preserve">Narzędzia preparacyjne do wykonywania mikropreparatów, 10-częściowy     </v>
          </cell>
          <cell r="G4672" t="str">
            <v xml:space="preserve">Препарационный набор,  </v>
          </cell>
          <cell r="H4672">
            <v>34</v>
          </cell>
        </row>
        <row r="4673">
          <cell r="A4673" t="str">
            <v>64638-00</v>
          </cell>
          <cell r="B4673" t="str">
            <v>Mikroskopierbesteck, 7-teilig, im Holzetui</v>
          </cell>
          <cell r="C4673" t="str">
            <v>Dissecting set, 7 parts</v>
          </cell>
          <cell r="D4673" t="str">
            <v>Kit de dissection 7 pièces</v>
          </cell>
          <cell r="E4673" t="str">
            <v>ESTUCHE DE DISECCION, 7 INSTR.</v>
          </cell>
          <cell r="F4673" t="str">
            <v xml:space="preserve">Narzędzia preparacyjne do wykonywania mikropreparatów, 7-częściowy     </v>
          </cell>
          <cell r="G4673" t="str">
            <v xml:space="preserve">Препарационный набор, 7 инструментов, в деревянном корпусе    </v>
          </cell>
          <cell r="H4673">
            <v>52</v>
          </cell>
        </row>
        <row r="4674">
          <cell r="A4674" t="str">
            <v>64639-00</v>
          </cell>
          <cell r="B4674" t="str">
            <v>Mikroskopierbesteck, 10-teilig, im Holzetui</v>
          </cell>
          <cell r="C4674" t="str">
            <v>Dissecting set, 10 parts</v>
          </cell>
          <cell r="D4674" t="str">
            <v>Kit de dissection 10 pièces</v>
          </cell>
          <cell r="E4674" t="str">
            <v>Estuche de diseccion, 10 piezas .</v>
          </cell>
          <cell r="F4674" t="str">
            <v xml:space="preserve">Narzędzia preparacyjne do wykonywania mikropreparatów, 10-częściowy     </v>
          </cell>
          <cell r="G4674" t="str">
            <v xml:space="preserve">Препарационный набор, 10 инструментов , в деревянном корпусе   </v>
          </cell>
          <cell r="H4674">
            <v>58</v>
          </cell>
        </row>
        <row r="4675">
          <cell r="A4675" t="str">
            <v>64640-10</v>
          </cell>
          <cell r="B4675" t="str">
            <v>PHYWE Mikroskopierbesteck, 5-teilig, in transparenter Box</v>
          </cell>
          <cell r="C4675" t="str">
            <v>PHYWE Dissecting set, 5 parts, in transparent box</v>
          </cell>
          <cell r="D4675" t="str">
            <v>Kit de dissection 5 pièces, boîte transparente</v>
          </cell>
          <cell r="E4675" t="str">
            <v>Set de disección, 5 partes, caja transparente</v>
          </cell>
          <cell r="F4675" t="str">
            <v xml:space="preserve">Narzędzia preparacyjne do wykonywania mikropreparatów, 5-częściowy     </v>
          </cell>
          <cell r="G4675" t="str">
            <v xml:space="preserve">Препарационный набор, 5 инструментов, прозрачная упаковка    </v>
          </cell>
          <cell r="H4675">
            <v>9.9</v>
          </cell>
        </row>
        <row r="4676">
          <cell r="A4676" t="str">
            <v>64668-00</v>
          </cell>
          <cell r="B4676" t="str">
            <v>Hand-Zylindermikrotom mit Schneidewerkzeug</v>
          </cell>
          <cell r="C4676" t="str">
            <v>Hand microtome with razor</v>
          </cell>
          <cell r="D4676" t="str">
            <v>Microtome à manchon</v>
          </cell>
          <cell r="E4676" t="str">
            <v>MICROTOMO A MANO</v>
          </cell>
          <cell r="F4676" t="str">
            <v>Mikrotom</v>
          </cell>
          <cell r="G4676" t="str">
            <v>Ручной микротом</v>
          </cell>
          <cell r="H4676">
            <v>79</v>
          </cell>
        </row>
        <row r="4677">
          <cell r="A4677" t="str">
            <v>64668-01</v>
          </cell>
          <cell r="B4677" t="str">
            <v>Hand-Zylindermikrotom mit Schneidewerkzeug</v>
          </cell>
          <cell r="C4677" t="str">
            <v>Hand microtome with razor</v>
          </cell>
          <cell r="D4677" t="str">
            <v>Microtome à manchon</v>
          </cell>
          <cell r="E4677" t="str">
            <v>MICROTOMO A MANO</v>
          </cell>
          <cell r="F4677" t="str">
            <v>Mikrotom</v>
          </cell>
          <cell r="G4677" t="str">
            <v>Ручной микротом</v>
          </cell>
          <cell r="H4677">
            <v>144</v>
          </cell>
        </row>
        <row r="4678">
          <cell r="A4678" t="str">
            <v>64671-00</v>
          </cell>
          <cell r="B4678" t="str">
            <v>Smartphone-Adapter für Mikroskope</v>
          </cell>
          <cell r="C4678" t="str">
            <v>Smartphone adapter for microscopes</v>
          </cell>
          <cell r="D4678" t="str">
            <v/>
          </cell>
          <cell r="E4678" t="str">
            <v/>
          </cell>
          <cell r="F4678" t="str">
            <v/>
          </cell>
          <cell r="G4678" t="str">
            <v>Адаптер для смартфонов для микроскопов</v>
          </cell>
          <cell r="H4678">
            <v>18</v>
          </cell>
        </row>
        <row r="4679">
          <cell r="A4679" t="str">
            <v>64685-00</v>
          </cell>
          <cell r="B4679" t="str">
            <v>Deckgläser 18 mm x 18 mm,Satz a 50 Stk.</v>
          </cell>
          <cell r="C4679" t="str">
            <v>Cover glasses 18x18 mm, 50 pcs</v>
          </cell>
          <cell r="D4679" t="str">
            <v>Lamelles couvre-objet 18x18mm, 50 pièces</v>
          </cell>
          <cell r="E4679" t="str">
            <v>Cubreobjetos de vidrio, 18x18mm, 50 pzs.</v>
          </cell>
          <cell r="F4679" t="str">
            <v xml:space="preserve">Szkło nakrywkowe 18x18 mm, 50 sztuk     </v>
          </cell>
          <cell r="G4679" t="str">
            <v xml:space="preserve">Покровные стекла, 18x18 мм, 50 шт.    </v>
          </cell>
          <cell r="H4679">
            <v>1.6</v>
          </cell>
        </row>
        <row r="4680">
          <cell r="A4680" t="str">
            <v>64686-00</v>
          </cell>
          <cell r="B4680" t="str">
            <v xml:space="preserve">Deckgläser 20 mm x 20 mm, 50 Stück </v>
          </cell>
          <cell r="C4680" t="str">
            <v>Cover glasses 20x20 mm, 50 p.</v>
          </cell>
          <cell r="D4680" t="str">
            <v>Lamelles couvre-objet 20x20mm, 50 pièces</v>
          </cell>
          <cell r="E4680" t="str">
            <v>CUBREOBJETOS,20X20MM,VIDRIO,50PZS</v>
          </cell>
          <cell r="F4680" t="str">
            <v xml:space="preserve">Szkło nakrywkowe 20x20 mm, 50 sztuk     </v>
          </cell>
          <cell r="G4680" t="str">
            <v xml:space="preserve">Покровные стекла, 20x20 мм, 50 шт.    </v>
          </cell>
          <cell r="H4680">
            <v>1.9</v>
          </cell>
        </row>
        <row r="4681">
          <cell r="A4681" t="str">
            <v>64688-00</v>
          </cell>
          <cell r="B4681" t="str">
            <v>Deckgläser 40 mm x 22 mm, 100 Stück</v>
          </cell>
          <cell r="C4681" t="str">
            <v>Cover glasses 22x40 mm, 100 p.</v>
          </cell>
          <cell r="D4681" t="str">
            <v>Lamelles couvre-objet 40x22mm, 100 pièces</v>
          </cell>
          <cell r="E4681" t="str">
            <v>CUBREOBJETOS,22X40 MM,PAQ.100 PZS.</v>
          </cell>
          <cell r="F4681" t="str">
            <v xml:space="preserve">Szkło nakrywkowe 22x40 mm, 50 sztuk     </v>
          </cell>
          <cell r="G4681" t="str">
            <v xml:space="preserve">Покровные стекла, 22x40 мм, 50 шт.    </v>
          </cell>
          <cell r="H4681">
            <v>8.3000000000000007</v>
          </cell>
        </row>
        <row r="4682">
          <cell r="A4682" t="str">
            <v>64691-00</v>
          </cell>
          <cell r="B4682" t="str">
            <v>Objektträger, 76 mm x 26 mm, 50 Stück</v>
          </cell>
          <cell r="C4682" t="str">
            <v>Microscopic slides, 50 pcs</v>
          </cell>
          <cell r="D4682" t="str">
            <v>Lames porte-objet, jeu de 50</v>
          </cell>
          <cell r="E4682" t="str">
            <v>Portaobjetos, 76mm x 26mm, 50 piezas</v>
          </cell>
          <cell r="F4682" t="str">
            <v xml:space="preserve">Szkiełko podłożowe, 50 sztuk     </v>
          </cell>
          <cell r="G4682" t="str">
            <v xml:space="preserve">Предметные стекла, 76х26 мм, 50 шт.    </v>
          </cell>
          <cell r="H4682">
            <v>3.2</v>
          </cell>
        </row>
        <row r="4683">
          <cell r="A4683" t="str">
            <v>64693-03</v>
          </cell>
          <cell r="B4683" t="str">
            <v>Objektträger, 76 x 26 mm, mit 1 Vertiefung d = 15-16 mm, 10 Stück</v>
          </cell>
          <cell r="C4683" t="str">
            <v>Micro slide w. 1 cavity, 10 pcs</v>
          </cell>
          <cell r="D4683" t="str">
            <v>Lames porte-objet à 1 cavité, 10 pièces</v>
          </cell>
          <cell r="E4683" t="str">
            <v>Portaobjetos, 76mm x 26mm, con una cavidad diámetro 15-16mm, 10 piezas</v>
          </cell>
          <cell r="F4683" t="str">
            <v xml:space="preserve">Szkło podłożowe z 1 wgłębieniem, 10 sztuk     </v>
          </cell>
          <cell r="G4683" t="str">
            <v xml:space="preserve">Предметное стекло с 1 углублением, 76х26 мм, 10 шт.    </v>
          </cell>
          <cell r="H4683">
            <v>13.7</v>
          </cell>
        </row>
        <row r="4684">
          <cell r="A4684" t="str">
            <v>64695-00</v>
          </cell>
          <cell r="B4684" t="str">
            <v xml:space="preserve">Objektträger Micro-Life </v>
          </cell>
          <cell r="C4684" t="str">
            <v>Micro observ. slide,w.pipette</v>
          </cell>
          <cell r="D4684" t="str">
            <v>Lame observation microscopique</v>
          </cell>
          <cell r="E4684" t="str">
            <v>PORTAOBJETIVOS MICROOBERSERVACION</v>
          </cell>
          <cell r="F4684" t="str">
            <v xml:space="preserve">Naczynie obserwacyjne Micro-Life     </v>
          </cell>
          <cell r="G4684" t="str">
            <v xml:space="preserve">Предметное стекло для микроорганизмов    </v>
          </cell>
          <cell r="H4684">
            <v>31</v>
          </cell>
        </row>
        <row r="4685">
          <cell r="A4685" t="str">
            <v>64701-00</v>
          </cell>
          <cell r="B4685" t="str">
            <v xml:space="preserve">Pipette mit Gummikappe, l = 100 mm </v>
          </cell>
          <cell r="C4685" t="str">
            <v>Pipette with rubber bulb</v>
          </cell>
          <cell r="D4685" t="str">
            <v>Pipette avec capuchon</v>
          </cell>
          <cell r="E4685" t="str">
            <v>Pipeta con perita de goma</v>
          </cell>
          <cell r="F4685" t="str">
            <v xml:space="preserve">Pipeta z kapturkiem gumowym     </v>
          </cell>
          <cell r="G4685" t="str">
            <v xml:space="preserve">Пипетка, с резиновым колпачком    </v>
          </cell>
          <cell r="H4685">
            <v>3</v>
          </cell>
        </row>
        <row r="4686">
          <cell r="A4686" t="str">
            <v>64702-00</v>
          </cell>
          <cell r="B4686" t="str">
            <v>Pinsel, fein  Haarpinsel</v>
          </cell>
          <cell r="C4686" t="str">
            <v>Brush, fine</v>
          </cell>
          <cell r="D4686" t="str">
            <v>Pinceau fin</v>
          </cell>
          <cell r="E4686" t="str">
            <v>Pincel, fino</v>
          </cell>
          <cell r="F4686" t="str">
            <v xml:space="preserve">Pędzelek, delikatny     </v>
          </cell>
          <cell r="G4686" t="str">
            <v xml:space="preserve">Кисточка для рисования, тонкая    </v>
          </cell>
          <cell r="H4686">
            <v>2.2000000000000002</v>
          </cell>
        </row>
        <row r="4687">
          <cell r="A4687" t="str">
            <v>64703-00</v>
          </cell>
          <cell r="B4687" t="str">
            <v>Etiketten für Mikropräparate 120 St.</v>
          </cell>
          <cell r="C4687" t="str">
            <v>Labels for microscopic slides, 120/pkg</v>
          </cell>
          <cell r="D4687" t="str">
            <v>Etiquettes pour préparations microscopiques, 120</v>
          </cell>
          <cell r="E4687" t="str">
            <v>Etiquetas para portaobjetos, 120 unidades</v>
          </cell>
          <cell r="F4687" t="str">
            <v xml:space="preserve">Etykiety do mikropreparatów 120 sztuk     </v>
          </cell>
          <cell r="G4687" t="str">
            <v xml:space="preserve">Этикетки для микропрепаратов, 120 шт.  </v>
          </cell>
          <cell r="H4687">
            <v>4</v>
          </cell>
        </row>
        <row r="4688">
          <cell r="A4688" t="str">
            <v>64704-00</v>
          </cell>
          <cell r="B4688" t="str">
            <v>Petrischale, Glas, d = 40 mm</v>
          </cell>
          <cell r="C4688" t="str">
            <v>Petri dish, d 40 mm</v>
          </cell>
          <cell r="D4688" t="str">
            <v>Boîte de pétri, d 40mm</v>
          </cell>
          <cell r="E4688" t="str">
            <v>CAPSULA DE PETRI,DIA. 40MM</v>
          </cell>
          <cell r="F4688" t="str">
            <v xml:space="preserve">Szalka Petriego, d = 40 mm, szklana     </v>
          </cell>
          <cell r="G4688" t="str">
            <v xml:space="preserve">Чашка Петри, d=40 мм, стекло    </v>
          </cell>
          <cell r="H4688">
            <v>1.2</v>
          </cell>
        </row>
        <row r="4689">
          <cell r="A4689" t="str">
            <v>64705-00</v>
          </cell>
          <cell r="B4689" t="str">
            <v>Petrischale, Glas, d = 100 mm</v>
          </cell>
          <cell r="C4689" t="str">
            <v>Petri dish, d 100 mm</v>
          </cell>
          <cell r="D4689" t="str">
            <v>Boîte de pétri, d 100mm</v>
          </cell>
          <cell r="E4689" t="str">
            <v>Placas Petri, d= 100 mm</v>
          </cell>
          <cell r="F4689" t="str">
            <v xml:space="preserve">Szalka Petriego, d = 100 mm, szklana     </v>
          </cell>
          <cell r="G4689" t="str">
            <v xml:space="preserve">Чашка Петри, стекло    </v>
          </cell>
          <cell r="H4689">
            <v>1.5</v>
          </cell>
        </row>
        <row r="4690">
          <cell r="A4690" t="str">
            <v>64705-02</v>
          </cell>
          <cell r="B4690" t="str">
            <v xml:space="preserve">Petrischale, Duran®, d = 10 cm, zweigeteilt </v>
          </cell>
          <cell r="C4690" t="str">
            <v>Petri dish,d=10cm,2compart.</v>
          </cell>
          <cell r="D4690" t="str">
            <v>Boîte de pétri, d 10cm, Duran - 2 compartiments</v>
          </cell>
          <cell r="E4690" t="str">
            <v>CAPSULA DE PETRI, D 10CM,DURAN,2P</v>
          </cell>
          <cell r="F4690" t="str">
            <v xml:space="preserve">Szalka Petriego, d = 10 cm, DURAN®, dwuczęściowa    </v>
          </cell>
          <cell r="G4690" t="str">
            <v xml:space="preserve">Чашка Петри, d=10 мм, DURAN, c 2 отделениями    </v>
          </cell>
          <cell r="H4690">
            <v>13.2</v>
          </cell>
        </row>
        <row r="4691">
          <cell r="A4691" t="str">
            <v>64705-03</v>
          </cell>
          <cell r="B4691" t="str">
            <v xml:space="preserve">Petrischale, Duran®, d = 10 cm,  dreigeteilt </v>
          </cell>
          <cell r="C4691" t="str">
            <v>Petri dish,d=10cm,3compart.</v>
          </cell>
          <cell r="D4691" t="str">
            <v>Boîte de pétri, d 10cm, Duran - 3 compartiments</v>
          </cell>
          <cell r="E4691" t="str">
            <v>CAPSULA DE PETRI, D 10CM,DURAN,3P</v>
          </cell>
          <cell r="F4691" t="str">
            <v xml:space="preserve">Szalka d = 10 cm, DURAN®, trzyczęściowa    </v>
          </cell>
          <cell r="G4691" t="str">
            <v xml:space="preserve">Чашка Петри, d=10 мм, DURAN, c 3 отделениями    </v>
          </cell>
          <cell r="H4691">
            <v>13.4</v>
          </cell>
        </row>
        <row r="4692">
          <cell r="A4692" t="str">
            <v>64705-04</v>
          </cell>
          <cell r="B4692" t="str">
            <v xml:space="preserve">Petrischale, Duran ®, d = 10 cm,  viergeteilt </v>
          </cell>
          <cell r="C4692" t="str">
            <v>Petri dish,d=10cm, 4compart.</v>
          </cell>
          <cell r="D4692" t="str">
            <v>Boîte de pétri, d 10cm, Duran - 4 compartiments</v>
          </cell>
          <cell r="E4692" t="str">
            <v>CAPSULA DE PETRI, D 10CM,DURAN,4P</v>
          </cell>
          <cell r="F4692" t="str">
            <v xml:space="preserve">Szalka d = 10 cm, DURAN®, czteroczęściowa    </v>
          </cell>
          <cell r="G4692" t="str">
            <v xml:space="preserve">Чашка Петри, d=10 мм, DURAN, c 4 отделениями    </v>
          </cell>
          <cell r="H4692">
            <v>12.9</v>
          </cell>
        </row>
        <row r="4693">
          <cell r="A4693" t="str">
            <v>64706-00</v>
          </cell>
          <cell r="B4693" t="str">
            <v>Blockschale</v>
          </cell>
          <cell r="C4693" t="str">
            <v>Glass trough 40x40 mm</v>
          </cell>
          <cell r="D4693" t="str">
            <v>Cuve de verre 40x40 mm avec couvercle</v>
          </cell>
          <cell r="E4693" t="str">
            <v>PILA DE VIDRIO 40X40 MM C.COVERT.</v>
          </cell>
          <cell r="F4693" t="str">
            <v xml:space="preserve">Szalka szklana     </v>
          </cell>
          <cell r="G4693" t="str">
            <v xml:space="preserve">Плоская кювета, 40x40 мм, стекло    </v>
          </cell>
          <cell r="H4693">
            <v>5</v>
          </cell>
        </row>
        <row r="4694">
          <cell r="A4694" t="str">
            <v>64708-00</v>
          </cell>
          <cell r="B4694" t="str">
            <v>Färbetrog, 105 x 60 x 55 mm</v>
          </cell>
          <cell r="C4694" t="str">
            <v>Staining trough</v>
          </cell>
          <cell r="D4694" t="str">
            <v>Cuve à coloration pour 6 lames</v>
          </cell>
          <cell r="E4694" t="str">
            <v>CUBA DE COLOREACION P.6 PORTAOBJ.</v>
          </cell>
          <cell r="F4694" t="str">
            <v xml:space="preserve">Wanienka do barwienia     </v>
          </cell>
          <cell r="G4694" t="str">
            <v xml:space="preserve">Ванна  для окрашивания  </v>
          </cell>
          <cell r="H4694">
            <v>25</v>
          </cell>
        </row>
        <row r="4695">
          <cell r="A4695" t="str">
            <v>64709-03</v>
          </cell>
          <cell r="B4695" t="str">
            <v xml:space="preserve">Petrischale, Kunststoff (PS), d = 94 mm,  20 Stück </v>
          </cell>
          <cell r="C4695" t="str">
            <v>Petri dishes, plastic, d=94mm, 20 /pkg</v>
          </cell>
          <cell r="D4695" t="str">
            <v>Boites de pétri, plastique, D94mm, 20  pièces</v>
          </cell>
          <cell r="E4695" t="str">
            <v>CAPSULAS DE PETRI,PLAST.,D94MM0,2</v>
          </cell>
          <cell r="F4695" t="str">
            <v xml:space="preserve">Szalki Petriego, sterylne, d = 94 mm, 20 sztuk     </v>
          </cell>
          <cell r="G4695" t="str">
            <v xml:space="preserve">Чашка Петри, пластмассовая, d=94 мм, 20 шт.    </v>
          </cell>
          <cell r="H4695">
            <v>9.9499999999999993</v>
          </cell>
        </row>
        <row r="4696">
          <cell r="A4696" t="str">
            <v>64709-04</v>
          </cell>
          <cell r="B4696" t="str">
            <v>Petrischalen, Kunststoff (PS), d = 94 mm, 6 Stück</v>
          </cell>
          <cell r="C4696" t="str">
            <v>Petri dishes, plast.,d= 94mm, 6 pieces</v>
          </cell>
          <cell r="D4696" t="str">
            <v>Boites de pétri, plastique, D94mm, 6 pièces</v>
          </cell>
          <cell r="E4696" t="str">
            <v>CAPSULAS DE PETRI,PLAST.,D94MM</v>
          </cell>
          <cell r="F4696" t="str">
            <v xml:space="preserve">Szalka =94 mm, 6 sztuk     </v>
          </cell>
          <cell r="G4696" t="str">
            <v xml:space="preserve">Чашка Петри, пластмассовая, d=94 мм, 6 шт.    </v>
          </cell>
          <cell r="H4696">
            <v>4</v>
          </cell>
        </row>
        <row r="4697">
          <cell r="A4697" t="str">
            <v>64710-25</v>
          </cell>
          <cell r="B4697" t="str">
            <v>Petrischalen, Kunststoff, steril, Durchmesser 60 mm, 20 St.</v>
          </cell>
          <cell r="C4697" t="str">
            <v>Petri dish, plastic,sterile , diameter 60mm, 20/pkg</v>
          </cell>
          <cell r="D4697" t="str">
            <v>Boite de Pétri, plastique, stérile, 60mm, 25 pièces</v>
          </cell>
          <cell r="E4697" t="str">
            <v>CUEN.PETRI,PLAS.ESTERIL,60mm,25UD</v>
          </cell>
          <cell r="F4697" t="str">
            <v xml:space="preserve">Szalki Petriego, sterylne, tworzywa sztucznego, 20 sztuk     </v>
          </cell>
          <cell r="G4697" t="str">
            <v xml:space="preserve">Чашка Петри, пластмассовая, стерильная, d=60 мм, 20 шт.    </v>
          </cell>
          <cell r="H4697">
            <v>6.6</v>
          </cell>
        </row>
        <row r="4698">
          <cell r="A4698" t="str">
            <v>64711-00</v>
          </cell>
          <cell r="B4698" t="str">
            <v>Replikatorstempel mit Aluminiumring, inkl. 12 autoklavierbaren Tüchern</v>
          </cell>
          <cell r="C4698" t="str">
            <v>Replicator stamp with aluminum ring, incl. 12 autoclavable cloths</v>
          </cell>
          <cell r="D4698" t="str">
            <v/>
          </cell>
          <cell r="E4698" t="str">
            <v/>
          </cell>
          <cell r="F4698" t="str">
            <v/>
          </cell>
          <cell r="G4698" t="str">
            <v/>
          </cell>
          <cell r="H4698">
            <v>285</v>
          </cell>
        </row>
        <row r="4699">
          <cell r="A4699" t="str">
            <v>64712-00</v>
          </cell>
          <cell r="B4699" t="str">
            <v>Transfertücher für Replikatorstempel, 36 Stück</v>
          </cell>
          <cell r="C4699" t="str">
            <v>Replacement transfer cloth for replicator stamps, 36 pieces</v>
          </cell>
          <cell r="D4699" t="str">
            <v/>
          </cell>
          <cell r="E4699" t="str">
            <v/>
          </cell>
          <cell r="F4699" t="str">
            <v/>
          </cell>
          <cell r="G4699" t="str">
            <v/>
          </cell>
          <cell r="H4699">
            <v>179</v>
          </cell>
        </row>
        <row r="4700">
          <cell r="A4700" t="str">
            <v>64726-00</v>
          </cell>
          <cell r="B4700" t="str">
            <v>Pinzette nach Kühne (Deckglaspinzette gebogen)</v>
          </cell>
          <cell r="C4700" t="str">
            <v>Staining tweezer,acc.to Kühne</v>
          </cell>
          <cell r="D4700" t="str">
            <v>Pince à lamelles selon Kuhne</v>
          </cell>
          <cell r="E4700" t="str">
            <v>PINZA P.CUBREOBJETOS,SEG.KUEHNE</v>
          </cell>
          <cell r="F4700" t="str">
            <v xml:space="preserve">Pęseta typu Kühne     </v>
          </cell>
          <cell r="G4700" t="str">
            <v xml:space="preserve">Пинцет  Кюхне  </v>
          </cell>
          <cell r="H4700">
            <v>4.0999999999999996</v>
          </cell>
        </row>
        <row r="4701">
          <cell r="A4701" t="str">
            <v>64736-00</v>
          </cell>
          <cell r="B4701" t="str">
            <v xml:space="preserve">Glasplatte (klar), 120 x 60 mm, ca. 2 mm dick </v>
          </cell>
          <cell r="C4701" t="str">
            <v>Glass plate, 120x60x2 mm</v>
          </cell>
          <cell r="D4701" t="str">
            <v>Plaque de verre, 120x60x2mm</v>
          </cell>
          <cell r="E4701" t="str">
            <v>PLACA DE VIDRIO 120X60X2MM ESP.</v>
          </cell>
          <cell r="F4701" t="str">
            <v xml:space="preserve">Płytka szklana 120 mm x 60 mm, s = 2 mm     </v>
          </cell>
          <cell r="G4701" t="str">
            <v xml:space="preserve">Пластинка, стекло, 120x60x2 мм     </v>
          </cell>
          <cell r="H4701">
            <v>3.3</v>
          </cell>
        </row>
        <row r="4702">
          <cell r="A4702" t="str">
            <v>64755-00</v>
          </cell>
          <cell r="B4702" t="str">
            <v>Petrischale, Glas, d = 60 mm</v>
          </cell>
          <cell r="C4702" t="str">
            <v>Petri dish, d 60 mm, glass</v>
          </cell>
          <cell r="D4702" t="str">
            <v>Boîte de pétri 60mm verre</v>
          </cell>
          <cell r="E4702" t="str">
            <v>CAPSULA D.PETRI, D 600mm,VIDRIO</v>
          </cell>
          <cell r="F4702" t="str">
            <v xml:space="preserve">Szalka Petriego, d = 60 mm, szklana     </v>
          </cell>
          <cell r="G4702" t="str">
            <v xml:space="preserve">Чашка Петри, d=60 мм, стекло    </v>
          </cell>
          <cell r="H4702">
            <v>1.3</v>
          </cell>
        </row>
        <row r="4703">
          <cell r="A4703" t="str">
            <v>64756-00</v>
          </cell>
          <cell r="B4703" t="str">
            <v>Petrischale, Glas, d = 120 mm</v>
          </cell>
          <cell r="C4703" t="str">
            <v>Petri dish, d 120 mm, glass</v>
          </cell>
          <cell r="D4703" t="str">
            <v>Boîte de pétri 120mm verre</v>
          </cell>
          <cell r="E4703" t="str">
            <v>CAPSULA D.PETRI, D 120mm,VIDRIO</v>
          </cell>
          <cell r="F4703" t="str">
            <v xml:space="preserve">Szalka Petriego, d = 120 mm, szklana     </v>
          </cell>
          <cell r="G4703" t="str">
            <v xml:space="preserve">Чашка Петри, d=120 мм, стекло    </v>
          </cell>
          <cell r="H4703">
            <v>2</v>
          </cell>
        </row>
        <row r="4704">
          <cell r="A4704" t="str">
            <v>64757-00</v>
          </cell>
          <cell r="B4704" t="str">
            <v>Petrischale, Glas, d = 150 mm</v>
          </cell>
          <cell r="C4704" t="str">
            <v>Petri dish, d 150 mm, glass</v>
          </cell>
          <cell r="D4704" t="str">
            <v>Boîte de pétri, d 150mm</v>
          </cell>
          <cell r="E4704" t="str">
            <v>CAPSULA DE PETRI, D 150 MM</v>
          </cell>
          <cell r="F4704" t="str">
            <v xml:space="preserve">Szalka Petriego, d = 150 mm, szklana     </v>
          </cell>
          <cell r="G4704" t="str">
            <v xml:space="preserve">Чашка Петри, d=150 мм, стекло    </v>
          </cell>
          <cell r="H4704">
            <v>3.5</v>
          </cell>
        </row>
        <row r="4705">
          <cell r="A4705" t="str">
            <v>64779-00</v>
          </cell>
          <cell r="B4705" t="str">
            <v>Pipettenflasche, braun, 50 ml, NS 14,5/15</v>
          </cell>
          <cell r="C4705" t="str">
            <v>Pipette bottle, 50 ml, amber,IGJ</v>
          </cell>
          <cell r="D4705" t="str">
            <v>Flacon compte-gouttes 50 ml, verre brun</v>
          </cell>
          <cell r="E4705" t="str">
            <v>FRASCO PIPETA  50 ML</v>
          </cell>
          <cell r="F4705" t="str">
            <v xml:space="preserve">Butelka do pipet 50 ml, brązowa, NS 14,5/15    </v>
          </cell>
          <cell r="G4705" t="str">
            <v xml:space="preserve">Капельница, 50 мл, коричневая, 14,5 / 15, NS    </v>
          </cell>
          <cell r="H4705">
            <v>10.5</v>
          </cell>
        </row>
        <row r="4706">
          <cell r="A4706" t="str">
            <v>64780-00</v>
          </cell>
          <cell r="B4706" t="str">
            <v>Pipettenflasche, braun, 100 ml, NS 14,5/15</v>
          </cell>
          <cell r="C4706" t="str">
            <v>Pipette bottle, 100 ml, amber,IGJ</v>
          </cell>
          <cell r="D4706" t="str">
            <v>Flacon compte goutte en verre brun, 100 ml</v>
          </cell>
          <cell r="E4706" t="str">
            <v>FRASCO PIPETA  100 ML, AMBAR, IGJ</v>
          </cell>
          <cell r="F4706" t="str">
            <v xml:space="preserve">Butelka do pipet 100 ml, brązowa, NS 14,5/15    </v>
          </cell>
          <cell r="G4706" t="str">
            <v xml:space="preserve">Капельница, 100 мл, коричневая, 14,5 / 15, NS      </v>
          </cell>
          <cell r="H4706">
            <v>9.9</v>
          </cell>
        </row>
        <row r="4707">
          <cell r="A4707" t="str">
            <v>64781-01</v>
          </cell>
          <cell r="B4707" t="str">
            <v>Tropfpipette mit Schraubdeckel, Laborglas</v>
          </cell>
          <cell r="C4707" t="str">
            <v>Dropping pipette with screw cap, short</v>
          </cell>
          <cell r="D4707" t="str">
            <v>Pipette compte-gouttes, petite</v>
          </cell>
          <cell r="E4707" t="str">
            <v xml:space="preserve">Pipeta pasteur pequeña en tarro con tapón </v>
          </cell>
          <cell r="F4707" t="str">
            <v xml:space="preserve">Butelka z krótką pipetką w zakręcanej pokrywie     </v>
          </cell>
          <cell r="G4707" t="str">
            <v xml:space="preserve">Пипетка с резьбовой крышкой, низкая    </v>
          </cell>
          <cell r="H4707">
            <v>0.9</v>
          </cell>
        </row>
        <row r="4708">
          <cell r="A4708" t="str">
            <v>64782-00</v>
          </cell>
          <cell r="B4708" t="str">
            <v>Pipettenflasche mit Schraubverschluss, braun, 50 ml</v>
          </cell>
          <cell r="C4708" t="str">
            <v>Pipette bottle,50 ml,amber,screw</v>
          </cell>
          <cell r="D4708" t="str">
            <v>Compte goutte, verre brun 50 ml</v>
          </cell>
          <cell r="E4708" t="str">
            <v>FRASCO PIPETA  50ml,AMBAR,ROSCA.</v>
          </cell>
          <cell r="F4708" t="str">
            <v xml:space="preserve">Butelka do pipet 50 ml, brązowa, S.V.     </v>
          </cell>
          <cell r="G4708" t="str">
            <v xml:space="preserve">Капельница, 50 мл, коричневая, SV    </v>
          </cell>
          <cell r="H4708">
            <v>1.5</v>
          </cell>
        </row>
        <row r="4709">
          <cell r="A4709" t="str">
            <v>64782-01</v>
          </cell>
          <cell r="B4709" t="str">
            <v xml:space="preserve">Tropfpipette mit Schraubdeckel, lang </v>
          </cell>
          <cell r="C4709" t="str">
            <v>Dropping pipette with screw cap, long</v>
          </cell>
          <cell r="D4709" t="str">
            <v>Pipette compte-gouttes, longue</v>
          </cell>
          <cell r="E4709" t="str">
            <v xml:space="preserve">Pipeta pasteur larga en tarro con tapón </v>
          </cell>
          <cell r="F4709" t="str">
            <v xml:space="preserve">Butelka z długą pipetką w zakręcanej pokrywie     </v>
          </cell>
          <cell r="G4709" t="str">
            <v xml:space="preserve">Пипетка с резьбовой крышкой, длинная    </v>
          </cell>
          <cell r="H4709">
            <v>0.9</v>
          </cell>
        </row>
        <row r="4710">
          <cell r="A4710" t="str">
            <v>64785-00</v>
          </cell>
          <cell r="B4710" t="str">
            <v>Pipettenflasche DIN 18, rund, 10 ml, klar inkl. Pipettenmontur</v>
          </cell>
          <cell r="C4710" t="str">
            <v>Pipette bottle 10 ml, clear, screw</v>
          </cell>
          <cell r="D4710" t="str">
            <v>Flacon compte-goutte, verre clair, 10 ml</v>
          </cell>
          <cell r="E4710" t="str">
            <v>Tarro con pipeta 10 ml, transparente y con tapón</v>
          </cell>
          <cell r="F4710" t="str">
            <v xml:space="preserve">Butelka przeźroczysta z pipetką DIN 18, 10 ml     </v>
          </cell>
          <cell r="G4710" t="str">
            <v xml:space="preserve">Капельница  DIN 18, 10 мл, винт, коричн.    </v>
          </cell>
          <cell r="H4710">
            <v>2.2000000000000002</v>
          </cell>
        </row>
        <row r="4711">
          <cell r="A4711" t="str">
            <v>64785-02</v>
          </cell>
          <cell r="B4711" t="str">
            <v>Öl 10 ml , in Pipettenflasche DIN 18, rund,  klar</v>
          </cell>
          <cell r="C4711" t="str">
            <v>Oil 10 ml, in pipette bottle</v>
          </cell>
          <cell r="D4711" t="str">
            <v>Compte goutte, verre brun 10ml</v>
          </cell>
          <cell r="E4711" t="str">
            <v>FRASCO PIPETA 10ml,AMBAR,ROSCA.</v>
          </cell>
          <cell r="F4711" t="str">
            <v xml:space="preserve">Olej 10 ml, w przeźroczystej butelce z pipetką DIN 18     </v>
          </cell>
          <cell r="G4711" t="str">
            <v xml:space="preserve">Масло 10 мл,  в капельнице   </v>
          </cell>
          <cell r="H4711">
            <v>6.3</v>
          </cell>
        </row>
        <row r="4712">
          <cell r="A4712" t="str">
            <v>64796-00</v>
          </cell>
          <cell r="B4712" t="str">
            <v>Petrischale, Glas, d = 200 mm</v>
          </cell>
          <cell r="C4712" t="str">
            <v>Petri dish, d 200 mm, glass</v>
          </cell>
          <cell r="D4712" t="str">
            <v>Boîte de pétri, d 200mm</v>
          </cell>
          <cell r="E4712" t="str">
            <v>CAPSULA DE PETRI,DIA.200MM</v>
          </cell>
          <cell r="F4712" t="str">
            <v xml:space="preserve">Szalka Petriego d = 200 mm, szklana     </v>
          </cell>
          <cell r="G4712" t="str">
            <v xml:space="preserve">Чашка Петри, d=200 мм, стекло    </v>
          </cell>
          <cell r="H4712">
            <v>9.3000000000000007</v>
          </cell>
        </row>
        <row r="4713">
          <cell r="A4713" t="str">
            <v>64798-00</v>
          </cell>
          <cell r="B4713" t="str">
            <v>Laborschere, stump/spitz, 18 cm lang</v>
          </cell>
          <cell r="C4713" t="str">
            <v>Scissors, straight, 180 mm</v>
          </cell>
          <cell r="D4713" t="str">
            <v>Paire de ciseaux, 180mm</v>
          </cell>
          <cell r="E4713" t="str">
            <v>TIJERAS, 18 CM</v>
          </cell>
          <cell r="F4713" t="str">
            <v xml:space="preserve">Nożyce laboratoryjne, l = 180 mm     </v>
          </cell>
          <cell r="G4713" t="str">
            <v xml:space="preserve">Ножницы лабораторные, прямые, l=180 мм    </v>
          </cell>
          <cell r="H4713">
            <v>7.9</v>
          </cell>
        </row>
        <row r="4714">
          <cell r="A4714" t="str">
            <v>64810-00</v>
          </cell>
          <cell r="B4714" t="str">
            <v xml:space="preserve">Gummituch mit Schlaufe </v>
          </cell>
          <cell r="C4714" t="str">
            <v>Rubber cloth with loop</v>
          </cell>
          <cell r="D4714" t="str">
            <v>Tissu de caoutchouc avec anse</v>
          </cell>
          <cell r="E4714" t="str">
            <v>PANO DE GOMA CON LAZO</v>
          </cell>
          <cell r="F4714" t="str">
            <v xml:space="preserve">Ścierka gumowa z pętelką     </v>
          </cell>
          <cell r="G4714" t="str">
            <v xml:space="preserve">Резиновое полотно, лоскут, с петелькой    </v>
          </cell>
          <cell r="H4714">
            <v>29</v>
          </cell>
        </row>
        <row r="4715">
          <cell r="A4715" t="str">
            <v>64819-00</v>
          </cell>
          <cell r="B4715" t="str">
            <v>Glasplatte (klar) 120 x 120 mm, ca. 2 mm dick</v>
          </cell>
          <cell r="C4715" t="str">
            <v>Glass plate, 120x120x2 mm</v>
          </cell>
          <cell r="D4715" t="str">
            <v>Plaque de verre, 120x120x2mm</v>
          </cell>
          <cell r="E4715" t="str">
            <v>PLACA DE VIDRIO 120X120X2 MM</v>
          </cell>
          <cell r="F4715" t="str">
            <v xml:space="preserve">Płytka szklana 120 mmx120 mm, s = 2 mm     </v>
          </cell>
          <cell r="G4715" t="str">
            <v xml:space="preserve">Стеклянная пластинка, 120x120x2 мм    </v>
          </cell>
          <cell r="H4715">
            <v>3</v>
          </cell>
        </row>
        <row r="4716">
          <cell r="A4716" t="str">
            <v>64821-00</v>
          </cell>
          <cell r="B4716" t="str">
            <v>Pipette mit Gummikappe, l = 250 mm</v>
          </cell>
          <cell r="C4716" t="str">
            <v>Pipette with rubber bulb, long</v>
          </cell>
          <cell r="D4716" t="str">
            <v>Pipette avec capuchon, longue</v>
          </cell>
          <cell r="E4716" t="str">
            <v>PIPETA C.CASQUETE DE GOMA,25 CM</v>
          </cell>
          <cell r="F4716" t="str">
            <v xml:space="preserve">Pipeta z kapturkiem gumowym, długa     </v>
          </cell>
          <cell r="G4716" t="str">
            <v xml:space="preserve">Пипетка, с резиновым колпачком, длинная    </v>
          </cell>
          <cell r="H4716">
            <v>4.9000000000000004</v>
          </cell>
        </row>
        <row r="4717">
          <cell r="A4717" t="str">
            <v>64835-00</v>
          </cell>
          <cell r="B4717" t="str">
            <v xml:space="preserve">Kulturgefäßdeckel mit Loch </v>
          </cell>
          <cell r="C4717" t="str">
            <v>Culture vessel cover</v>
          </cell>
          <cell r="D4717" t="str">
            <v>Couvercle pour vase de culture percé</v>
          </cell>
          <cell r="E4717" t="str">
            <v>TAPA P.64834,C.PERFORACION</v>
          </cell>
          <cell r="F4717" t="str">
            <v xml:space="preserve">Pokrywka do naczynia do hodowli kultur     </v>
          </cell>
          <cell r="G4717" t="str">
            <v xml:space="preserve">Крышка для чашки с культурами, с отверстием    </v>
          </cell>
          <cell r="H4717">
            <v>5.5</v>
          </cell>
        </row>
        <row r="4718">
          <cell r="A4718" t="str">
            <v>64837-00</v>
          </cell>
          <cell r="B4718" t="str">
            <v>Experimentierkammer, 29 cm, passend für Cobra SMARTsense Sensoren</v>
          </cell>
          <cell r="C4718" t="str">
            <v>Experiment chamber, 29 cm, for Cobra SMARTsense sensors</v>
          </cell>
          <cell r="D4718" t="str">
            <v xml:space="preserve">Chambre d'expérimentation, 29 cm (11,4 "), s'adapte aux capteurs Cobra SMARTsense
</v>
          </cell>
          <cell r="E4718" t="str">
            <v>Cámara de experimentos, 29 cm (11,4 "), se adapta a los sensores Cobra SMARTsense</v>
          </cell>
          <cell r="F4718" t="str">
            <v>Komora do eksperymentów, 29 cm (11,4 "), pasuje do czujników Cobra SMARTsense</v>
          </cell>
          <cell r="G4718" t="str">
            <v>Экспериментальная камера, 29 см (11,4 дюйма), подходит для датчиков Cobra SMARTsense</v>
          </cell>
          <cell r="H4718">
            <v>86</v>
          </cell>
        </row>
        <row r="4719">
          <cell r="A4719" t="str">
            <v>64838-00</v>
          </cell>
          <cell r="B4719" t="str">
            <v>Pipette mit Gummikappe, l = 80 mm davon l = 40 mm lange Spitze</v>
          </cell>
          <cell r="C4719" t="str">
            <v>Pipette, w. rubber bulb, long tip</v>
          </cell>
          <cell r="D4719" t="str">
            <v>Pipette avec capuchon, pointe effilée</v>
          </cell>
          <cell r="E4719" t="str">
            <v>PIPETA PUNTIAGUDA C.CASQUETE GOMA</v>
          </cell>
          <cell r="F4719" t="str">
            <v xml:space="preserve">Pipeta z kapturkiem gumowym, długi szpic     </v>
          </cell>
          <cell r="G4719" t="str">
            <v xml:space="preserve">Пипетка, с резиновым колпачком, длинный наконечник  </v>
          </cell>
          <cell r="H4719">
            <v>3.9</v>
          </cell>
        </row>
        <row r="4720">
          <cell r="A4720" t="str">
            <v>64839-00</v>
          </cell>
          <cell r="B4720" t="str">
            <v>Modulares Ökosystem passend für Cobra SMARTsense Sensoren</v>
          </cell>
          <cell r="C4720" t="str">
            <v>Modular Ecosystem fitting the Cobra SMARTsense Sensors</v>
          </cell>
          <cell r="D4720" t="str">
            <v>Ecosystème modulaire pour les capteurs SMARTsense de Cobra</v>
          </cell>
          <cell r="E4720" t="str">
            <v>Ecosistema modular para los sensores Cobra SMARTsense</v>
          </cell>
          <cell r="F4720" t="str">
            <v/>
          </cell>
          <cell r="G4720" t="str">
            <v>Модульная экосистема для сенсоров Cobra SMARTsense</v>
          </cell>
          <cell r="H4720">
            <v>269</v>
          </cell>
        </row>
        <row r="4721">
          <cell r="A4721" t="str">
            <v>64840-00</v>
          </cell>
          <cell r="B4721" t="str">
            <v>Skale, l = 350 mm</v>
          </cell>
          <cell r="C4721" t="str">
            <v>Scale  350 mm</v>
          </cell>
          <cell r="D4721" t="str">
            <v>Echelle graduée 350 mm</v>
          </cell>
          <cell r="E4721" t="str">
            <v>ESCALA 350 MM</v>
          </cell>
          <cell r="F4721" t="str">
            <v xml:space="preserve">Skala, l = 350 mm     </v>
          </cell>
          <cell r="G4721" t="str">
            <v xml:space="preserve">Шкала, l=350 мм    </v>
          </cell>
          <cell r="H4721">
            <v>28</v>
          </cell>
        </row>
        <row r="4722">
          <cell r="A4722" t="str">
            <v>64841-00</v>
          </cell>
          <cell r="B4722" t="str">
            <v xml:space="preserve">Thermosflasche 500 ml </v>
          </cell>
          <cell r="C4722" t="str">
            <v>Thermos flask</v>
          </cell>
          <cell r="D4722" t="str">
            <v>Bouteille thermos</v>
          </cell>
          <cell r="E4722" t="str">
            <v>TERMOS,0,5 L</v>
          </cell>
          <cell r="F4722" t="str">
            <v xml:space="preserve">Termos 500 ml     </v>
          </cell>
          <cell r="G4722" t="str">
            <v xml:space="preserve">Tермоc, 500 мл    </v>
          </cell>
          <cell r="H4722">
            <v>16.899999999999999</v>
          </cell>
        </row>
        <row r="4723">
          <cell r="A4723" t="str">
            <v>64847-00</v>
          </cell>
          <cell r="B4723" t="str">
            <v xml:space="preserve">Kulturgefäßdeckel mit Schlitz </v>
          </cell>
          <cell r="C4723" t="str">
            <v>Culture vessel cover, slotted</v>
          </cell>
          <cell r="D4723" t="str">
            <v>Couvercle pour vase culture, fendu</v>
          </cell>
          <cell r="E4723" t="str">
            <v>TAPA P.RECIPIENTE CULTIVO,HENDIDA</v>
          </cell>
          <cell r="F4723" t="str">
            <v xml:space="preserve">Pokrywka do naczynia hodowlanego, ze szczeliną     </v>
          </cell>
          <cell r="G4723" t="str">
            <v xml:space="preserve">Крышка для емкости с культурами, прорезная    </v>
          </cell>
          <cell r="H4723">
            <v>4.0999999999999996</v>
          </cell>
        </row>
        <row r="4724">
          <cell r="A4724" t="str">
            <v>64857-00</v>
          </cell>
          <cell r="B4724" t="str">
            <v xml:space="preserve">Stechzirkel </v>
          </cell>
          <cell r="C4724" t="str">
            <v>Dividers, nickel-plated,  14 cm</v>
          </cell>
          <cell r="D4724" t="str">
            <v>Compas à pointes sèches, env. 14cm</v>
          </cell>
          <cell r="E4724" t="str">
            <v>COMPAS DE PUNTAS,NIQUELADO,14 CM</v>
          </cell>
          <cell r="F4724" t="str">
            <v xml:space="preserve">Cyrkiel do wkłuwania     </v>
          </cell>
          <cell r="G4724" t="str">
            <v xml:space="preserve">Циркуль, никелированный, 14 см    </v>
          </cell>
          <cell r="H4724">
            <v>8.1999999999999993</v>
          </cell>
        </row>
        <row r="4725">
          <cell r="A4725" t="str">
            <v>64906-00</v>
          </cell>
          <cell r="B4725" t="str">
            <v xml:space="preserve">Membranfilteraufsatz </v>
          </cell>
          <cell r="C4725" t="str">
            <v>Membrane filter apparatus, 250 ml</v>
          </cell>
          <cell r="D4725" t="str">
            <v>Appareil de filtration à membrane, 250 ml</v>
          </cell>
          <cell r="E4725" t="str">
            <v>AP.DE FILTRACION D. MEMBRANA</v>
          </cell>
          <cell r="F4725" t="str">
            <v xml:space="preserve">Aparat do filtrów membranowych     </v>
          </cell>
          <cell r="G4725" t="str">
            <v xml:space="preserve">Насадка с мембранным фильтром    </v>
          </cell>
          <cell r="H4725">
            <v>379</v>
          </cell>
        </row>
        <row r="4726">
          <cell r="A4726" t="str">
            <v>64907-00</v>
          </cell>
          <cell r="B4726" t="str">
            <v xml:space="preserve">Membranfilter, d = 50 mm, 100 Stück </v>
          </cell>
          <cell r="C4726" t="str">
            <v>Membrane filters, d = 50 mm, 0.45 µm, 100</v>
          </cell>
          <cell r="D4726" t="str">
            <v>Filtres à membrane, d = 50 mm, 0,45 µm, 100 pièces</v>
          </cell>
          <cell r="E4726" t="str">
            <v>FILTRO D. MEMBRANA, 100 PZS.</v>
          </cell>
          <cell r="F4726" t="str">
            <v xml:space="preserve">Filtr membranowy, d = 50 mm, 100 sztuk     </v>
          </cell>
          <cell r="G4726" t="str">
            <v xml:space="preserve">Мембранные фильтры,  d = 50 мм, 100 шт.    </v>
          </cell>
          <cell r="H4726">
            <v>93.2</v>
          </cell>
        </row>
        <row r="4727">
          <cell r="A4727" t="str">
            <v>64908-03</v>
          </cell>
          <cell r="B4727" t="str">
            <v xml:space="preserve">Nährkartonscheiben Standard, 10 Stück </v>
          </cell>
          <cell r="C4727" t="str">
            <v>Nutrient discs,standard, 10</v>
          </cell>
          <cell r="D4727" t="str">
            <v>Cartons nourriciers standards, 10</v>
          </cell>
          <cell r="E4727" t="str">
            <v>PLACAS CART.NUTRITCION ESTAND. 10</v>
          </cell>
          <cell r="F4727" t="str">
            <v xml:space="preserve">Tarcze kartonowe z odżywką Standard,10 sztuk     </v>
          </cell>
          <cell r="G4727" t="str">
            <v xml:space="preserve">Диски с питательной средой, стандартные, 10 шт.    </v>
          </cell>
          <cell r="H4727">
            <v>45</v>
          </cell>
        </row>
        <row r="4728">
          <cell r="A4728" t="str">
            <v>64928-00</v>
          </cell>
          <cell r="B4728" t="str">
            <v xml:space="preserve">Tastborste </v>
          </cell>
          <cell r="C4728" t="str">
            <v>Touching bristle</v>
          </cell>
          <cell r="D4728" t="str">
            <v>Tige en nylon de soie</v>
          </cell>
          <cell r="E4728" t="str">
            <v>CRIN PALPADOR</v>
          </cell>
          <cell r="F4728" t="str">
            <v xml:space="preserve">Szczoteczka testowa     </v>
          </cell>
          <cell r="G4728" t="str">
            <v xml:space="preserve">Тактильный волосной стимулятор  </v>
          </cell>
          <cell r="H4728">
            <v>3.9</v>
          </cell>
        </row>
        <row r="4729">
          <cell r="A4729" t="str">
            <v>64948-00</v>
          </cell>
          <cell r="B4729" t="str">
            <v xml:space="preserve">Figuren zum Thema optische Täuschung </v>
          </cell>
          <cell r="C4729" t="str">
            <v>Optical illusion figures</v>
          </cell>
          <cell r="D4729" t="str">
            <v>Figures formes et couleurs, les 4</v>
          </cell>
          <cell r="E4729" t="str">
            <v>Figuras, ilusión óptica</v>
          </cell>
          <cell r="F4729" t="str">
            <v xml:space="preserve">Figury - Złudzenia optyczne     </v>
          </cell>
          <cell r="G4729" t="str">
            <v xml:space="preserve">Геометрические фигуры, оптический обман    </v>
          </cell>
          <cell r="H4729">
            <v>6.3</v>
          </cell>
        </row>
        <row r="4730">
          <cell r="A4730" t="str">
            <v>64949-00</v>
          </cell>
          <cell r="B4730" t="str">
            <v>Figuren zum Thema physiologisches Sehen</v>
          </cell>
          <cell r="C4730" t="str">
            <v>Physiological vision figures</v>
          </cell>
          <cell r="D4730" t="str">
            <v>Figures vue physiologique</v>
          </cell>
          <cell r="E4730" t="str">
            <v>FIGURAS, VISION FISIOLOGICA</v>
          </cell>
          <cell r="F4730" t="str">
            <v xml:space="preserve">Figury- Fizjologia wzroku     </v>
          </cell>
          <cell r="G4730" t="str">
            <v xml:space="preserve">Фигуры, зрительное восприятие    </v>
          </cell>
          <cell r="H4730">
            <v>10.5</v>
          </cell>
        </row>
        <row r="4731">
          <cell r="A4731" t="str">
            <v>65568-00</v>
          </cell>
          <cell r="B4731" t="str">
            <v xml:space="preserve">Sichtscheibe (Secchi) </v>
          </cell>
          <cell r="C4731" t="str">
            <v>Secchi disc</v>
          </cell>
          <cell r="D4731" t="str">
            <v>Disque de secchi</v>
          </cell>
          <cell r="E4731" t="str">
            <v>Disco indicador de Secchi</v>
          </cell>
          <cell r="F4731" t="str">
            <v xml:space="preserve">Krążek Secchiego     </v>
          </cell>
          <cell r="G4731" t="str">
            <v xml:space="preserve">Смотровой диск (Секки)  </v>
          </cell>
          <cell r="H4731">
            <v>229</v>
          </cell>
        </row>
        <row r="4732">
          <cell r="A4732" t="str">
            <v>65568-01</v>
          </cell>
          <cell r="B4732" t="str">
            <v>Secchi-Scheibe (Sichtscheibe)</v>
          </cell>
          <cell r="C4732" t="str">
            <v>Secchi disk</v>
          </cell>
          <cell r="D4732" t="str">
            <v/>
          </cell>
          <cell r="E4732" t="str">
            <v/>
          </cell>
          <cell r="F4732" t="str">
            <v/>
          </cell>
          <cell r="G4732" t="str">
            <v/>
          </cell>
          <cell r="H4732">
            <v>59</v>
          </cell>
        </row>
        <row r="4733">
          <cell r="A4733" t="str">
            <v>65750-00</v>
          </cell>
          <cell r="B4733" t="str">
            <v>Schülerversuche Die Mendelschen Vererbungsregeln - Mendel in a Box</v>
          </cell>
          <cell r="C4733" t="str">
            <v>Student experiments The Mendelian Rules of Heredity - Mendel in a Box</v>
          </cell>
          <cell r="D4733" t="str">
            <v/>
          </cell>
          <cell r="E4733" t="str">
            <v/>
          </cell>
          <cell r="F4733" t="str">
            <v/>
          </cell>
          <cell r="G4733" t="str">
            <v>Законы наследственности Менделя,набор для лабораторных работ</v>
          </cell>
          <cell r="H4733">
            <v>125</v>
          </cell>
        </row>
        <row r="4734">
          <cell r="A4734" t="str">
            <v>65750-01</v>
          </cell>
          <cell r="B4734" t="str">
            <v>Saatgut für Mendel in a Box - Nachfüllpack</v>
          </cell>
          <cell r="C4734" t="str">
            <v>Seeds for Mendel in a Box - Refill pack</v>
          </cell>
          <cell r="D4734" t="str">
            <v/>
          </cell>
          <cell r="E4734" t="str">
            <v/>
          </cell>
          <cell r="F4734" t="str">
            <v/>
          </cell>
          <cell r="G4734" t="str">
            <v/>
          </cell>
          <cell r="H4734">
            <v>99</v>
          </cell>
        </row>
        <row r="4735">
          <cell r="A4735" t="str">
            <v>65750-10</v>
          </cell>
          <cell r="B4735" t="str">
            <v>Zimmergewächshaus mit 15 Töpfen</v>
          </cell>
          <cell r="C4735" t="str">
            <v>Indoor greenhouse with 15 pots</v>
          </cell>
          <cell r="D4735" t="str">
            <v/>
          </cell>
          <cell r="E4735" t="str">
            <v/>
          </cell>
          <cell r="F4735" t="str">
            <v/>
          </cell>
          <cell r="G4735" t="str">
            <v/>
          </cell>
          <cell r="H4735">
            <v>29</v>
          </cell>
        </row>
        <row r="4736">
          <cell r="A4736" t="str">
            <v>65750-99</v>
          </cell>
          <cell r="B4736" t="str">
            <v>Photosyntheselampe, LED, Vollspektrum, 10 W</v>
          </cell>
          <cell r="C4736" t="str">
            <v>Photosynthesis lamp, LED, full spectrum, 10 W</v>
          </cell>
          <cell r="D4736" t="str">
            <v/>
          </cell>
          <cell r="E4736" t="str">
            <v/>
          </cell>
          <cell r="F4736" t="str">
            <v/>
          </cell>
          <cell r="G4736" t="str">
            <v/>
          </cell>
          <cell r="H4736">
            <v>37.5</v>
          </cell>
        </row>
        <row r="4737">
          <cell r="A4737" t="str">
            <v>65854-00</v>
          </cell>
          <cell r="B4737" t="str">
            <v>Sieb engmaschig, d = 150 mm</v>
          </cell>
          <cell r="C4737" t="str">
            <v xml:space="preserve">Sieve, narrow mesh, </v>
          </cell>
          <cell r="D4737" t="str">
            <v>Passoire, mailles serrées,</v>
          </cell>
          <cell r="E4737" t="str">
            <v>Tamiz, malla densa</v>
          </cell>
          <cell r="F4737" t="str">
            <v>Sitko o małym oczku</v>
          </cell>
          <cell r="G4737" t="str">
            <v>Сито, мелкое</v>
          </cell>
          <cell r="H4737">
            <v>5.3</v>
          </cell>
        </row>
        <row r="4738">
          <cell r="A4738" t="str">
            <v>65856-00</v>
          </cell>
          <cell r="B4738" t="str">
            <v>Bodensiebe, Satz von 6 Stück</v>
          </cell>
          <cell r="C4738" t="str">
            <v>Soil filters, set of 6</v>
          </cell>
          <cell r="D4738" t="str">
            <v>Filtres à terre, jeu de 6</v>
          </cell>
          <cell r="E4738" t="str">
            <v>Filtros de tierra, juego de 6</v>
          </cell>
          <cell r="F4738" t="str">
            <v/>
          </cell>
          <cell r="G4738" t="str">
            <v>Почвенные сита, комплект из 6</v>
          </cell>
          <cell r="H4738">
            <v>99</v>
          </cell>
        </row>
        <row r="4739">
          <cell r="A4739" t="str">
            <v>65963-00</v>
          </cell>
          <cell r="B4739" t="str">
            <v>Neurosimulator</v>
          </cell>
          <cell r="C4739" t="str">
            <v>Neurosimulator</v>
          </cell>
          <cell r="D4739" t="str">
            <v>Neurosimulateur</v>
          </cell>
          <cell r="E4739" t="str">
            <v>NEURO-SIMULADOR</v>
          </cell>
          <cell r="F4739" t="str">
            <v xml:space="preserve">Symulator neuronu     </v>
          </cell>
          <cell r="G4739" t="str">
            <v xml:space="preserve">Нейросимулятор    </v>
          </cell>
          <cell r="H4739">
            <v>823</v>
          </cell>
        </row>
        <row r="4740">
          <cell r="A4740" t="str">
            <v>65963-22</v>
          </cell>
          <cell r="B4740" t="str">
            <v>Set Neurobiologie mit einer Nervenzelle mit Cobra SMARTsense</v>
          </cell>
          <cell r="C4740" t="str">
            <v>Set Neurobiology with one nerve cell with Cobra SMARTsense</v>
          </cell>
          <cell r="D4740" t="str">
            <v>Laboratoire neurobiologie</v>
          </cell>
          <cell r="E4740" t="str">
            <v>Set neurología con una célula nerviosa con Cobra SMARTsense</v>
          </cell>
          <cell r="F4740" t="str">
            <v xml:space="preserve">Zestaw Neurobiologia, z podręcznikiem    </v>
          </cell>
          <cell r="G4740" t="str">
            <v xml:space="preserve">Нейросимулятор  </v>
          </cell>
          <cell r="H4740">
            <v>1885</v>
          </cell>
        </row>
        <row r="4741">
          <cell r="A4741" t="str">
            <v>65963-93</v>
          </cell>
          <cell r="B4741" t="str">
            <v xml:space="preserve">Neurosimulator, Betriebsgerät </v>
          </cell>
          <cell r="C4741" t="str">
            <v>Neuro-simulator, power supply</v>
          </cell>
          <cell r="D4741" t="str">
            <v xml:space="preserve">Neurosimulateur: unité d'opération </v>
          </cell>
          <cell r="E4741" t="str">
            <v>UNIDAD DE ALIMENTACIÓN PARA NEUROSIMULADOR</v>
          </cell>
          <cell r="F4741" t="str">
            <v xml:space="preserve">Zasilacz do symulatora neutronu     </v>
          </cell>
          <cell r="G4741" t="str">
            <v xml:space="preserve">Нейросимулятор, источник питания    </v>
          </cell>
          <cell r="H4741">
            <v>669</v>
          </cell>
        </row>
        <row r="4742">
          <cell r="A4742" t="str">
            <v>65967-99</v>
          </cell>
          <cell r="B4742" t="str">
            <v>myVolt Mini Stromversorgungsgerät für die Elektrophorese, 100V / 200V</v>
          </cell>
          <cell r="C4742" t="str">
            <v>myVolt Mini Electrophoresis power supply 100V/200V</v>
          </cell>
          <cell r="D4742" t="str">
            <v>PHYWE Alimentation électrophorèse 100v / 200v</v>
          </cell>
          <cell r="E4742" t="str">
            <v>PHYWE Fuente de alimentación para electroforesis 100V/200V</v>
          </cell>
          <cell r="F4742" t="str">
            <v xml:space="preserve">PHYWE Zasilacz do elektroforezy 100 V/200 V     </v>
          </cell>
          <cell r="G4742" t="str">
            <v xml:space="preserve">Источник питания для электрофореза 100В /200В    </v>
          </cell>
          <cell r="H4742">
            <v>249</v>
          </cell>
        </row>
        <row r="4743">
          <cell r="A4743" t="str">
            <v>65970-93</v>
          </cell>
          <cell r="B4743" t="str">
            <v xml:space="preserve">Zentrifuge mit Winkelrotor 8 x 15 ml </v>
          </cell>
          <cell r="C4743" t="str">
            <v>Centrifuge with angle rotor</v>
          </cell>
          <cell r="D4743" t="str">
            <v>Centrifugeuse avec rotor angulaire (8 x 15 ml), 6.000 1/min., 230 V</v>
          </cell>
          <cell r="E4743" t="str">
            <v>Centrífuga con rotor de ángulo</v>
          </cell>
          <cell r="F4743" t="str">
            <v xml:space="preserve">Wirówka wirnikiem kątowym 8 x 15 ml    </v>
          </cell>
          <cell r="G4743" t="str">
            <v xml:space="preserve">Центрифуга с угловым ротором, 8 х 15 мл  </v>
          </cell>
          <cell r="H4743">
            <v>1329</v>
          </cell>
        </row>
        <row r="4744">
          <cell r="A4744" t="str">
            <v>65973-10</v>
          </cell>
          <cell r="B4744" t="str">
            <v xml:space="preserve">Zentrifugenglas, 15 ml, 100 Stück </v>
          </cell>
          <cell r="C4744" t="str">
            <v>Centrifuge tube,15 ml, 10 off</v>
          </cell>
          <cell r="D4744" t="str">
            <v>Eprouvettes pour centrifugeuse,15Ml, 10 pièces</v>
          </cell>
          <cell r="E4744" t="str">
            <v>VASO P.CENTRIFUGA,15 ML,10 PZAS.</v>
          </cell>
          <cell r="F4744" t="str">
            <v xml:space="preserve">Probówka do wirówki 15 ml, 10 sztuk     </v>
          </cell>
          <cell r="G4744" t="str">
            <v xml:space="preserve">Пробирка для центрифуги, 15 мл, 10 шт.    </v>
          </cell>
          <cell r="H4744">
            <v>29.9</v>
          </cell>
        </row>
        <row r="4745">
          <cell r="A4745" t="str">
            <v>65974-00</v>
          </cell>
          <cell r="B4745" t="str">
            <v xml:space="preserve">Kopfhörer, Stereo </v>
          </cell>
          <cell r="C4745" t="str">
            <v>Headphone, stereo</v>
          </cell>
          <cell r="D4745" t="str">
            <v xml:space="preserve">Casque d'écoute, stéréo </v>
          </cell>
          <cell r="E4745" t="str">
            <v>AURICULARES,ESTEREO</v>
          </cell>
          <cell r="F4745" t="str">
            <v xml:space="preserve">Słuchawka nagłowna, stereo     </v>
          </cell>
          <cell r="G4745" t="str">
            <v xml:space="preserve">Наушники, стерео    </v>
          </cell>
          <cell r="H4745">
            <v>229</v>
          </cell>
        </row>
        <row r="4746">
          <cell r="A4746" t="str">
            <v>65974-01</v>
          </cell>
          <cell r="B4746" t="str">
            <v>Kopfhöreradapter Klinke/2 x 4 mm</v>
          </cell>
          <cell r="C4746" t="str">
            <v>Headphone Adapter jack plug/2 x 4 mm plug</v>
          </cell>
          <cell r="D4746" t="str">
            <v xml:space="preserve">Adaptateur pour casque d'écoute, borne jack / 2 x 4 mm </v>
          </cell>
          <cell r="E4746" t="str">
            <v xml:space="preserve">Adaptador para audifonos 2 x 4 mm </v>
          </cell>
          <cell r="F4746" t="str">
            <v xml:space="preserve">Złączka do słuchawki nagłownej     </v>
          </cell>
          <cell r="G4746" t="str">
            <v xml:space="preserve">Переходник для наушников, разъем/2х4 мм разъем    </v>
          </cell>
          <cell r="H4746">
            <v>22.1</v>
          </cell>
        </row>
        <row r="4747">
          <cell r="A4747" t="str">
            <v>65976-00</v>
          </cell>
          <cell r="B4747" t="str">
            <v xml:space="preserve">Streifentrommel </v>
          </cell>
          <cell r="C4747" t="str">
            <v>Strobe drum</v>
          </cell>
          <cell r="D4747" t="str">
            <v>Tambour à raies</v>
          </cell>
          <cell r="E4747" t="str">
            <v>TAMBOR DE FRANJAS               E</v>
          </cell>
          <cell r="F4747" t="str">
            <v xml:space="preserve">Bęben do badania reakcji oka     </v>
          </cell>
          <cell r="G4747" t="str">
            <v xml:space="preserve">Стробоскопический барабан    </v>
          </cell>
          <cell r="H4747">
            <v>607</v>
          </cell>
        </row>
        <row r="4748">
          <cell r="A4748" t="str">
            <v>65976-02</v>
          </cell>
          <cell r="B4748" t="str">
            <v xml:space="preserve">Reaktionstestbogen, Satz von 20 Stück </v>
          </cell>
          <cell r="C4748" t="str">
            <v>Reaction test sheets, set of 20</v>
          </cell>
          <cell r="D4748" t="str">
            <v>Feuilles test de réaction, 20 pièces</v>
          </cell>
          <cell r="E4748" t="str">
            <v>PAPEL CUENTAREACCIONES,JGO.20PZS</v>
          </cell>
          <cell r="F4748" t="str">
            <v xml:space="preserve">Arkusze do badania reakcji, 20 sztuk     </v>
          </cell>
          <cell r="G4748" t="str">
            <v xml:space="preserve">Бумага для стробоскопического барабана, набор 20 шт.    </v>
          </cell>
          <cell r="H4748">
            <v>69</v>
          </cell>
        </row>
        <row r="4749">
          <cell r="A4749" t="str">
            <v>65976-10</v>
          </cell>
          <cell r="B4749" t="str">
            <v xml:space="preserve">Zentrifugaleinsatz </v>
          </cell>
          <cell r="C4749" t="str">
            <v>Insertion piece for centrifuge</v>
          </cell>
          <cell r="D4749" t="str">
            <v xml:space="preserve">Pièce d'insertion pour centrifugeuse </v>
          </cell>
          <cell r="E4749" t="str">
            <v>DISPOSITIVO PARA CENTRIFUGA</v>
          </cell>
          <cell r="F4749" t="str">
            <v xml:space="preserve">Tarcza z otworami do wirownicy     </v>
          </cell>
          <cell r="G4749" t="str">
            <v xml:space="preserve">Центробежный вкладыш    </v>
          </cell>
          <cell r="H4749">
            <v>37</v>
          </cell>
        </row>
        <row r="4750">
          <cell r="A4750" t="str">
            <v>65979-99</v>
          </cell>
          <cell r="B4750" t="str">
            <v>Mikrozentrifuge IKA mini G inkl. reichhaltigem Zubehör</v>
          </cell>
          <cell r="C4750" t="str">
            <v>Microcentrifuge IKA Mini G</v>
          </cell>
          <cell r="D4750" t="str">
            <v>Microcentrifugeuse IKA Mini G</v>
          </cell>
          <cell r="E4750" t="str">
            <v>Microcentrífuga IKA mini G</v>
          </cell>
          <cell r="F4750" t="str">
            <v xml:space="preserve">Mikrowirówka IKA mini G z bogatym wyposażeniem    </v>
          </cell>
          <cell r="G4750" t="str">
            <v xml:space="preserve">Микроцентрифуга IKA Mini G  </v>
          </cell>
          <cell r="H4750">
            <v>429</v>
          </cell>
        </row>
        <row r="4751">
          <cell r="A4751" t="str">
            <v>65980-10</v>
          </cell>
          <cell r="B4751" t="str">
            <v>Chemikalien-Set Biochemie und Pflanzenphysiologie</v>
          </cell>
          <cell r="C4751" t="str">
            <v xml:space="preserve">Chemicals set Biochemistry &amp; plant physiology </v>
          </cell>
          <cell r="D4751" t="str">
            <v xml:space="preserve">Jeu de produits chimiques pour biochimie &amp; physiologie </v>
          </cell>
          <cell r="E4751" t="str">
            <v>Cobra4 Bioquímica y Fisiología de Plantas, set de reactivos</v>
          </cell>
          <cell r="F4751" t="str">
            <v xml:space="preserve">Zestaw chemikaliów Biochemia &amp; Fizjologia roślin     </v>
          </cell>
          <cell r="G4751" t="str">
            <v xml:space="preserve">Набор хим. реактивов для биохимии и физиологии растений    </v>
          </cell>
          <cell r="H4751">
            <v>564.6</v>
          </cell>
        </row>
        <row r="4752">
          <cell r="A4752" t="str">
            <v>65980-77D</v>
          </cell>
          <cell r="B4752" t="str">
            <v>Notwendiges Zubehör für Basis-Set Biochemie und Pflanzenphysiologie 15620-88D</v>
          </cell>
          <cell r="C4752" t="str">
            <v>Necessary accessories for Basic set Biochemistry and plant physiology 15620-88D</v>
          </cell>
          <cell r="D4752" t="str">
            <v>Accessoires nécessaires pour l'ensemble de base Biochimie et physiologie végétale 15620-88D</v>
          </cell>
          <cell r="E4752" t="str">
            <v>Accesorios necesarios para el conjunto básico de Bioquímica y fisiología vegetal 15620-88D</v>
          </cell>
          <cell r="F4752" t="str">
            <v/>
          </cell>
          <cell r="G4752" t="str">
            <v>Необходимые принадлежности для базового набора Биохимия и физиология растений 15620-88D</v>
          </cell>
          <cell r="H4752">
            <v>1390.45</v>
          </cell>
        </row>
        <row r="4753">
          <cell r="A4753" t="str">
            <v>65981-01</v>
          </cell>
          <cell r="B4753" t="str">
            <v xml:space="preserve">EKG-Elektrode, 3 Stück </v>
          </cell>
          <cell r="C4753" t="str">
            <v>ECG electrodes, 3/pkg</v>
          </cell>
          <cell r="D4753" t="str">
            <v>Electrodes ECG, 3 pièces</v>
          </cell>
          <cell r="E4753" t="str">
            <v>ELECTRODO P. ELECTROCARDIOG.3 PZS</v>
          </cell>
          <cell r="F4753" t="str">
            <v xml:space="preserve">Elektrody do EKG, 3 sztuki     </v>
          </cell>
          <cell r="G4753" t="str">
            <v xml:space="preserve">Электроды для регистрации ЭКГ, 3 шт.    </v>
          </cell>
          <cell r="H4753">
            <v>65</v>
          </cell>
        </row>
        <row r="4754">
          <cell r="A4754" t="str">
            <v>65983-93</v>
          </cell>
          <cell r="B4754" t="str">
            <v>Temperaturorgel, ringförmig mit integrierter elektrischer Heizung</v>
          </cell>
          <cell r="C4754" t="str">
            <v>Temperature organ</v>
          </cell>
          <cell r="D4754" t="str">
            <v>Orgue de température</v>
          </cell>
          <cell r="E4754" t="str">
            <v>Órgano de temperaturaE</v>
          </cell>
          <cell r="F4754" t="str">
            <v xml:space="preserve">Organy temperaturowe     </v>
          </cell>
          <cell r="G4754" t="str">
            <v xml:space="preserve">Кольцо со встроенным электрическим нагревом, температурный градиент    </v>
          </cell>
          <cell r="H4754">
            <v>1499</v>
          </cell>
        </row>
        <row r="4755">
          <cell r="A4755" t="str">
            <v>65984-00</v>
          </cell>
          <cell r="B4755" t="str">
            <v>Perimeter, 60 cm Durchmesser</v>
          </cell>
          <cell r="C4755" t="str">
            <v>Perimeter, diameter 60 cm</v>
          </cell>
          <cell r="D4755" t="str">
            <v>Périmètre</v>
          </cell>
          <cell r="E4755" t="str">
            <v>PERIMETRO</v>
          </cell>
          <cell r="F4755" t="str">
            <v xml:space="preserve">Perymetr, średnica 60 cm     </v>
          </cell>
          <cell r="G4755" t="str">
            <v xml:space="preserve">Периметр, диаметр 60 см     </v>
          </cell>
          <cell r="H4755">
            <v>449</v>
          </cell>
        </row>
        <row r="4756">
          <cell r="A4756" t="str">
            <v>65985-00</v>
          </cell>
          <cell r="B4756" t="str">
            <v xml:space="preserve">Reizlichtquelle </v>
          </cell>
          <cell r="C4756" t="str">
            <v>Stimulant light source</v>
          </cell>
          <cell r="D4756" t="str">
            <v>Source de lumière stimulante</v>
          </cell>
          <cell r="E4756" t="str">
            <v>FUENTE DE LUZ ESTIMULANTE</v>
          </cell>
          <cell r="F4756" t="str">
            <v xml:space="preserve">Pobudzające źródło światła     </v>
          </cell>
          <cell r="G4756" t="str">
            <v xml:space="preserve">Стимуляторный источник света    </v>
          </cell>
          <cell r="H4756">
            <v>195</v>
          </cell>
        </row>
        <row r="4757">
          <cell r="A4757" t="str">
            <v>65987-00</v>
          </cell>
          <cell r="B4757" t="str">
            <v xml:space="preserve">Farbenscheibe, variabel </v>
          </cell>
          <cell r="C4757" t="str">
            <v>Colour disc, adjustable</v>
          </cell>
          <cell r="D4757" t="str">
            <v>Disque de couleur variable</v>
          </cell>
          <cell r="E4757" t="str">
            <v>DISCO COLORES, VARIABLE</v>
          </cell>
          <cell r="F4757" t="str">
            <v xml:space="preserve">Krążek ze zmiennymi barwami     </v>
          </cell>
          <cell r="G4757" t="str">
            <v xml:space="preserve">Цветовой диск, регулируемый    </v>
          </cell>
          <cell r="H4757">
            <v>107</v>
          </cell>
        </row>
        <row r="4758">
          <cell r="A4758" t="str">
            <v>65990-00</v>
          </cell>
          <cell r="B4758" t="str">
            <v xml:space="preserve">Fingerlabyrinth </v>
          </cell>
          <cell r="C4758" t="str">
            <v>Finger labyrinth</v>
          </cell>
          <cell r="D4758" t="str">
            <v>Labyrinthe pour tracé manuel</v>
          </cell>
          <cell r="E4758" t="str">
            <v>LABIRINTO DIGITAL</v>
          </cell>
          <cell r="F4758" t="str">
            <v xml:space="preserve">Labirynt palcowy     </v>
          </cell>
          <cell r="G4758" t="str">
            <v xml:space="preserve">Осязательный лабиринт    </v>
          </cell>
          <cell r="H4758">
            <v>107</v>
          </cell>
        </row>
        <row r="4759">
          <cell r="A4759" t="str">
            <v>66012-00</v>
          </cell>
          <cell r="B4759" t="str">
            <v>leXsolar-BioFuel Ready-to-go</v>
          </cell>
          <cell r="C4759" t="str">
            <v>leXsolar-BioFuel Ready-to-go</v>
          </cell>
          <cell r="D4759" t="str">
            <v>Malette Biocarburants</v>
          </cell>
          <cell r="E4759" t="str">
            <v>Kit de biocombustible, leXsolar</v>
          </cell>
          <cell r="F4759" t="str">
            <v xml:space="preserve">Zestaw sprzętowy Biopaliwa, leXsolar    </v>
          </cell>
          <cell r="G4759" t="str">
            <v xml:space="preserve"> Набор Биотопливо, leXsolar  </v>
          </cell>
          <cell r="H4759">
            <v>1429</v>
          </cell>
        </row>
        <row r="4760">
          <cell r="A4760" t="str">
            <v>66012-88</v>
          </cell>
          <cell r="B4760" t="str">
            <v>Biokraftstoff-Geräteset, notwendiges Zubehör/Chemikalien</v>
          </cell>
          <cell r="C4760" t="str">
            <v>Necessary accessories/chemicals for biofuel set</v>
          </cell>
          <cell r="D4760" t="str">
            <v/>
          </cell>
          <cell r="E4760" t="str">
            <v>Accesorios necesarios (equipamiento/reactivos), Set Biofuel</v>
          </cell>
          <cell r="F4760" t="str">
            <v>Zbiór niezbenych dodatków do zestawu Biopaliwa</v>
          </cell>
          <cell r="G4760" t="str">
            <v>Необходимые принадлежности для набора Биотопливо</v>
          </cell>
          <cell r="H4760">
            <v>711.6</v>
          </cell>
        </row>
        <row r="4761">
          <cell r="A4761" t="str">
            <v>66425-00</v>
          </cell>
          <cell r="B4761" t="str">
            <v xml:space="preserve">Schimpansen-Schädel, Modell </v>
          </cell>
          <cell r="C4761" t="str">
            <v>Chimpansee skull, model</v>
          </cell>
          <cell r="D4761" t="str">
            <v>Crâne de chimpanzé, module</v>
          </cell>
          <cell r="E4761" t="str">
            <v>CHIMPANCE, CRANEO,MODELO</v>
          </cell>
          <cell r="F4761" t="str">
            <v xml:space="preserve">Model Czaszka szympansa     </v>
          </cell>
          <cell r="G4761" t="str">
            <v xml:space="preserve">Череп шимпанзе, модель    </v>
          </cell>
          <cell r="H4761">
            <v>234</v>
          </cell>
        </row>
        <row r="4762">
          <cell r="A4762" t="str">
            <v>66650-00</v>
          </cell>
          <cell r="B4762" t="str">
            <v xml:space="preserve">PHYWE Augenfunktionsmodell </v>
          </cell>
          <cell r="C4762" t="str">
            <v>PHYWE Human eye, functional model</v>
          </cell>
          <cell r="D4762" t="str">
            <v>Œil humain, maquette fonctionnelle</v>
          </cell>
          <cell r="E4762" t="str">
            <v>Modelo de funcionamiento del ojo humano</v>
          </cell>
          <cell r="F4762" t="str">
            <v xml:space="preserve">Model funkcjonalny oka     </v>
          </cell>
          <cell r="G4762" t="str">
            <v xml:space="preserve">Глаз человека, модель    </v>
          </cell>
          <cell r="H4762">
            <v>369</v>
          </cell>
        </row>
        <row r="4763">
          <cell r="A4763" t="str">
            <v>79490-01</v>
          </cell>
          <cell r="B4763" t="str">
            <v>Erste Hilfe in der Chemie, Wandtafel</v>
          </cell>
          <cell r="C4763" t="str">
            <v>First aid in chemistry, chart</v>
          </cell>
          <cell r="D4763" t="str">
            <v>Premiers secours en chimie, tableau</v>
          </cell>
          <cell r="E4763" t="str">
            <v>PRIMEROS AUXILIOS EN QUIM.,CUADRO</v>
          </cell>
          <cell r="F4763" t="str">
            <v xml:space="preserve">Tablica Pierwsza pomoc w chemii     </v>
          </cell>
          <cell r="G4763" t="str">
            <v xml:space="preserve">Оказание первой помощи в химии, таблица    </v>
          </cell>
          <cell r="H4763">
            <v>52</v>
          </cell>
        </row>
        <row r="4764">
          <cell r="A4764" t="str">
            <v>79492-01</v>
          </cell>
          <cell r="B4764" t="str">
            <v>Sicherheit im Labor, Wandtafel</v>
          </cell>
          <cell r="C4764" t="str">
            <v>Sicherheit im Labor, wall-chart</v>
          </cell>
          <cell r="D4764" t="str">
            <v>Sécurité au laboratoire, tableau</v>
          </cell>
          <cell r="E4764" t="str">
            <v>SEGURIDAD EN EL LABORATORIO,TAB</v>
          </cell>
          <cell r="F4764" t="str">
            <v xml:space="preserve">Tablica Bezpieczeństwo w laboratorium     </v>
          </cell>
          <cell r="G4764" t="str">
            <v xml:space="preserve">Правила безопасности в лаборатории, плакат    </v>
          </cell>
          <cell r="H4764">
            <v>41</v>
          </cell>
        </row>
        <row r="4765">
          <cell r="A4765" t="str">
            <v>79493-01</v>
          </cell>
          <cell r="B4765" t="str">
            <v xml:space="preserve">Allgemeine Betriebsanweisung für Tätigkeiten mit Gefahrstoff, Wandtafel </v>
          </cell>
          <cell r="C4765" t="str">
            <v>-</v>
          </cell>
          <cell r="D4765" t="str">
            <v/>
          </cell>
          <cell r="E4765" t="str">
            <v/>
          </cell>
          <cell r="F4765" t="str">
            <v/>
          </cell>
          <cell r="G4765" t="str">
            <v/>
          </cell>
          <cell r="H4765">
            <v>42</v>
          </cell>
        </row>
        <row r="4766">
          <cell r="A4766" t="str">
            <v>82140-00</v>
          </cell>
          <cell r="B4766" t="str">
            <v xml:space="preserve">Diapositiv - Kaiser Maximilian - </v>
          </cell>
          <cell r="C4766" t="str">
            <v>Slide -Emperor Maximilian-</v>
          </cell>
          <cell r="D4766" t="str">
            <v xml:space="preserve">Diapositive de l'Empereur Maximilian I </v>
          </cell>
          <cell r="E4766" t="str">
            <v>DIAPOSITIVA "EMPERADOR MAXIMILIANO"</v>
          </cell>
          <cell r="F4766" t="str">
            <v xml:space="preserve">Diapozytyw Cesarz Maksymilian     </v>
          </cell>
          <cell r="G4766" t="str">
            <v xml:space="preserve">Слайд "Император Максимилиан"    </v>
          </cell>
          <cell r="H4766">
            <v>5.2</v>
          </cell>
        </row>
        <row r="4767">
          <cell r="A4767" t="str">
            <v>83064-20</v>
          </cell>
          <cell r="B4767" t="str">
            <v>Gefahrstoff-Datenbank D-GISS, CD-ROM</v>
          </cell>
          <cell r="C4767" t="str">
            <v>D-GISS</v>
          </cell>
          <cell r="D4767" t="str">
            <v/>
          </cell>
          <cell r="E4767" t="str">
            <v/>
          </cell>
          <cell r="F4767" t="str">
            <v/>
          </cell>
          <cell r="G4767" t="str">
            <v/>
          </cell>
          <cell r="H4767">
            <v>87.4</v>
          </cell>
        </row>
        <row r="4768">
          <cell r="A4768" t="str">
            <v>85110-00</v>
          </cell>
          <cell r="B4768" t="str">
            <v>Schale 200 mm x 150 mm, h = 20 mm, Kunststoff, weiß</v>
          </cell>
          <cell r="C4768" t="str">
            <v>Dish, 200 x 150 x 20 mm, plastics, white</v>
          </cell>
          <cell r="D4768" t="str">
            <v>Plateau 200 x 150 x 20 mm, plastique, blanc</v>
          </cell>
          <cell r="E4768" t="str">
            <v>Plato, 200 x 150 x 20 mm, plástico blanco</v>
          </cell>
          <cell r="F4768" t="str">
            <v xml:space="preserve">Szala 200 mm x 150 mm, h = 20 mm, biała     </v>
          </cell>
          <cell r="G4768" t="str">
            <v xml:space="preserve">Чашка, белая, 200x150x20 мм, пластик    </v>
          </cell>
          <cell r="H4768">
            <v>4.4000000000000004</v>
          </cell>
        </row>
        <row r="4769">
          <cell r="A4769" t="str">
            <v>87003-10</v>
          </cell>
          <cell r="B4769" t="str">
            <v xml:space="preserve">Einschlaglupe, 10x, Kunststoffgehäuse </v>
          </cell>
          <cell r="C4769" t="str">
            <v>Pocket magnifier,10x,plastic case</v>
          </cell>
          <cell r="D4769" t="str">
            <v>Loupe pliante 10x en coffret plastique</v>
          </cell>
          <cell r="E4769" t="str">
            <v>LUPA PLEGABLE,10x,CAJA PLASTICA</v>
          </cell>
          <cell r="F4769" t="str">
            <v xml:space="preserve">Lupa składana 10x, obudowa z tworzywa sztucznego     </v>
          </cell>
          <cell r="G4769" t="str">
            <v xml:space="preserve">Карманная лупа, 10x, в пластмассовом корпусе    </v>
          </cell>
          <cell r="H4769">
            <v>29</v>
          </cell>
        </row>
        <row r="4770">
          <cell r="A4770" t="str">
            <v>87004-03</v>
          </cell>
          <cell r="B4770" t="str">
            <v>Grifflupe, 6x, Linsendurchmesser 50 mm</v>
          </cell>
          <cell r="C4770" t="str">
            <v>Magnifier with handle, 6x, d=50 mm</v>
          </cell>
          <cell r="D4770" t="str">
            <v>Loupe à manche, 6x d=50 mm</v>
          </cell>
          <cell r="E4770" t="str">
            <v>LUPA C.MANGO, 6x, d=50mm, METAL</v>
          </cell>
          <cell r="F4770" t="str">
            <v xml:space="preserve">Lupa 3,5x, obudowa z met. lekkiego z rączką     </v>
          </cell>
          <cell r="G4770" t="str">
            <v xml:space="preserve">Лупа с ручкой, 6x, d=50мм, в металлической оправе    </v>
          </cell>
          <cell r="H4770">
            <v>14.9</v>
          </cell>
        </row>
        <row r="4771">
          <cell r="A4771" t="str">
            <v>87004-06</v>
          </cell>
          <cell r="B4771" t="str">
            <v>Grifflupe, 6x, Linsendurchmesser 30mm, Fassung Kunststoff</v>
          </cell>
          <cell r="C4771" t="str">
            <v>Magnifier w.handle, 6x, d=30mm</v>
          </cell>
          <cell r="D4771" t="str">
            <v>Loupe 6x d=30mm</v>
          </cell>
          <cell r="E4771" t="str">
            <v>LUPA CON MANGO, 6x, d=30mm, METAL</v>
          </cell>
          <cell r="F4771" t="str">
            <v xml:space="preserve">Lupa 6x, obudowa z met. lekkiego z rączką     </v>
          </cell>
          <cell r="G4771" t="str">
            <v xml:space="preserve">Лупа с ручкой, 6x, d=50мм, в металлической оправе     </v>
          </cell>
          <cell r="H4771">
            <v>45</v>
          </cell>
        </row>
        <row r="4772">
          <cell r="A4772" t="str">
            <v>87004-10</v>
          </cell>
          <cell r="B4772" t="str">
            <v xml:space="preserve">Grifflupe,10x, Fassung Leichtmetall </v>
          </cell>
          <cell r="C4772" t="str">
            <v>Magnifier w.handle, 10x, d=23mm</v>
          </cell>
          <cell r="D4772" t="str">
            <v>Loupe 10x d=23mm</v>
          </cell>
          <cell r="E4772" t="str">
            <v>LUPA C.MANGO, 10x, d=23mm, METAL</v>
          </cell>
          <cell r="F4772" t="str">
            <v xml:space="preserve">Lupa 10x, obudowa z met. lekkiego z rączką     </v>
          </cell>
          <cell r="G4772" t="str">
            <v xml:space="preserve">Лупа с ручкой, 10x, d=23мм, в металлической оправе    </v>
          </cell>
          <cell r="H4772">
            <v>20</v>
          </cell>
        </row>
        <row r="4773">
          <cell r="A4773" t="str">
            <v>87005-05</v>
          </cell>
          <cell r="B4773" t="str">
            <v xml:space="preserve">Stiellupe 4x, d = 60 mm, Kunststoff </v>
          </cell>
          <cell r="C4773" t="str">
            <v>Magnifier w.handle, 6x,d=60mm, plastic</v>
          </cell>
          <cell r="D4773" t="str">
            <v>Loupe à manche, 6x d=60 mm</v>
          </cell>
          <cell r="E4773" t="str">
            <v>LUPA CON MANGO, 4x, d=60mm, PLASTICO</v>
          </cell>
          <cell r="F4773" t="str">
            <v xml:space="preserve">Lupa 4x, Średnica 60 mm, z tworzywa sztucznego, ze wspornikiem     </v>
          </cell>
          <cell r="G4773" t="str">
            <v xml:space="preserve">Лупа с ручкой, 4x, d=60мм, пластмасса    </v>
          </cell>
          <cell r="H4773">
            <v>12</v>
          </cell>
        </row>
        <row r="4774">
          <cell r="A4774" t="str">
            <v>87043-00</v>
          </cell>
          <cell r="B4774" t="str">
            <v xml:space="preserve">Menschliches Auge, physiologisches Modell </v>
          </cell>
          <cell r="C4774" t="str">
            <v>Eye, physiological model</v>
          </cell>
          <cell r="D4774" t="str">
            <v>Œil humain, maquette fonctionnel</v>
          </cell>
          <cell r="E4774" t="str">
            <v>OJO HUMANO, FISIOLOGIA, MOD.</v>
          </cell>
          <cell r="F4774" t="str">
            <v xml:space="preserve">Model Fizjologia oka ludzkiego     </v>
          </cell>
          <cell r="G4774" t="str">
            <v xml:space="preserve">Глаз, физиологическая модель    </v>
          </cell>
          <cell r="H4774">
            <v>535</v>
          </cell>
        </row>
        <row r="4775">
          <cell r="A4775" t="str">
            <v>87086-00</v>
          </cell>
          <cell r="B4775" t="str">
            <v xml:space="preserve">Anwendung von Kondomen, 20 Übungsmodelle </v>
          </cell>
          <cell r="C4775" t="str">
            <v>Condom training model, 20 pcs</v>
          </cell>
          <cell r="D4775" t="str">
            <v xml:space="preserve">Modèle pour mise en place d'un préservatif </v>
          </cell>
          <cell r="E4775" t="str">
            <v>UTILIZA.D.CONDON,20 MOD.PRACTICA</v>
          </cell>
          <cell r="F4775" t="str">
            <v xml:space="preserve">Model Użycie kondomu, 20 modeli     </v>
          </cell>
          <cell r="G4775" t="str">
            <v xml:space="preserve">Использование презерватива, 20 шт., модель    </v>
          </cell>
          <cell r="H4775">
            <v>64</v>
          </cell>
        </row>
        <row r="4776">
          <cell r="A4776" t="str">
            <v>87087-00</v>
          </cell>
          <cell r="B4776" t="str">
            <v>Kondome, 12 Stück, für das Übungsmodell</v>
          </cell>
          <cell r="C4776" t="str">
            <v>Dry Condom, 12 pcs</v>
          </cell>
          <cell r="D4776" t="str">
            <v>Dry condom, 12  pièces</v>
          </cell>
          <cell r="E4776" t="str">
            <v>CONDON SECO, 12UNID.</v>
          </cell>
          <cell r="F4776" t="str">
            <v xml:space="preserve">Suche kondomy, 12 sztuk     </v>
          </cell>
          <cell r="G4776" t="str">
            <v xml:space="preserve">Презервативы, 12 шт.    </v>
          </cell>
          <cell r="H4776">
            <v>6.9</v>
          </cell>
        </row>
        <row r="4777">
          <cell r="A4777" t="str">
            <v>87330-01</v>
          </cell>
          <cell r="B4777" t="str">
            <v>Aufbewahrung, Standardkasten, 12 Plätze, Leder</v>
          </cell>
          <cell r="C4777" t="str">
            <v>Standard box for 12 msl</v>
          </cell>
          <cell r="D4777" t="str">
            <v>Boite standard pour 12 préparations microscopiques</v>
          </cell>
          <cell r="E4777" t="str">
            <v>CAJA PARA ALMACENA. P. 12 COMP.</v>
          </cell>
          <cell r="F4777" t="str">
            <v xml:space="preserve">Pojemnik na 12 mikropreparatów     </v>
          </cell>
          <cell r="G4777" t="str">
            <v xml:space="preserve">Стандартный ящик на 12 отделений  </v>
          </cell>
          <cell r="H4777">
            <v>12</v>
          </cell>
        </row>
        <row r="4778">
          <cell r="A4778" t="str">
            <v>87330-02</v>
          </cell>
          <cell r="B4778" t="str">
            <v>Aufbewahrung, Standardkasten, 25 Plätze, Leder</v>
          </cell>
          <cell r="C4778" t="str">
            <v>Standard box for 25 msl</v>
          </cell>
          <cell r="D4778" t="str">
            <v>Boite standard pour 25 préparations microscopiques</v>
          </cell>
          <cell r="E4778" t="str">
            <v>CAJA PARA ALMACENA. P. 25 COMP.</v>
          </cell>
          <cell r="F4778" t="str">
            <v xml:space="preserve">Pojemnik na 25 mikropreparatów     </v>
          </cell>
          <cell r="G4778" t="str">
            <v xml:space="preserve">Стандартный ящик на 25 отделений  </v>
          </cell>
          <cell r="H4778">
            <v>19</v>
          </cell>
        </row>
        <row r="4779">
          <cell r="A4779" t="str">
            <v>87332-01</v>
          </cell>
          <cell r="B4779" t="str">
            <v xml:space="preserve">Aufbewahrung, Plastik, stapelbar, 25 Plätze </v>
          </cell>
          <cell r="C4779" t="str">
            <v>Plastic box for 25 msl</v>
          </cell>
          <cell r="D4779" t="str">
            <v>Boite plastique pour 25 préparations microscopiques</v>
          </cell>
          <cell r="E4779" t="str">
            <v>CAJA PLASTICA P. 25 COMP.</v>
          </cell>
          <cell r="F4779" t="str">
            <v xml:space="preserve">Pojemnik plastikowy na 25 mikropreparatów     </v>
          </cell>
          <cell r="G4779" t="str">
            <v xml:space="preserve">Пластмассовый ящик на 25 отделений  </v>
          </cell>
          <cell r="H4779">
            <v>6</v>
          </cell>
        </row>
        <row r="4780">
          <cell r="A4780" t="str">
            <v>87335-12</v>
          </cell>
          <cell r="B4780" t="str">
            <v xml:space="preserve">Blut vom Menschen, Giemsa-Färbung, Mikropräparat </v>
          </cell>
          <cell r="C4780" t="str">
            <v>Human blood smear, msl</v>
          </cell>
          <cell r="D4780" t="str">
            <v>Préparation microscopique, frottis sanguin</v>
          </cell>
          <cell r="E4780" t="str">
            <v>Human blood smear, msl</v>
          </cell>
          <cell r="F4780" t="str">
            <v xml:space="preserve">Krew człowieka, mikropreparat     </v>
          </cell>
          <cell r="G4780" t="str">
            <v xml:space="preserve">Мазок крови человека, 1 микропрепарат  </v>
          </cell>
          <cell r="H4780">
            <v>7.9</v>
          </cell>
        </row>
        <row r="4781">
          <cell r="A4781" t="str">
            <v>87335-25</v>
          </cell>
          <cell r="B4781" t="str">
            <v xml:space="preserve">Küchenzwiebel, Mitosestadien, Mikropräparat </v>
          </cell>
          <cell r="C4781" t="str">
            <v>Allium cepa, root, msl</v>
          </cell>
          <cell r="D4781" t="str">
            <v>Préparation microscopique Allium cepa</v>
          </cell>
          <cell r="E4781" t="str">
            <v>Allium cepa, root, msl</v>
          </cell>
          <cell r="F4781" t="str">
            <v xml:space="preserve">Cebula, stadium mitozy, mikropreparat     </v>
          </cell>
          <cell r="G4781" t="str">
            <v xml:space="preserve">Лук, стадия митоза, 1 микропрепарат   </v>
          </cell>
          <cell r="H4781">
            <v>6.4</v>
          </cell>
        </row>
        <row r="4782">
          <cell r="A4782" t="str">
            <v>87336-16</v>
          </cell>
          <cell r="B4782" t="str">
            <v xml:space="preserve">Schmetterling, Flügel, Mikropräparat </v>
          </cell>
          <cell r="C4782" t="str">
            <v>Pieris, wing, msl</v>
          </cell>
          <cell r="D4782" t="str">
            <v>Pieris préparation microscopique</v>
          </cell>
          <cell r="E4782" t="str">
            <v>Pieris, wing, msl</v>
          </cell>
          <cell r="F4782" t="str">
            <v xml:space="preserve">Skrzydło motyla, mikropreparat     </v>
          </cell>
          <cell r="G4782" t="str">
            <v xml:space="preserve">Крыло бабочки, 1 микропрепарат    </v>
          </cell>
          <cell r="H4782">
            <v>7.9</v>
          </cell>
        </row>
        <row r="4783">
          <cell r="A4783" t="str">
            <v>87337-52</v>
          </cell>
          <cell r="B4783" t="str">
            <v>PHYWE Mikropräparat-Klassensatz (10 Stück): Mitose, im Aufbewahrungskasten, 10 identische Präparate</v>
          </cell>
          <cell r="C4783" t="str">
            <v>PHYWE Prepared microslides Mitosis in storage box, 10 identical slides</v>
          </cell>
          <cell r="D4783" t="str">
            <v/>
          </cell>
          <cell r="E4783" t="str">
            <v/>
          </cell>
          <cell r="F4783" t="str">
            <v/>
          </cell>
          <cell r="G4783" t="str">
            <v>Набор  микропрепаратов: Митоз10 одинаковых препаратов</v>
          </cell>
          <cell r="H4783">
            <v>39</v>
          </cell>
        </row>
        <row r="4784">
          <cell r="A4784" t="str">
            <v>87337-53</v>
          </cell>
          <cell r="B4784" t="str">
            <v>PHYWE Mikropräparat-Klassensatz (10 Stück): Blut, im Aufbewahrungskasten, 10 identische Präparate</v>
          </cell>
          <cell r="C4784" t="str">
            <v>PHYWE Prepared microslides Human blood in storage box, 10 identical slides</v>
          </cell>
          <cell r="D4784" t="str">
            <v/>
          </cell>
          <cell r="E4784" t="str">
            <v/>
          </cell>
          <cell r="F4784" t="str">
            <v/>
          </cell>
          <cell r="G4784" t="str">
            <v/>
          </cell>
          <cell r="H4784">
            <v>39</v>
          </cell>
        </row>
        <row r="4785">
          <cell r="A4785" t="str">
            <v>87337-54</v>
          </cell>
          <cell r="B4785" t="str">
            <v>PHYWE Mikropräparat-Klassensatz (10 Stück): Blattquerschnitt, im Aufbewahrungskasten, 10 identische Präparate</v>
          </cell>
          <cell r="C4785" t="str">
            <v>PHYWE Prepared microslides Leaf cross-sections in storage box, 10 identical slides</v>
          </cell>
          <cell r="D4785" t="str">
            <v/>
          </cell>
          <cell r="E4785" t="str">
            <v/>
          </cell>
          <cell r="F4785" t="str">
            <v/>
          </cell>
          <cell r="G4785" t="str">
            <v/>
          </cell>
          <cell r="H4785">
            <v>39</v>
          </cell>
        </row>
        <row r="4786">
          <cell r="A4786" t="str">
            <v>87337-55</v>
          </cell>
          <cell r="B4786" t="str">
            <v xml:space="preserve">Hundefloh, Mikropräparat </v>
          </cell>
          <cell r="C4786" t="str">
            <v>Dog flea, microscopic slide in slide box</v>
          </cell>
          <cell r="D4786" t="str">
            <v>Ctenocephalus, préparation microscopique</v>
          </cell>
          <cell r="E4786" t="str">
            <v>MICROPREPARADO CTENOCEPHALUS (PULGA DE PERRO)</v>
          </cell>
          <cell r="F4786" t="str">
            <v xml:space="preserve">Pchła zwierzęca (psia), mikropreparat     </v>
          </cell>
          <cell r="G4786" t="str">
            <v xml:space="preserve">Блоха животного (собаки),  1 микропрепарат    </v>
          </cell>
          <cell r="H4786">
            <v>9</v>
          </cell>
        </row>
        <row r="4787">
          <cell r="A4787" t="str">
            <v>87701-01</v>
          </cell>
          <cell r="B4787" t="str">
            <v xml:space="preserve">Was blüht denn da? Buch, 448 Seiten </v>
          </cell>
          <cell r="C4787" t="str">
            <v>Was blüht denn da?,          Buch</v>
          </cell>
          <cell r="D4787" t="str">
            <v>Was blüht denn da?,  Buch</v>
          </cell>
          <cell r="E4787" t="str">
            <v>Was blüht denn da?,          Buch</v>
          </cell>
          <cell r="F4787" t="str">
            <v xml:space="preserve">Co tam kwitnie? Podręcznik, 448 str.     </v>
          </cell>
          <cell r="G4787" t="str">
            <v xml:space="preserve">Что это там цветет? , учебное пособие    </v>
          </cell>
          <cell r="H4787">
            <v>18.690000000000001</v>
          </cell>
        </row>
        <row r="4788">
          <cell r="A4788" t="str">
            <v>87703-01</v>
          </cell>
          <cell r="B4788" t="str">
            <v xml:space="preserve">Welcher Baum ist das?, Buch </v>
          </cell>
          <cell r="C4788" t="str">
            <v>Welcher Baum ist das?,       Buch</v>
          </cell>
          <cell r="D4788" t="str">
            <v>Welcher baum ist das?, Buch</v>
          </cell>
          <cell r="E4788" t="str">
            <v>Welcher Baum ist das?,       Buch</v>
          </cell>
          <cell r="F4788" t="str">
            <v xml:space="preserve">Jakie to drzewo? Książka    </v>
          </cell>
          <cell r="G4788" t="str">
            <v xml:space="preserve">Какое это дерево?, уУчебное пособие    </v>
          </cell>
          <cell r="H4788">
            <v>14.02</v>
          </cell>
        </row>
        <row r="4789">
          <cell r="A4789" t="str">
            <v>87718-01</v>
          </cell>
          <cell r="B4789" t="str">
            <v xml:space="preserve">Was fliegt denn da? Buch </v>
          </cell>
          <cell r="C4789" t="str">
            <v>Was fliegt denn da?,         Buch</v>
          </cell>
          <cell r="D4789" t="str">
            <v>Was fliegt denn da?,  Buch</v>
          </cell>
          <cell r="E4789" t="str">
            <v>Was fliegt denn da?,         Buch</v>
          </cell>
          <cell r="F4789" t="str">
            <v xml:space="preserve">Co tam leci? Książka    </v>
          </cell>
          <cell r="G4789" t="str">
            <v xml:space="preserve">Что это там летает?, учебное пособие      </v>
          </cell>
          <cell r="H4789">
            <v>16.82</v>
          </cell>
        </row>
        <row r="4790">
          <cell r="A4790" t="str">
            <v>87742-01</v>
          </cell>
          <cell r="B4790" t="str">
            <v xml:space="preserve">KOSMOS Tier- und Pflanzenführer, Buch </v>
          </cell>
          <cell r="C4790" t="str">
            <v>KOSMOS Tier-+ Pflanzenführer,Buch</v>
          </cell>
          <cell r="D4790" t="str">
            <v>Kosmos tier-+ pflanzenführer, buch</v>
          </cell>
          <cell r="E4790" t="str">
            <v>KOSMOS Tier-+ Pflanzenführer,Buch</v>
          </cell>
          <cell r="F4790" t="str">
            <v xml:space="preserve">KOSMOS zwierząt i roślin. Książka    </v>
          </cell>
          <cell r="G4790" t="str">
            <v xml:space="preserve">Животные и растения, справочник    </v>
          </cell>
          <cell r="H4790">
            <v>13.08</v>
          </cell>
        </row>
        <row r="4791">
          <cell r="A4791" t="str">
            <v>87813-01</v>
          </cell>
          <cell r="B4791" t="str">
            <v>Leben im Wassertropfen, Buch</v>
          </cell>
          <cell r="C4791" t="str">
            <v>Das Leben im Wassertropfen,  Buch</v>
          </cell>
          <cell r="D4791" t="str">
            <v>Das leben im wassertropfen, buch</v>
          </cell>
          <cell r="E4791" t="str">
            <v>Das Leben im Wassertropfen,  Buch</v>
          </cell>
          <cell r="F4791" t="str">
            <v xml:space="preserve">Życie w wodzie. Książka    </v>
          </cell>
          <cell r="G4791" t="str">
            <v xml:space="preserve">Жизнь в капле воды, учебное пособие    </v>
          </cell>
          <cell r="H4791">
            <v>41.12</v>
          </cell>
        </row>
        <row r="4792">
          <cell r="A4792" t="str">
            <v>87952-30</v>
          </cell>
          <cell r="B4792" t="str">
            <v>Poster "Lebendiger Planet", DIN A1</v>
          </cell>
          <cell r="C4792" t="str">
            <v>-</v>
          </cell>
          <cell r="D4792" t="str">
            <v/>
          </cell>
          <cell r="E4792" t="str">
            <v/>
          </cell>
          <cell r="F4792" t="str">
            <v/>
          </cell>
          <cell r="G4792" t="str">
            <v/>
          </cell>
          <cell r="H4792">
            <v>12</v>
          </cell>
        </row>
        <row r="4793">
          <cell r="A4793" t="str">
            <v>87952-31</v>
          </cell>
          <cell r="B4793" t="str">
            <v>Poster "Stammbaum des Lebens", DIN A1</v>
          </cell>
          <cell r="C4793" t="str">
            <v>-</v>
          </cell>
          <cell r="D4793" t="str">
            <v/>
          </cell>
          <cell r="E4793" t="str">
            <v/>
          </cell>
          <cell r="F4793" t="str">
            <v/>
          </cell>
          <cell r="G4793" t="str">
            <v/>
          </cell>
          <cell r="H4793">
            <v>12</v>
          </cell>
        </row>
        <row r="4794">
          <cell r="A4794" t="str">
            <v>87959-00</v>
          </cell>
          <cell r="B4794" t="str">
            <v>Fernglas, 6x Vergrößerung, stoßsicher, mit Tasche</v>
          </cell>
          <cell r="C4794" t="str">
            <v>Binoculars, 6x</v>
          </cell>
          <cell r="D4794" t="str">
            <v>Jumelles, 6x</v>
          </cell>
          <cell r="E4794" t="str">
            <v>Prismáticos, 6x</v>
          </cell>
          <cell r="F4794" t="str">
            <v/>
          </cell>
          <cell r="G4794" t="str">
            <v>Бинокль, 6х</v>
          </cell>
          <cell r="H4794">
            <v>23</v>
          </cell>
        </row>
        <row r="4795">
          <cell r="A4795" t="str">
            <v>87976-10</v>
          </cell>
          <cell r="B4795" t="str">
            <v>Blutdruckmessgerät, Tisch- und Demonstrationsmodell</v>
          </cell>
          <cell r="C4795" t="str">
            <v>Blood pressure monitor, table/demo model</v>
          </cell>
          <cell r="D4795" t="str">
            <v xml:space="preserve">Blood pressure monitor, table / démonstration modèle </v>
          </cell>
          <cell r="E4795" t="str">
            <v/>
          </cell>
          <cell r="F4795" t="str">
            <v>Model demonstr.Pomiar ciśnienia krwi</v>
          </cell>
          <cell r="G4795" t="str">
            <v>Прибор для измерения кровяного давления, демонстрационный</v>
          </cell>
          <cell r="H4795">
            <v>118</v>
          </cell>
        </row>
        <row r="4796">
          <cell r="A4796" t="str">
            <v>87997-10</v>
          </cell>
          <cell r="B4796" t="str">
            <v>Elektronische Wetterstation, 7 Zeilen LCD, 433 Mhz</v>
          </cell>
          <cell r="C4796" t="str">
            <v>Weather monitor, 6 lines LCD</v>
          </cell>
          <cell r="D4796" t="str">
            <v>Station météorologique numérique affichage LCD</v>
          </cell>
          <cell r="E4796" t="str">
            <v>Monitor electrónico climático con pantalla LCD</v>
          </cell>
          <cell r="F4796" t="str">
            <v xml:space="preserve">Elektroniczna stacja meteorologiczna 433 MHz     </v>
          </cell>
          <cell r="G4796" t="str">
            <v>Электронная погодная метеостанция</v>
          </cell>
          <cell r="H4796">
            <v>105</v>
          </cell>
        </row>
        <row r="4797">
          <cell r="A4797" t="str">
            <v>87998-00</v>
          </cell>
          <cell r="B4797" t="str">
            <v xml:space="preserve">Präzisions-Barometer, d = 100 mm </v>
          </cell>
          <cell r="C4797" t="str">
            <v>Precision barometer, d=100mm</v>
          </cell>
          <cell r="D4797" t="str">
            <v>Baromètre de précision, Ø 100 mm</v>
          </cell>
          <cell r="E4797" t="str">
            <v>BAROMETRO DE PRECISION, D=100mm</v>
          </cell>
          <cell r="F4797" t="str">
            <v xml:space="preserve">Barometr precyzyjny d = 100 mm     </v>
          </cell>
          <cell r="G4797" t="str">
            <v xml:space="preserve">Прецизионный барометр, d=100 мм    </v>
          </cell>
          <cell r="H4797">
            <v>20</v>
          </cell>
        </row>
        <row r="4798">
          <cell r="A4798" t="str">
            <v>88002-01</v>
          </cell>
          <cell r="B4798" t="str">
            <v xml:space="preserve">Kunststofflupe, 5x, d = 35 mm </v>
          </cell>
          <cell r="C4798" t="str">
            <v>Magnifier, plastic, 5x, d=35mm</v>
          </cell>
          <cell r="D4798" t="str">
            <v>Loupe à main 5x, d=35 mm, plastique</v>
          </cell>
          <cell r="E4798" t="str">
            <v>LUPA, PLASTICO, 5x, d=35mm</v>
          </cell>
          <cell r="F4798" t="str">
            <v xml:space="preserve">Lupa z tworzywo sztucznego, 5x, d = 35 mm     </v>
          </cell>
          <cell r="G4798" t="str">
            <v>Лупа, пластмасса, 5x</v>
          </cell>
          <cell r="H4798">
            <v>4.2</v>
          </cell>
        </row>
        <row r="4799">
          <cell r="A4799" t="str">
            <v>88027-00</v>
          </cell>
          <cell r="B4799" t="str">
            <v>Lupe mit Zweiwegebetrachter und 4x Vergrößerung</v>
          </cell>
          <cell r="C4799" t="str">
            <v>Two-way viewer with 4x magnification</v>
          </cell>
          <cell r="D4799" t="str">
            <v>Bte. Loupe 4x, 2 points.Obs.</v>
          </cell>
          <cell r="E4799" t="str">
            <v>LUPA D.CAMPO, 4x,2 PUNTOS D.VIS.</v>
          </cell>
          <cell r="F4799" t="str">
            <v>Lupa z podwójnym widzeniem 4x, d=30 mm</v>
          </cell>
          <cell r="G4799" t="str">
            <v>Лупа с контейнером, 4x, 2- видовая, линза d=3 см</v>
          </cell>
          <cell r="H4799">
            <v>8.3000000000000007</v>
          </cell>
        </row>
        <row r="4800">
          <cell r="A4800" t="str">
            <v>88039-00</v>
          </cell>
          <cell r="B4800" t="str">
            <v>Full HD-Okularkamera für Mikroskope</v>
          </cell>
          <cell r="C4800" t="str">
            <v>Full HD Eyepiece camera for microscopes</v>
          </cell>
          <cell r="D4800" t="str">
            <v/>
          </cell>
          <cell r="E4800" t="str">
            <v/>
          </cell>
          <cell r="F4800" t="str">
            <v/>
          </cell>
          <cell r="G4800" t="str">
            <v>Окулярная камера Full HD для микроскопов</v>
          </cell>
          <cell r="H4800">
            <v>73</v>
          </cell>
        </row>
        <row r="4801">
          <cell r="A4801" t="str">
            <v>88048-01</v>
          </cell>
          <cell r="B4801" t="str">
            <v>Mikroskopadapter für ELMO L-12iD und W Dokumentenkameras</v>
          </cell>
          <cell r="C4801" t="str">
            <v>Microscope adapter for document camera</v>
          </cell>
          <cell r="D4801" t="str">
            <v>Adaptateur de microscope pour caméra de documents</v>
          </cell>
          <cell r="E4801" t="str">
            <v>Adaptador para microscopio para cámara de documentación</v>
          </cell>
          <cell r="F4801" t="str">
            <v>Adapter do dołączanija mikroskopu do kamery/wizualizera  ELMO L-12iD / W</v>
          </cell>
          <cell r="G4801" t="str">
            <v>Адаптер для камеры ELMO L-12iD / W</v>
          </cell>
          <cell r="H4801">
            <v>52</v>
          </cell>
        </row>
        <row r="4802">
          <cell r="A4802" t="str">
            <v>88048-10</v>
          </cell>
          <cell r="B4802" t="str">
            <v>ELMO L-12G Dokumentenkamera/Visualizer</v>
          </cell>
          <cell r="C4802" t="str">
            <v>Document camera</v>
          </cell>
          <cell r="D4802" t="str">
            <v>Caméra de documents</v>
          </cell>
          <cell r="E4802" t="str">
            <v>Cámara para documentar</v>
          </cell>
          <cell r="F4802" t="str">
            <v>Wizualzer/kamera do dokumetów ELMO L-12G</v>
          </cell>
          <cell r="G4802" t="str">
            <v>Камера ELMO L-12G</v>
          </cell>
          <cell r="H4802">
            <v>945</v>
          </cell>
        </row>
        <row r="4803">
          <cell r="A4803" t="str">
            <v>89022-00</v>
          </cell>
          <cell r="B4803" t="str">
            <v>Kartoffeluhr</v>
          </cell>
          <cell r="C4803" t="str">
            <v>Potato Clock</v>
          </cell>
          <cell r="D4803" t="str">
            <v>Horloge à pommes de terre</v>
          </cell>
          <cell r="E4803" t="str">
            <v>Reloj patata</v>
          </cell>
          <cell r="F4803" t="str">
            <v xml:space="preserve">Ziemniaczany zegar    </v>
          </cell>
          <cell r="G4803" t="str">
            <v xml:space="preserve"> Картофельные часы  </v>
          </cell>
          <cell r="H4803">
            <v>14.3</v>
          </cell>
        </row>
        <row r="4804">
          <cell r="A4804" t="str">
            <v>89950-00</v>
          </cell>
          <cell r="B4804" t="str">
            <v>Adapter Schuko auf Stecker England</v>
          </cell>
          <cell r="C4804" t="str">
            <v>Adapter unit german plug to english plug</v>
          </cell>
          <cell r="D4804" t="str">
            <v>Adaptateur prise Allemande / prise anglaise</v>
          </cell>
          <cell r="E4804" t="str">
            <v>Adaptador para enchufes alemanes a ingleses</v>
          </cell>
          <cell r="F4804" t="str">
            <v xml:space="preserve">Adapter gniazda elektrycznego Wielka Brytania - Niemcy    </v>
          </cell>
          <cell r="G4804" t="str">
            <v>Адаптер для английских розеток</v>
          </cell>
          <cell r="H4804">
            <v>7.1</v>
          </cell>
        </row>
        <row r="4805">
          <cell r="A4805" t="str">
            <v>95029-00</v>
          </cell>
          <cell r="B4805" t="str">
            <v>Abtropfgestell, (H x B x T) 680 x 560 x 200 mm, mit Auffangschale</v>
          </cell>
          <cell r="C4805" t="str">
            <v>Draining rack with drip pan</v>
          </cell>
          <cell r="D4805" t="str">
            <v>Porte-éprouvette avec égouttoir</v>
          </cell>
          <cell r="E4805" t="str">
            <v>Rejilla de escurrido con bandeja de goteo</v>
          </cell>
          <cell r="F4805" t="str">
            <v xml:space="preserve">Suszarka z ociekaczem, 680 x 560 x 200 mm     </v>
          </cell>
          <cell r="G4805" t="str">
            <v>Настенная сушилка для посуды с поддоном</v>
          </cell>
          <cell r="H4805">
            <v>89.7</v>
          </cell>
        </row>
        <row r="4806">
          <cell r="A4806" t="str">
            <v>97320-01</v>
          </cell>
          <cell r="B4806" t="str">
            <v>Stahlschrank für radioaktive Präparate</v>
          </cell>
          <cell r="C4806" t="str">
            <v>Steel cabinet for radioactive sources</v>
          </cell>
          <cell r="D4806" t="str">
            <v>Armoire en acier pour sources radioactives</v>
          </cell>
          <cell r="E4806" t="str">
            <v>Cabina de acero para fuentes radiactivas</v>
          </cell>
          <cell r="F4806" t="str">
            <v>Szafka stalowa na preparaty radioaktywne</v>
          </cell>
          <cell r="G4806" t="str">
            <v xml:space="preserve">Стальной шкаф для радиоактивных препаратов </v>
          </cell>
          <cell r="H4806">
            <v>160.69999999999999</v>
          </cell>
        </row>
        <row r="4807">
          <cell r="A4807" t="str">
            <v>98500-93</v>
          </cell>
          <cell r="B4807" t="str">
            <v>Laborkühlschrank Mediline</v>
          </cell>
          <cell r="C4807" t="str">
            <v>Lab fridge 160 Liter</v>
          </cell>
          <cell r="D4807" t="str">
            <v/>
          </cell>
          <cell r="E4807" t="str">
            <v/>
          </cell>
          <cell r="F4807" t="str">
            <v/>
          </cell>
          <cell r="G4807" t="str">
            <v>Лабораторный холодильник</v>
          </cell>
          <cell r="H4807">
            <v>1099</v>
          </cell>
        </row>
        <row r="4808">
          <cell r="A4808" t="str">
            <v>ADA-CB-1001</v>
          </cell>
          <cell r="B4808" t="str">
            <v>Kompaktwaage, AE ADAM, 1000 g : 0,1 g Modell CB1001</v>
          </cell>
          <cell r="C4808" t="str">
            <v>CB 1001 portable compact balance 1000g, 0,1g</v>
          </cell>
          <cell r="D4808" t="str">
            <v>CB 1001 balance compacte portable 1000g, 0,1g</v>
          </cell>
          <cell r="E4808" t="str">
            <v>CB 1001 balanza compacta portátil 1000g, 0,1g</v>
          </cell>
          <cell r="F4808" t="str">
            <v xml:space="preserve">Mobilna waga kompaktowa, 1000 g / 0,1g Typ CB 1001   </v>
          </cell>
          <cell r="G4808" t="str">
            <v>CB 1001 портативные компактные весы 1000г, 0,1г</v>
          </cell>
          <cell r="H4808">
            <v>60</v>
          </cell>
        </row>
        <row r="4809">
          <cell r="A4809" t="str">
            <v>ADA-CB-3000</v>
          </cell>
          <cell r="B4809" t="str">
            <v>Kompaktwaage, AE ADAM, 3000 g : 1 g Modell CB3000</v>
          </cell>
          <cell r="C4809" t="str">
            <v>CB 3000portable compact balance 3000g, 1g</v>
          </cell>
          <cell r="D4809" t="str">
            <v>CB 3000balance compacte portative 3000g, 1g</v>
          </cell>
          <cell r="E4809" t="str">
            <v>CB 3000balanza compacta portátil 3000g, 1g</v>
          </cell>
          <cell r="F4809" t="str">
            <v xml:space="preserve">Mobilna waga kompaktowa, 3000g : 1g Typ CB 3000   </v>
          </cell>
          <cell r="G4809" t="str">
            <v>CB 3000 портативные компактные весы 3000 г, 1 г</v>
          </cell>
          <cell r="H4809">
            <v>50</v>
          </cell>
        </row>
        <row r="4810">
          <cell r="A4810" t="str">
            <v>ADA-CB-501</v>
          </cell>
          <cell r="B4810" t="str">
            <v>Kompaktwaage, AE ADAM, 500 g : 0,1 g Modell CB501</v>
          </cell>
          <cell r="C4810" t="str">
            <v>CB 501 portable compact balance 500g, 0,1g</v>
          </cell>
          <cell r="D4810" t="str">
            <v>Balance compacte portable CB 501 500g, 0,1g</v>
          </cell>
          <cell r="E4810" t="str">
            <v>CB 501 balanza compacta portátil 500g, 0,1g</v>
          </cell>
          <cell r="F4810" t="str">
            <v xml:space="preserve">Mobilna waga kompaktowa, 500g : 0.1g Typ CB 501   </v>
          </cell>
          <cell r="G4810" t="str">
            <v>Весы компактные</v>
          </cell>
          <cell r="H4810">
            <v>50</v>
          </cell>
        </row>
        <row r="4811">
          <cell r="A4811" t="str">
            <v>ADA-CB-ADAPTER</v>
          </cell>
          <cell r="B4811" t="str">
            <v>Netzgerät für CB-Waagen Stromversorgung: 6V DC</v>
          </cell>
          <cell r="C4811" t="str">
            <v>Power supply adapter for portable compact balance (CB-501 / CB-1001)</v>
          </cell>
          <cell r="D4811" t="str">
            <v/>
          </cell>
          <cell r="E4811" t="str">
            <v/>
          </cell>
          <cell r="F4811" t="str">
            <v>Zasilacz wag kompaktowych: 6V DC  (CB-501 / CB-1001)</v>
          </cell>
          <cell r="G4811" t="str">
            <v>Адаптер питания для портативных компактных весов (CB-501 / CB-1001)</v>
          </cell>
          <cell r="H4811">
            <v>20</v>
          </cell>
        </row>
        <row r="4812">
          <cell r="A4812" t="str">
            <v>ADA-CBX-1201</v>
          </cell>
          <cell r="B4812" t="str">
            <v>Kompaktwaage, AE ADAM CBX1201, 1200 g : 0,1 g Kompaktwaage mit internem Akku</v>
          </cell>
          <cell r="C4812" t="str">
            <v>CBX 1201 portable compact balance 1200g, 0,1g</v>
          </cell>
          <cell r="D4812" t="str">
            <v>CBX 1201 balance compacte portable 1200g, 0,1g</v>
          </cell>
          <cell r="E4812" t="str">
            <v>CBX 1201 balanza compacta portátil 1200g, 0,1g</v>
          </cell>
          <cell r="F4812" t="str">
            <v xml:space="preserve">Mobilna waga kompaktowa, 1200 g / 0,1g Typ CBX 1201   </v>
          </cell>
          <cell r="G4812" t="str">
            <v>CBX 1201 портативные компактные весы 1200г, 0,1г</v>
          </cell>
          <cell r="H4812">
            <v>84</v>
          </cell>
        </row>
        <row r="4813">
          <cell r="A4813" t="str">
            <v>ADA-CQT-1501</v>
          </cell>
          <cell r="B4813" t="str">
            <v>Kompaktwaage, AE ADAM CQT1501, 1.500 g :  0,1 g</v>
          </cell>
          <cell r="C4813" t="str">
            <v>CQT 1501 Core™ Portable Compact Balance</v>
          </cell>
          <cell r="D4813" t="str">
            <v>Balance compacte portable CQT 1501 Core™</v>
          </cell>
          <cell r="E4813" t="str">
            <v>Balanza compacta portátil CQT 1501 Core™</v>
          </cell>
          <cell r="F4813" t="str">
            <v xml:space="preserve">Waga kompaktowa, 1.500 g /  0,01 g Typ CQT 1501   </v>
          </cell>
          <cell r="G4813" t="str">
            <v>Портативные компактные весы CQT 1501 Core™ 1.500 g /  0,01 g</v>
          </cell>
          <cell r="H4813">
            <v>192</v>
          </cell>
        </row>
        <row r="4814">
          <cell r="A4814" t="str">
            <v>ADA-CQT-202</v>
          </cell>
          <cell r="B4814" t="str">
            <v xml:space="preserve">Kompaktwaage, AE ADAM CQT202, 200 g : 10 mg </v>
          </cell>
          <cell r="C4814" t="str">
            <v>CQT 202 Core™ Portable Compact Balance</v>
          </cell>
          <cell r="D4814" t="str">
            <v>Balance compacte portable CQT 202 Core™</v>
          </cell>
          <cell r="E4814" t="str">
            <v>Balanza compacta portátil CQT 202 Core™</v>
          </cell>
          <cell r="F4814" t="str">
            <v xml:space="preserve">Waga kompaktowa, 200g / 0,01g, inklusive Netzgerät Typ CQT202  </v>
          </cell>
          <cell r="G4814" t="str">
            <v>Портативные компактные весы CQT 202 Core™, 200g / 0,01g</v>
          </cell>
          <cell r="H4814">
            <v>213</v>
          </cell>
        </row>
        <row r="4815">
          <cell r="A4815" t="str">
            <v>ADA-CQT-5000</v>
          </cell>
          <cell r="B4815" t="str">
            <v>Kompaktwaage, AE ADAM CQT5000, 5000 g : 1 g</v>
          </cell>
          <cell r="C4815" t="str">
            <v>CQT 5000 Core™ Portable Compact Balance</v>
          </cell>
          <cell r="D4815" t="str">
            <v>Balance compacte portable CQT 5000 Core™</v>
          </cell>
          <cell r="E4815" t="str">
            <v>Balanza compacta portátil CQT 5000 Core™</v>
          </cell>
          <cell r="F4815" t="str">
            <v xml:space="preserve">Mobilna waga kompaktowa, 5000g : 1g Typ CQT 5000  </v>
          </cell>
          <cell r="G4815" t="str">
            <v>Портативные компактные весы CQT 5000 Core™ , 5000g /1g</v>
          </cell>
          <cell r="H4815">
            <v>145</v>
          </cell>
        </row>
        <row r="4816">
          <cell r="A4816" t="str">
            <v>ADA-CQT-601</v>
          </cell>
          <cell r="B4816" t="str">
            <v>Kompaktwaage, AE ADAM CQT601, 600 g : 0,1 g</v>
          </cell>
          <cell r="C4816" t="str">
            <v>CQT 601 Core™ Portable Compact Balance</v>
          </cell>
          <cell r="D4816" t="str">
            <v>Balance compacte portable CQT 601 Core™</v>
          </cell>
          <cell r="E4816" t="str">
            <v>Balanza compacta portátil CQT 601 Core™</v>
          </cell>
          <cell r="F4816" t="str">
            <v xml:space="preserve">Mobilna waga kompaktowa, 600g : 0.1g Typ CQT 601   </v>
          </cell>
          <cell r="G4816" t="str">
            <v>Портативные компактные весы CQT 601 Core™ , 600g / 0.1g</v>
          </cell>
          <cell r="H4816">
            <v>151</v>
          </cell>
        </row>
        <row r="4817">
          <cell r="A4817" t="str">
            <v>ADA-DCT-2000</v>
          </cell>
          <cell r="B4817" t="str">
            <v>Kompaktwaage, AE ADAM DCT2000, 2000 g : 1 g</v>
          </cell>
          <cell r="C4817" t="str">
            <v>DCT 2000 Dune™ Compact Balance 2000g/1g,</v>
          </cell>
          <cell r="D4817" t="str">
            <v>DCT 2000 Dune™ Compact Balance 2000g/1g,</v>
          </cell>
          <cell r="E4817" t="str">
            <v>DCT 2000 Dune™ Compact Balance 2000g/1g,</v>
          </cell>
          <cell r="F4817" t="str">
            <v xml:space="preserve">Waga kompaktowa 2000g : 1g Typ DCT 2000  </v>
          </cell>
          <cell r="G4817" t="str">
            <v>DCT 2000 Dune™ Compact Balance 2000г/1г,</v>
          </cell>
          <cell r="H4817">
            <v>69</v>
          </cell>
        </row>
        <row r="4818">
          <cell r="A4818" t="str">
            <v>ADA-DCT-201</v>
          </cell>
          <cell r="B4818" t="str">
            <v>Kompaktwaage, AE ADAM DCT201, 200 g : 0.1 g Typ DCT 201</v>
          </cell>
          <cell r="C4818" t="str">
            <v>DCT 201 Dune™ Compact Balance 200g/0,1g,</v>
          </cell>
          <cell r="D4818" t="str">
            <v>DCT 201 Dune™ Compact Balance 200g/0,1g,</v>
          </cell>
          <cell r="E4818" t="str">
            <v>DCT 201 Dune™ Compact Balance 200g/0,1g,</v>
          </cell>
          <cell r="F4818" t="str">
            <v xml:space="preserve">Waga kompaktowa 200g : 0.1g Typ DCT 201  </v>
          </cell>
          <cell r="G4818" t="str">
            <v>DCT 201 Dune™ Compact Balance 200г/0,1г,</v>
          </cell>
          <cell r="H4818">
            <v>69</v>
          </cell>
        </row>
        <row r="4819">
          <cell r="A4819" t="str">
            <v>ADA-HCB-1002</v>
          </cell>
          <cell r="B4819" t="str">
            <v xml:space="preserve">Präzisionswaage, AE ADAM HCB1002, 1000 g : 10 mg </v>
          </cell>
          <cell r="C4819" t="str">
            <v>HCB 1002 Highland™ Portable Precision</v>
          </cell>
          <cell r="D4819" t="str">
            <v>HCB 1002 Highland™ Portable Precision</v>
          </cell>
          <cell r="E4819" t="str">
            <v>HCB 1002 Highland™ precisión portátil</v>
          </cell>
          <cell r="F4819" t="str">
            <v xml:space="preserve">Waga precyzyjna 1000 g : 0.01 g Typ ADAM HCB1002  </v>
          </cell>
          <cell r="G4819" t="str">
            <v>HCB 1002 Highland™ Портативные весы, 1000 g : 0.01 g</v>
          </cell>
          <cell r="H4819">
            <v>393</v>
          </cell>
        </row>
        <row r="4820">
          <cell r="A4820" t="str">
            <v>ADA-HCB-1502</v>
          </cell>
          <cell r="B4820" t="str">
            <v>Präzisionswaage, AE ADAM HCB1502, 1500 g : 50 mg</v>
          </cell>
          <cell r="C4820" t="str">
            <v>HCB 1502 Portable Precision Balance - 1500 g : 0.05 g</v>
          </cell>
          <cell r="D4820" t="str">
            <v>HCB 1502 Balance de précision portable - 1500 g : 0,05 g</v>
          </cell>
          <cell r="E4820" t="str">
            <v>Balanza de precisión portátil HCB 1502 - 1500 g : 0,05 g</v>
          </cell>
          <cell r="F4820" t="str">
            <v xml:space="preserve">Mobilna waga precyzyjna, 1500g : 0.05 g Typ HCB 1502   </v>
          </cell>
          <cell r="G4820" t="str">
            <v>HCB 1502 Портативные прецизионные весы - 1500 г : 0,05 г</v>
          </cell>
          <cell r="H4820">
            <v>324</v>
          </cell>
        </row>
        <row r="4821">
          <cell r="A4821" t="str">
            <v>ADA-HCB-153</v>
          </cell>
          <cell r="B4821" t="str">
            <v>Präzisionswaage, AE ADAM HCB153, 150 g : 1 mg</v>
          </cell>
          <cell r="C4821" t="str">
            <v>HCB 153 Highland™ Portable Precision</v>
          </cell>
          <cell r="D4821" t="str">
            <v>HCB 153 Highland™ Portable Precision</v>
          </cell>
          <cell r="E4821" t="str">
            <v>HCB 153 Highland™ precisión portátil</v>
          </cell>
          <cell r="F4821" t="str">
            <v xml:space="preserve">Mobilna waga precyzyjna, 150g : 0.001g Typ HCB 153   </v>
          </cell>
          <cell r="G4821" t="str">
            <v>HCB 153 Highland™Портативные прецизионные весы 150g/0.001g</v>
          </cell>
          <cell r="H4821">
            <v>324</v>
          </cell>
        </row>
        <row r="4822">
          <cell r="A4822" t="str">
            <v>ADA-HCB-3001</v>
          </cell>
          <cell r="B4822" t="str">
            <v>Präzisionswaage, AE ADAM HCB3001, 3.000 g : 0,1 g</v>
          </cell>
          <cell r="C4822" t="str">
            <v>HCB 3001 Highland™ Portable Precision</v>
          </cell>
          <cell r="D4822" t="str">
            <v>HCB 3001 Highland™ Portable Precision</v>
          </cell>
          <cell r="E4822" t="str">
            <v>Balanza Digital ADAM</v>
          </cell>
          <cell r="F4822" t="str">
            <v xml:space="preserve">Waga precyzyjna, 3.000 g / 0,1 g  Typ ADAM HCB3001  </v>
          </cell>
          <cell r="G4822" t="str">
            <v>HCB 3001 Highland™ прецизионные весы, 3.000 g / 0,1 g</v>
          </cell>
          <cell r="H4822">
            <v>324</v>
          </cell>
        </row>
        <row r="4823">
          <cell r="A4823" t="str">
            <v>ADA-HCB-302</v>
          </cell>
          <cell r="B4823" t="str">
            <v>Präzisionswaage, AE ADAM HCB302, 300 g : 10 mg</v>
          </cell>
          <cell r="C4823" t="str">
            <v>HCB 302 Highland™ Portable Precision</v>
          </cell>
          <cell r="D4823" t="str">
            <v>HCB 302 Highland™ Portable Precision</v>
          </cell>
          <cell r="E4823" t="str">
            <v>HCB 302 Highland™ precisión portátil</v>
          </cell>
          <cell r="F4823" t="str">
            <v xml:space="preserve">Mobilna waga precyzyjna, 300g : 0.01g Typ HCB 302   </v>
          </cell>
          <cell r="G4823" t="str">
            <v>HCB 302 Highland™ прецизионные весы, 300g : 0.01g</v>
          </cell>
          <cell r="H4823">
            <v>324</v>
          </cell>
        </row>
        <row r="4824">
          <cell r="A4824" t="str">
            <v>ADA-HCB-602</v>
          </cell>
          <cell r="B4824" t="str">
            <v>Präzisionswaage, AE ADAM HCB602, 600 g : 20 mg</v>
          </cell>
          <cell r="C4824" t="str">
            <v>HCB 602 Highland™ Portable Precision</v>
          </cell>
          <cell r="D4824" t="str">
            <v>HCB 602 Highland™ Portable Precision</v>
          </cell>
          <cell r="E4824" t="str">
            <v>HCB 602 Highland™ precisión portátil</v>
          </cell>
          <cell r="F4824" t="str">
            <v xml:space="preserve">Mobilna waga precyzyjna, 600g : 0.01g Typ HCB 602    </v>
          </cell>
          <cell r="G4824" t="str">
            <v xml:space="preserve">HCB 602 Highland™ прецизионные весы, 600g : 0.01g </v>
          </cell>
          <cell r="H4824">
            <v>324</v>
          </cell>
        </row>
        <row r="4825">
          <cell r="A4825" t="str">
            <v>ADA-HCB-602H</v>
          </cell>
          <cell r="B4825" t="str">
            <v>Präzisionswaage, AE ADAM, 600 g : 10 mg Modell HCB602H</v>
          </cell>
          <cell r="C4825" t="str">
            <v>HCB 602H Highland™ Portable Precision</v>
          </cell>
          <cell r="D4825" t="str">
            <v>HCB 602H Highland™ Portable Precision</v>
          </cell>
          <cell r="E4825" t="str">
            <v>HCB 602H Highland™ precisión portátil</v>
          </cell>
          <cell r="F4825" t="str">
            <v xml:space="preserve">Mobilna waga precyzyjna, 600g / 0,01g Typ HCB 602H   </v>
          </cell>
          <cell r="G4825" t="str">
            <v>HCB 602H Highland™ прецизионные весы, 600g / 0,01g</v>
          </cell>
          <cell r="H4825">
            <v>348</v>
          </cell>
        </row>
        <row r="4826">
          <cell r="A4826" t="str">
            <v>ADA-LAB-214E</v>
          </cell>
          <cell r="B4826" t="str">
            <v>Analysenwaage AE ADAM, 210 g : 0,1 mg Modell Luna</v>
          </cell>
          <cell r="C4826" t="str">
            <v>Analytical balance 210 g / 0.1 mg,AE ADAM, LAB-214E</v>
          </cell>
          <cell r="D4826" t="str">
            <v>Balance analytique, 210 g / 0,1 mgAE ADAM, LAB-214E</v>
          </cell>
          <cell r="E4826" t="str">
            <v/>
          </cell>
          <cell r="F4826" t="str">
            <v>Waga analityczna, 210 g / 0,1 mg  AE ADAM, LAB-214E</v>
          </cell>
          <cell r="G4826" t="str">
            <v xml:space="preserve">Весы, аналитические  210 g / 0,1 mg  </v>
          </cell>
          <cell r="H4826">
            <v>1245</v>
          </cell>
        </row>
        <row r="4827">
          <cell r="A4827" t="str">
            <v>ADA-LAB-254E</v>
          </cell>
          <cell r="B4827" t="str">
            <v>Analysenwaage, AE ADAM, 250 g : 0,1 mg Modell Luna</v>
          </cell>
          <cell r="C4827" t="str">
            <v>Analytical balance 250 g : 0.1 mgAE ADAM, LAB-254E</v>
          </cell>
          <cell r="D4827" t="str">
            <v>Balance analytique, 250 g / 0,1 mgAE ADAM, LAB-254E</v>
          </cell>
          <cell r="E4827" t="str">
            <v/>
          </cell>
          <cell r="F4827" t="str">
            <v>Waga analityczna, 250 g / 0,1 mgAE ADAM, LAB-254E</v>
          </cell>
          <cell r="G4827" t="str">
            <v>Весы аналитические, 250 g / 0,1 mg</v>
          </cell>
          <cell r="H4827">
            <v>1360</v>
          </cell>
        </row>
        <row r="4828">
          <cell r="A4828" t="str">
            <v>ADA-LPB-423I</v>
          </cell>
          <cell r="B4828" t="str">
            <v>Präzisionswaage, AE ADAM, 420 g : 1 mg Modell Luna</v>
          </cell>
          <cell r="C4828" t="str">
            <v>Precision balance 420g / 0.001gAE ADAM, LPB-423i</v>
          </cell>
          <cell r="D4828" t="str">
            <v/>
          </cell>
          <cell r="E4828" t="str">
            <v/>
          </cell>
          <cell r="F4828" t="str">
            <v>Waga precyzyjna 420g : 0.001gAE ADAM, LPB-423i</v>
          </cell>
          <cell r="G4828" t="str">
            <v>Весы прецезионные 420g / 0.001g</v>
          </cell>
          <cell r="H4828">
            <v>940</v>
          </cell>
        </row>
        <row r="4829">
          <cell r="A4829" t="str">
            <v>ADA-LTB-6002I</v>
          </cell>
          <cell r="B4829" t="str">
            <v>Präzisionswaage, AE ADAM, 6000 g : 10 mg Modell Luna</v>
          </cell>
          <cell r="C4829" t="str">
            <v>Precision balance, 6000 g : 10 mgAE ADAM, LTB-6002i</v>
          </cell>
          <cell r="D4829" t="str">
            <v/>
          </cell>
          <cell r="E4829" t="str">
            <v/>
          </cell>
          <cell r="F4829" t="str">
            <v/>
          </cell>
          <cell r="G4829" t="str">
            <v>Прецизионные весы,  6000 g : 10 mg</v>
          </cell>
          <cell r="H4829">
            <v>1195</v>
          </cell>
        </row>
        <row r="4830">
          <cell r="A4830" t="str">
            <v>ADA-TBB-2610S</v>
          </cell>
          <cell r="B4830" t="str">
            <v xml:space="preserve">mechanische Präzisions-Balkenwaage, 2610 g : 0,1 g Typ TBB 2610S </v>
          </cell>
          <cell r="C4830" t="str">
            <v>TBB 2610S Triple-Beam Balance</v>
          </cell>
          <cell r="D4830" t="str">
            <v>TBB 2610S Balance à trois poutres</v>
          </cell>
          <cell r="E4830" t="str">
            <v>TBB 2610S Balanza de tres vigas</v>
          </cell>
          <cell r="F4830" t="str">
            <v xml:space="preserve">Mechaniczna waga precyzyjna, 2610g : 0.1g Typ TBB 2610S   </v>
          </cell>
          <cell r="G4830" t="str">
            <v>механические весы TBB 2610S,  2610g : 0.1g</v>
          </cell>
          <cell r="H4830">
            <v>156</v>
          </cell>
        </row>
        <row r="4831">
          <cell r="A4831" t="str">
            <v>ADA-TBB-2610T</v>
          </cell>
          <cell r="B4831" t="str">
            <v xml:space="preserve">mechanische Präzisions-Balkenwaage, 2610 g : 0.1 g Typ TBB 2610T </v>
          </cell>
          <cell r="C4831" t="str">
            <v>TBB 2610T Triple-Beam Balance with tare funktion</v>
          </cell>
          <cell r="D4831" t="str">
            <v>TBB 2610T Balance à trois poutres avec fonction de tare</v>
          </cell>
          <cell r="E4831" t="str">
            <v>TBB 2610T Balanza de tres vigas con función de tara</v>
          </cell>
          <cell r="F4831" t="str">
            <v xml:space="preserve">Mechaniczna waga precyzyjna, 2610g : 0.1g Typ TBB 2610T   </v>
          </cell>
          <cell r="G4831" t="str">
            <v>механические весы 2610g : 0.1g  с функцией тарирования</v>
          </cell>
          <cell r="H4831">
            <v>180</v>
          </cell>
        </row>
        <row r="4832">
          <cell r="A4832" t="str">
            <v>ALL-153181</v>
          </cell>
          <cell r="B4832" t="str">
            <v>MatataLAB MINT Coding Set</v>
          </cell>
          <cell r="C4832" t="str">
            <v>MatataLAB STEM Coding set</v>
          </cell>
          <cell r="D4832" t="str">
            <v>MatataLAB STEM Coding set</v>
          </cell>
          <cell r="E4832" t="str">
            <v>Set de codificación STEM MatataLAB</v>
          </cell>
          <cell r="F4832" t="str">
            <v>#N/A</v>
          </cell>
          <cell r="G4832" t="str">
            <v>Набор для кодирования MatataLAB STEM</v>
          </cell>
          <cell r="H4832">
            <v>133.1</v>
          </cell>
        </row>
        <row r="4833">
          <cell r="A4833" t="str">
            <v>ALL-153182</v>
          </cell>
          <cell r="B4833" t="str">
            <v>MatataLAB MINT Coding Set, Erweiterung "Musik"</v>
          </cell>
          <cell r="C4833" t="str">
            <v xml:space="preserve">MatataLAB STEM Coding set, add-on "Musician" </v>
          </cell>
          <cell r="D4833" t="str">
            <v xml:space="preserve">MatataLAB STEM Coding set, add-on "Musician" (musicien) </v>
          </cell>
          <cell r="E4833" t="str">
            <v xml:space="preserve">MatataLAB STEM Coding set, complemento "Músico" </v>
          </cell>
          <cell r="F4833" t="str">
            <v>#N/A</v>
          </cell>
          <cell r="G4833" t="str">
            <v xml:space="preserve">Набор MatataLAB STEM Coding, дополнение "Музыкант" </v>
          </cell>
          <cell r="H4833">
            <v>49</v>
          </cell>
        </row>
        <row r="4834">
          <cell r="A4834" t="str">
            <v>ALL-153183</v>
          </cell>
          <cell r="B4834" t="str">
            <v>MatataLAB MINT Coding Set, Erweiterung "Kunst"</v>
          </cell>
          <cell r="C4834" t="str">
            <v xml:space="preserve">MatataLAB STEM Coding set, add-on "Artist" </v>
          </cell>
          <cell r="D4834" t="str">
            <v xml:space="preserve">MatataLAB STEM Coding set, add-on "Artist" (en anglais) </v>
          </cell>
          <cell r="E4834" t="str">
            <v xml:space="preserve">MatataLAB STEM Coding set, complemento "Artista" </v>
          </cell>
          <cell r="F4834" t="str">
            <v>#N/A</v>
          </cell>
          <cell r="G4834" t="str">
            <v xml:space="preserve">Набор MatataLAB STEM Coding, дополнение "Художник" </v>
          </cell>
          <cell r="H4834">
            <v>29.9</v>
          </cell>
        </row>
        <row r="4835">
          <cell r="A4835" t="str">
            <v>BLU-BBL-DINA4-KS</v>
          </cell>
          <cell r="B4835" t="str">
            <v>Biochemie Lerntafel, DIN A4, Schülerversion, 30 Stück</v>
          </cell>
          <cell r="C4835" t="str">
            <v>-</v>
          </cell>
          <cell r="D4835" t="str">
            <v/>
          </cell>
          <cell r="E4835" t="str">
            <v/>
          </cell>
          <cell r="F4835" t="str">
            <v/>
          </cell>
          <cell r="G4835" t="str">
            <v/>
          </cell>
          <cell r="H4835">
            <v>112.15</v>
          </cell>
        </row>
        <row r="4836">
          <cell r="A4836" t="str">
            <v>BLU-NK-DINA0-KV-EN</v>
          </cell>
          <cell r="B4836" t="str">
            <v>Nuklidkarte (englisch), Poster, 119 x 84 cm, Kurzversion</v>
          </cell>
          <cell r="C4836" t="str">
            <v>Chart of nuclides - Poster DIN A0 (short version)</v>
          </cell>
          <cell r="D4836" t="str">
            <v>Tableau des nucléides - Poster DIN A0 (version courte)</v>
          </cell>
          <cell r="E4836" t="str">
            <v>Tabla de nucleidos - Cartel DIN A0 (versión corta)</v>
          </cell>
          <cell r="F4836" t="str">
            <v/>
          </cell>
          <cell r="G4836" t="str">
            <v>Таблица нуклидов - Плакат DIN A0 (краткая версия)</v>
          </cell>
          <cell r="H4836">
            <v>54</v>
          </cell>
        </row>
        <row r="4837">
          <cell r="A4837" t="str">
            <v>BLU-NK-MOTOR4-KV-EN</v>
          </cell>
          <cell r="B4837" t="str">
            <v>Nuklidkarte (englisch), Motorleinwand, 421 x 300 cm, Kurzversion</v>
          </cell>
          <cell r="C4837" t="str">
            <v>Chart of nuclides - motorized screen, 421 x 300 cm, (short version)</v>
          </cell>
          <cell r="D4837" t="str">
            <v>Tableau des nucléides - écran motorisé, 421 x 300 cm(version courte)</v>
          </cell>
          <cell r="E4837" t="str">
            <v>Tabla de nucleidos - pantalla motorizada, 421 x 300 cm, (versión corta)</v>
          </cell>
          <cell r="F4837" t="str">
            <v/>
          </cell>
          <cell r="G4837" t="str">
            <v>Диаграмма нуклидов - моторизованный экран, 421 x 300 см, (краткая версия)</v>
          </cell>
          <cell r="H4837">
            <v>2500</v>
          </cell>
        </row>
        <row r="4838">
          <cell r="A4838" t="str">
            <v>BLU-NK-MOTOR4-VV-EN</v>
          </cell>
          <cell r="B4838" t="str">
            <v>Nuklidkarte (englisch), Motorleinwand, 421 x 300 cm, Vollversion</v>
          </cell>
          <cell r="C4838" t="str">
            <v>Chart of Nuclides - Motorized screen (full version)</v>
          </cell>
          <cell r="D4838" t="str">
            <v>Tableau des nucléides - écran motorisé (version complète)</v>
          </cell>
          <cell r="E4838" t="str">
            <v>Tabla de Nucléidos - Pantalla motorizada (versión completa)</v>
          </cell>
          <cell r="F4838" t="str">
            <v/>
          </cell>
          <cell r="G4838" t="str">
            <v>Диаграмма нуклидов - моторизованный экран (полная версия)</v>
          </cell>
          <cell r="H4838">
            <v>2500</v>
          </cell>
        </row>
        <row r="4839">
          <cell r="A4839" t="str">
            <v>BLU-NK-POSTER-VV-EN</v>
          </cell>
          <cell r="B4839" t="str">
            <v>Nuklidkarte (englisch), Poster, 140 x 100 cm, Vollversion</v>
          </cell>
          <cell r="C4839" t="str">
            <v>Chart of nuclides - Poster, 140 x 100 cm (full version)</v>
          </cell>
          <cell r="D4839" t="str">
            <v/>
          </cell>
          <cell r="E4839" t="str">
            <v>Tabla de nucleidos - Póster, 140 x 100 cm (versión completa)</v>
          </cell>
          <cell r="F4839" t="str">
            <v/>
          </cell>
          <cell r="G4839" t="str">
            <v>Таблица нуклидов - плакат, 140 x 100 см (полная версия)</v>
          </cell>
          <cell r="H4839">
            <v>90</v>
          </cell>
        </row>
        <row r="4840">
          <cell r="A4840" t="str">
            <v>BLU-NK-PULLUP-KV-EN</v>
          </cell>
          <cell r="B4840" t="str">
            <v>Nuklidkarte (englisch), Pull Up, 200 x 300 cm, Kurzversion</v>
          </cell>
          <cell r="C4840" t="str">
            <v>Chart of nuclides - Pull Up, 200 x 300 cm (short version)</v>
          </cell>
          <cell r="D4840" t="str">
            <v/>
          </cell>
          <cell r="E4840" t="str">
            <v>Tabla de nucleidos - Pull Up, 200 x 300 cm (versión corta)</v>
          </cell>
          <cell r="F4840" t="str">
            <v/>
          </cell>
          <cell r="G4840" t="str">
            <v>Диаграмма нуклидов - Pull Up, 200 x 300 см (короткая версия)</v>
          </cell>
          <cell r="H4840">
            <v>815</v>
          </cell>
        </row>
        <row r="4841">
          <cell r="A4841" t="str">
            <v>BLU-NK-PULLUP-VV-EN</v>
          </cell>
          <cell r="B4841" t="str">
            <v>Nuklidkarte (englisch), Roll Up, 200 x 300 cm, Vollversion</v>
          </cell>
          <cell r="C4841" t="str">
            <v>Chart of nuclides - Pull Up, 200 x 300 cm (full version)</v>
          </cell>
          <cell r="D4841" t="str">
            <v/>
          </cell>
          <cell r="E4841" t="str">
            <v/>
          </cell>
          <cell r="F4841" t="str">
            <v/>
          </cell>
          <cell r="G4841" t="str">
            <v>Диаграмма нуклидов - Pull Up, 200 x 300 см (полная версия)</v>
          </cell>
          <cell r="H4841">
            <v>815</v>
          </cell>
        </row>
        <row r="4842">
          <cell r="A4842" t="str">
            <v>BLU-NK-ROLLUP-KV-EN</v>
          </cell>
          <cell r="B4842" t="str">
            <v>Nuklidkarte (englisch), Roll Up, 200 x 150 cm, Kurzversion</v>
          </cell>
          <cell r="C4842" t="str">
            <v>Chart of Nuclides - Roll Up, 200 x 150 cm (short version)</v>
          </cell>
          <cell r="D4842" t="str">
            <v/>
          </cell>
          <cell r="E4842" t="str">
            <v/>
          </cell>
          <cell r="F4842" t="str">
            <v/>
          </cell>
          <cell r="G4842" t="str">
            <v>Диаграмма нуклидов - рулонная, 200 x 150 см (краткая версия)</v>
          </cell>
          <cell r="H4842">
            <v>650</v>
          </cell>
        </row>
        <row r="4843">
          <cell r="A4843" t="str">
            <v>BLU-NK-ROLLUP-VV-EN</v>
          </cell>
          <cell r="B4843" t="str">
            <v>Nuklidkarte (englisch), Roll Up, 200 x 150 cm, Vollversion</v>
          </cell>
          <cell r="C4843" t="str">
            <v>Chart of Nuclides - Roll Up, 200 x 150 cm (full version)</v>
          </cell>
          <cell r="D4843" t="str">
            <v/>
          </cell>
          <cell r="E4843" t="str">
            <v/>
          </cell>
          <cell r="F4843" t="str">
            <v/>
          </cell>
          <cell r="G4843" t="str">
            <v>Диаграмма нуклидов - рулонная, 200 x 150 см (полная версия)</v>
          </cell>
          <cell r="H4843">
            <v>650</v>
          </cell>
        </row>
        <row r="4844">
          <cell r="A4844" t="str">
            <v>BLU-NK-WANDK-KV-EN</v>
          </cell>
          <cell r="B4844" t="str">
            <v>Nuklidkarte (englisch), Wandkarte, 200 x 141 cm, Kurzversion</v>
          </cell>
          <cell r="C4844" t="str">
            <v>Chart of nuclides - Wall map,  200 x 141 cm (short version)</v>
          </cell>
          <cell r="D4844" t="str">
            <v/>
          </cell>
          <cell r="E4844" t="str">
            <v>Mapa de nucleidos - Mapa mural, 200 x 141 cm (versión corta)</v>
          </cell>
          <cell r="F4844" t="str">
            <v/>
          </cell>
          <cell r="G4844" t="str">
            <v/>
          </cell>
          <cell r="H4844">
            <v>530</v>
          </cell>
        </row>
        <row r="4845">
          <cell r="A4845" t="str">
            <v>DID-42150</v>
          </cell>
          <cell r="B4845" t="str">
            <v>Gerätesatz "Photosynthese"</v>
          </cell>
          <cell r="C4845" t="str">
            <v xml:space="preserve">Equipment set "photosynthesis" </v>
          </cell>
          <cell r="D4845" t="str">
            <v xml:space="preserve">Ensemble d'équipements "photosynthèse" </v>
          </cell>
          <cell r="E4845" t="str">
            <v xml:space="preserve">Conjunto de equipos "fotosíntesis" </v>
          </cell>
          <cell r="F4845" t="str">
            <v/>
          </cell>
          <cell r="G4845" t="str">
            <v xml:space="preserve">Комплект оборудования "фотосинтез" </v>
          </cell>
          <cell r="H4845">
            <v>83</v>
          </cell>
        </row>
        <row r="4846">
          <cell r="A4846" t="str">
            <v>DID-42151</v>
          </cell>
          <cell r="B4846" t="str">
            <v>Beleuchtungseinrichtung zum Gerätesatz "Photosynthese"</v>
          </cell>
          <cell r="C4846" t="str">
            <v xml:space="preserve">Lighting device for the "photosynthesis" unit set  </v>
          </cell>
          <cell r="D4846" t="str">
            <v/>
          </cell>
          <cell r="E4846" t="str">
            <v/>
          </cell>
          <cell r="F4846" t="str">
            <v/>
          </cell>
          <cell r="G4846" t="str">
            <v xml:space="preserve">Осветительное устройство для комплекта блока "фотосинтез"  </v>
          </cell>
          <cell r="H4846">
            <v>108</v>
          </cell>
        </row>
        <row r="4847">
          <cell r="A4847" t="str">
            <v>DID-42400</v>
          </cell>
          <cell r="B4847" t="str">
            <v xml:space="preserve">Motor, regelbar, mit Steckernetzgerät </v>
          </cell>
          <cell r="C4847" t="str">
            <v>Motor, adjustable, with plug-in power supply unit</v>
          </cell>
          <cell r="D4847" t="str">
            <v>Moteur, réglable, avec bloc d'alimentation enfichable</v>
          </cell>
          <cell r="E4847" t="str">
            <v>Motor, ajustable, con fuente de alimentación enchufable</v>
          </cell>
          <cell r="F4847" t="str">
            <v/>
          </cell>
          <cell r="G4847" t="str">
            <v>Двигатель, регулируемый, с подключаемым блоком питания</v>
          </cell>
          <cell r="H4847">
            <v>128</v>
          </cell>
        </row>
        <row r="4848">
          <cell r="A4848" t="str">
            <v>DID-42420</v>
          </cell>
          <cell r="B4848" t="str">
            <v>Musterscheiben zur optischen Täuschung, Satz mit 3 Motiven, zu 42400</v>
          </cell>
          <cell r="C4848" t="str">
            <v xml:space="preserve">Sample discs for optical illusion, set of 3 motives, fitting DID-42400  </v>
          </cell>
          <cell r="D4848" t="str">
            <v/>
          </cell>
          <cell r="E4848" t="str">
            <v/>
          </cell>
          <cell r="F4848" t="str">
            <v/>
          </cell>
          <cell r="G4848" t="str">
            <v/>
          </cell>
          <cell r="H4848">
            <v>41</v>
          </cell>
        </row>
        <row r="4849">
          <cell r="A4849" t="str">
            <v>DID-42570</v>
          </cell>
          <cell r="B4849" t="str">
            <v>Kalt/Warm-Sonde zur Ermittlung der Temperatur-Rezeptoren der Haut</v>
          </cell>
          <cell r="C4849" t="str">
            <v xml:space="preserve">Cold/warm probe to determine the temperature receptors of the skin  </v>
          </cell>
          <cell r="D4849" t="str">
            <v/>
          </cell>
          <cell r="E4849" t="str">
            <v/>
          </cell>
          <cell r="F4849" t="str">
            <v/>
          </cell>
          <cell r="G4849" t="str">
            <v/>
          </cell>
          <cell r="H4849">
            <v>11</v>
          </cell>
        </row>
        <row r="4850">
          <cell r="A4850" t="str">
            <v>DID-43003</v>
          </cell>
          <cell r="B4850" t="str">
            <v>Satz 3 Umkehrbrillen im Koffer</v>
          </cell>
          <cell r="C4850" t="str">
            <v>Set prism glasses in a suitcase</v>
          </cell>
          <cell r="D4850" t="str">
            <v>Set lunettes à prisme dans le cas</v>
          </cell>
          <cell r="E4850" t="str">
            <v>Set gafas de prisma en el caso</v>
          </cell>
          <cell r="F4850" t="str">
            <v/>
          </cell>
          <cell r="G4850" t="str">
            <v>Установите призматические очки в чемодан</v>
          </cell>
          <cell r="H4850">
            <v>710</v>
          </cell>
        </row>
        <row r="4851">
          <cell r="A4851" t="str">
            <v>DID-43051</v>
          </cell>
          <cell r="B4851" t="str">
            <v>Experimentierbrille mit Vorsätzen im Aufbewahrungskoffer</v>
          </cell>
          <cell r="C4851" t="str">
            <v xml:space="preserve">Experimental goggles with attachments in storage case  </v>
          </cell>
          <cell r="D4851" t="str">
            <v/>
          </cell>
          <cell r="E4851" t="str">
            <v xml:space="preserve">Gafas experimentales con accesorios en un estuche  </v>
          </cell>
          <cell r="F4851" t="str">
            <v/>
          </cell>
          <cell r="G4851" t="str">
            <v xml:space="preserve">Экспериментальные очки с насадками в футляре для хранения  </v>
          </cell>
          <cell r="H4851">
            <v>299</v>
          </cell>
        </row>
        <row r="4852">
          <cell r="A4852" t="str">
            <v>DID-43053</v>
          </cell>
          <cell r="B4852" t="str">
            <v>3 Experimentierbrillen mit Vorsätzen im Aufbewahrungskoffer</v>
          </cell>
          <cell r="C4852" t="str">
            <v>3 experimental goggles with attachments in a storage case</v>
          </cell>
          <cell r="D4852" t="str">
            <v/>
          </cell>
          <cell r="E4852" t="str">
            <v>3 gafas experimentales con accesorios en un estuche</v>
          </cell>
          <cell r="F4852" t="str">
            <v/>
          </cell>
          <cell r="G4852" t="str">
            <v>3 экспериментальных очка с насадками в футляре для хранения</v>
          </cell>
          <cell r="H4852">
            <v>849</v>
          </cell>
        </row>
        <row r="4853">
          <cell r="A4853" t="str">
            <v>DID-43100</v>
          </cell>
          <cell r="B4853" t="str">
            <v>Gerät zum Richtungshören</v>
          </cell>
          <cell r="C4853" t="str">
            <v>Device for directional hearing</v>
          </cell>
          <cell r="D4853" t="str">
            <v>Dispositif pour l'audition directionnelle</v>
          </cell>
          <cell r="E4853" t="str">
            <v>Dispositivo para la audición direccional</v>
          </cell>
          <cell r="F4853" t="str">
            <v/>
          </cell>
          <cell r="G4853" t="str">
            <v>Устройство для направленного слуха</v>
          </cell>
          <cell r="H4853">
            <v>36</v>
          </cell>
        </row>
        <row r="4854">
          <cell r="A4854" t="str">
            <v>DID-43210</v>
          </cell>
          <cell r="B4854" t="str">
            <v>Schülerversuchsgerät "Additive Farbmischung"</v>
          </cell>
          <cell r="C4854" t="str">
            <v>Student experiment set "additive colour mixing"</v>
          </cell>
          <cell r="D4854" t="str">
            <v/>
          </cell>
          <cell r="E4854" t="str">
            <v/>
          </cell>
          <cell r="F4854" t="str">
            <v/>
          </cell>
          <cell r="G4854" t="str">
            <v/>
          </cell>
          <cell r="H4854">
            <v>233</v>
          </cell>
        </row>
        <row r="4855">
          <cell r="A4855" t="str">
            <v>DID-43500</v>
          </cell>
          <cell r="B4855" t="str">
            <v>Sinnesphysiologie-Gerätesatz</v>
          </cell>
          <cell r="C4855" t="str">
            <v xml:space="preserve">Sensory Physiology - Set  </v>
          </cell>
          <cell r="D4855" t="str">
            <v xml:space="preserve">Physiologie sensorielle - Ensemble  </v>
          </cell>
          <cell r="E4855" t="str">
            <v xml:space="preserve">Fisiología sensorial - Set  </v>
          </cell>
          <cell r="F4855" t="str">
            <v/>
          </cell>
          <cell r="G4855" t="str">
            <v xml:space="preserve">Сенсорная физиология - комплект  </v>
          </cell>
          <cell r="H4855">
            <v>439</v>
          </cell>
        </row>
        <row r="4856">
          <cell r="A4856" t="str">
            <v>DID-76505</v>
          </cell>
          <cell r="B4856" t="str">
            <v>Satz Säulen mit gleicher Masse, 8 Stück</v>
          </cell>
          <cell r="C4856" t="str">
            <v>Column set of equal mass</v>
          </cell>
          <cell r="D4856" t="str">
            <v>Ensemble de colonnes de masse égale</v>
          </cell>
          <cell r="E4856" t="str">
            <v>Conjunto de columnas de igual masa</v>
          </cell>
          <cell r="F4856" t="str">
            <v>#N/A</v>
          </cell>
          <cell r="G4856" t="str">
            <v>Набор колонок одинаковой массы</v>
          </cell>
          <cell r="H4856">
            <v>43.1</v>
          </cell>
        </row>
        <row r="4857">
          <cell r="A4857" t="str">
            <v>DID-76550</v>
          </cell>
          <cell r="B4857" t="str">
            <v>Satz Dichtebestimmungskörper</v>
          </cell>
          <cell r="C4857" t="str">
            <v>Set of cubes for density determination</v>
          </cell>
          <cell r="D4857" t="str">
            <v>Jeu de cubes pour la détermination de la densité</v>
          </cell>
          <cell r="E4857" t="str">
            <v>Juego de cubos para la determinación de la densidad</v>
          </cell>
          <cell r="F4857" t="str">
            <v>#N/A</v>
          </cell>
          <cell r="G4857" t="str">
            <v>Набор кубиков для определения плотности</v>
          </cell>
          <cell r="H4857">
            <v>43.1</v>
          </cell>
        </row>
        <row r="4858">
          <cell r="A4858" t="str">
            <v>EAK-MKS-1</v>
          </cell>
          <cell r="B4858" t="str">
            <v>Messkabel BNC auf 4 mm Bananenstecker, Länge 1 m</v>
          </cell>
          <cell r="C4858" t="str">
            <v>Measuring cable BNC to 4 mm banana plug, length 1 m</v>
          </cell>
          <cell r="D4858" t="str">
            <v/>
          </cell>
          <cell r="E4858" t="str">
            <v/>
          </cell>
          <cell r="F4858" t="str">
            <v/>
          </cell>
          <cell r="G4858" t="str">
            <v/>
          </cell>
          <cell r="H4858">
            <v>8.9</v>
          </cell>
        </row>
        <row r="4859">
          <cell r="A4859" t="str">
            <v>EAK-P-1030</v>
          </cell>
          <cell r="B4859" t="str">
            <v>Kontaktfreier AC-Spannungsprüfer , 90…1000 V AC , 50/60Hz</v>
          </cell>
          <cell r="C4859" t="str">
            <v>Non-Contact AC-Voltage Detector ~ 90 … 1000 V AC ~ 50/60Hz</v>
          </cell>
          <cell r="D4859" t="str">
            <v/>
          </cell>
          <cell r="E4859" t="str">
            <v/>
          </cell>
          <cell r="F4859" t="str">
            <v>#N/A</v>
          </cell>
          <cell r="G4859" t="str">
            <v/>
          </cell>
          <cell r="H4859">
            <v>11.9</v>
          </cell>
        </row>
        <row r="4860">
          <cell r="A4860" t="str">
            <v>EAK-P-1070</v>
          </cell>
          <cell r="B4860" t="str">
            <v>Digitalmultimeter, 2.000 Counts, 300V AC/DC, 10A DC, mit NiCr-Ni Thermoelement</v>
          </cell>
          <cell r="C4860" t="str">
            <v>Digital multimeter, 2.000 Counts, 300V AC/DC, 10A DC, TÜV/GS</v>
          </cell>
          <cell r="D4860" t="str">
            <v/>
          </cell>
          <cell r="E4860" t="str">
            <v/>
          </cell>
          <cell r="F4860" t="str">
            <v>#N/A</v>
          </cell>
          <cell r="G4860" t="str">
            <v>Дигитальный мультиметер</v>
          </cell>
          <cell r="H4860">
            <v>16.899999999999999</v>
          </cell>
        </row>
        <row r="4861">
          <cell r="A4861" t="str">
            <v>EAK-P-1075</v>
          </cell>
          <cell r="B4861" t="str">
            <v>Digitalmultimeter , 2.000 Counts , 600V AC/DC , 10A DC , mit NCV</v>
          </cell>
          <cell r="C4861" t="str">
            <v>Digital Multimeter ~ 2.000 Counts ~ 600V AC/DC ~ 10A DC ~ with NCV</v>
          </cell>
          <cell r="D4861" t="str">
            <v/>
          </cell>
          <cell r="E4861" t="str">
            <v/>
          </cell>
          <cell r="F4861" t="str">
            <v>#N/A</v>
          </cell>
          <cell r="G4861" t="str">
            <v/>
          </cell>
          <cell r="H4861">
            <v>27.9</v>
          </cell>
        </row>
        <row r="4862">
          <cell r="A4862" t="str">
            <v>EAK-P-1080</v>
          </cell>
          <cell r="B4862" t="str">
            <v>Digitales Stiftmultimeter , 2.000 Counts , 600V AC/DC , mit NCV</v>
          </cell>
          <cell r="C4862" t="str">
            <v>Digital Pen-Type Multimeter ~ 2.000 Counts ~ 600V AC/DC ~ with NCV</v>
          </cell>
          <cell r="D4862" t="str">
            <v/>
          </cell>
          <cell r="E4862" t="str">
            <v/>
          </cell>
          <cell r="F4862" t="str">
            <v>#N/A</v>
          </cell>
          <cell r="G4862" t="str">
            <v/>
          </cell>
          <cell r="H4862">
            <v>29.9</v>
          </cell>
        </row>
        <row r="4863">
          <cell r="A4863" t="str">
            <v>EAK-P-1240</v>
          </cell>
          <cell r="B4863" t="str">
            <v>60 MHz / 2 CH , 500 MS/s , Digital Speicheroszilloskop mit USB &amp; LAN</v>
          </cell>
          <cell r="C4863" t="str">
            <v xml:space="preserve">60 MHz / 2 CH ~ 500 MS/s ~ Digital Storage Oscilloscope with USB &amp; LAN </v>
          </cell>
          <cell r="D4863" t="str">
            <v/>
          </cell>
          <cell r="E4863" t="str">
            <v/>
          </cell>
          <cell r="F4863" t="str">
            <v>#N/A</v>
          </cell>
          <cell r="G4863" t="str">
            <v/>
          </cell>
          <cell r="H4863">
            <v>499</v>
          </cell>
        </row>
        <row r="4864">
          <cell r="A4864" t="str">
            <v>EAK-P-1245</v>
          </cell>
          <cell r="B4864" t="str">
            <v>100 MHz / 2 CH , 1 GS/s ,  Digital Speicheroszilloskop mit USB &amp; LAN</v>
          </cell>
          <cell r="C4864" t="str">
            <v xml:space="preserve">100 MHz / 2 CH ~ 1 GS/s ~  Digital Storage Oscilloscope with USB &amp; LAN </v>
          </cell>
          <cell r="D4864" t="str">
            <v/>
          </cell>
          <cell r="E4864" t="str">
            <v/>
          </cell>
          <cell r="F4864" t="str">
            <v>#N/A</v>
          </cell>
          <cell r="G4864" t="str">
            <v/>
          </cell>
          <cell r="H4864">
            <v>609</v>
          </cell>
        </row>
        <row r="4865">
          <cell r="A4865" t="str">
            <v>EAK-P-1260</v>
          </cell>
          <cell r="B4865" t="str">
            <v xml:space="preserve">200 MHz / 2 CH , 2 GS/s , Digital Speicheroszilloskop mit USB &amp; LAN </v>
          </cell>
          <cell r="C4865" t="str">
            <v xml:space="preserve">200 MHz / 2 CH ~ 2 GS/s ~ Digital Storage Oscilloscope with USB &amp; LAN  </v>
          </cell>
          <cell r="D4865" t="str">
            <v/>
          </cell>
          <cell r="E4865" t="str">
            <v/>
          </cell>
          <cell r="F4865" t="str">
            <v>#N/A</v>
          </cell>
          <cell r="G4865" t="str">
            <v/>
          </cell>
          <cell r="H4865">
            <v>999</v>
          </cell>
        </row>
        <row r="4866">
          <cell r="A4866" t="str">
            <v>EAK-P-1265</v>
          </cell>
          <cell r="B4866" t="str">
            <v>Digitales Speicheroszilloskop mit USB &amp; LAN, 30 MHz / 2 CH, 250 MS/s</v>
          </cell>
          <cell r="C4866" t="str">
            <v xml:space="preserve">30 MHz / 2 CH ~ 250 MS/s ~ Digital Storage Oscilloscope with USB &amp; LAN </v>
          </cell>
          <cell r="D4866" t="str">
            <v/>
          </cell>
          <cell r="E4866" t="str">
            <v/>
          </cell>
          <cell r="F4866" t="str">
            <v>#N/A</v>
          </cell>
          <cell r="G4866" t="str">
            <v/>
          </cell>
          <cell r="H4866">
            <v>399</v>
          </cell>
        </row>
        <row r="4867">
          <cell r="A4867" t="str">
            <v>EAK-P-1290</v>
          </cell>
          <cell r="B4867" t="str">
            <v>25 MHz / 2 CH , 100 MS/s , PC-Oszilloskop mit USB (isoliert)</v>
          </cell>
          <cell r="C4867" t="str">
            <v>25 MHz / 2 CH ~ 100 MS/s ~ PC oscilloscope with isolated USB interface</v>
          </cell>
          <cell r="D4867" t="str">
            <v>25 MHz / 2 CH ~ 100 MS/s ~ Oscilloscope PC avec USB isolé interface</v>
          </cell>
          <cell r="E4867" t="str">
            <v/>
          </cell>
          <cell r="F4867" t="str">
            <v xml:space="preserve">Oscyloskop podłączany do komputera PC przez USB, 25 MHz (izolowany)  </v>
          </cell>
          <cell r="G4867" t="str">
            <v/>
          </cell>
          <cell r="H4867">
            <v>219</v>
          </cell>
        </row>
        <row r="4868">
          <cell r="A4868" t="str">
            <v>EAK-P-1295</v>
          </cell>
          <cell r="B4868" t="str">
            <v>100 MHz / 4 CH , 1 GS/s , Touchscreen-Oszilloskop mit USB &amp; LAN</v>
          </cell>
          <cell r="C4868" t="str">
            <v xml:space="preserve">100 MHz / 4 CH ~ 1 GS/s ~ Touchscreen-Oscilloscope with USB &amp; LAN </v>
          </cell>
          <cell r="D4868" t="str">
            <v/>
          </cell>
          <cell r="E4868" t="str">
            <v/>
          </cell>
          <cell r="F4868" t="str">
            <v>#N/A</v>
          </cell>
          <cell r="G4868" t="str">
            <v xml:space="preserve">100 МГц / 4 CH ~ 1 GS/s ~ Сенсорный экран-осциллограф с USB &amp;amp; LAN </v>
          </cell>
          <cell r="H4868">
            <v>1099</v>
          </cell>
        </row>
        <row r="4869">
          <cell r="A4869" t="str">
            <v>EAK-P-1310</v>
          </cell>
          <cell r="B4869" t="str">
            <v>125 MHz/2 CH , 500 MSa/s , Digital Speicheroszilloskop mit USB &amp; LAN</v>
          </cell>
          <cell r="C4869" t="str">
            <v xml:space="preserve">125 MHz/2 CH ~ 500 MSa/s ~ Digital Storage Oscilloscope with USB &amp; LAN </v>
          </cell>
          <cell r="D4869" t="str">
            <v/>
          </cell>
          <cell r="E4869" t="str">
            <v/>
          </cell>
          <cell r="F4869" t="str">
            <v>#N/A</v>
          </cell>
          <cell r="G4869" t="str">
            <v/>
          </cell>
          <cell r="H4869">
            <v>729</v>
          </cell>
        </row>
        <row r="4870">
          <cell r="A4870" t="str">
            <v>EAK-P-1335</v>
          </cell>
          <cell r="B4870" t="str">
            <v>Digitales Speicheroszilloskop, 20 MHz / 2 CH, 100 MS/s</v>
          </cell>
          <cell r="C4870" t="str">
            <v>Digital storage oscilloscope, 20 MHz, 2 channels, 100 MS/s</v>
          </cell>
          <cell r="D4870" t="str">
            <v>Oscilloscope numérique à mémoire, 20 MHz, 2 canaux, 100 MS/s</v>
          </cell>
          <cell r="E4870" t="str">
            <v/>
          </cell>
          <cell r="F4870" t="str">
            <v>#N/A</v>
          </cell>
          <cell r="G4870" t="str">
            <v/>
          </cell>
          <cell r="H4870">
            <v>299</v>
          </cell>
        </row>
        <row r="4871">
          <cell r="A4871" t="str">
            <v>EAK-P-1340</v>
          </cell>
          <cell r="B4871" t="str">
            <v>Digitales Speicheroszilloskop, 60 MHz / 4 CH, 1 GS/s</v>
          </cell>
          <cell r="C4871" t="str">
            <v>Digital storage oscilloscope, 60 MHz, 4 channels, 1 GS/s</v>
          </cell>
          <cell r="D4871" t="str">
            <v>Oscilloscope numérique à mémoire, 60 MHz, 4 canaux, 1 GS/s</v>
          </cell>
          <cell r="E4871" t="str">
            <v/>
          </cell>
          <cell r="F4871" t="str">
            <v>#N/A</v>
          </cell>
          <cell r="G4871" t="str">
            <v/>
          </cell>
          <cell r="H4871">
            <v>609</v>
          </cell>
        </row>
        <row r="4872">
          <cell r="A4872" t="str">
            <v>EAK-P-1341</v>
          </cell>
          <cell r="B4872" t="str">
            <v>Digitales Speicheroszilloskop, 100 MHz / 4 CH, 1 GS/s</v>
          </cell>
          <cell r="C4872" t="str">
            <v>Digital storage oscilloscope, 60 MHz, 4 channels, 1 GS/s</v>
          </cell>
          <cell r="D4872" t="str">
            <v>Oscilloscope numérique à mémoire, 60 MHz, 4 canaux, 1 GS/s</v>
          </cell>
          <cell r="E4872" t="str">
            <v/>
          </cell>
          <cell r="F4872" t="str">
            <v>#N/A</v>
          </cell>
          <cell r="G4872" t="str">
            <v/>
          </cell>
          <cell r="H4872">
            <v>759</v>
          </cell>
        </row>
        <row r="4873">
          <cell r="A4873" t="str">
            <v>EAK-P-1363</v>
          </cell>
          <cell r="B4873" t="str">
            <v>300 MHz / 2 CH , 2,5 GS/s , Touchscreen-Oszilloskop mit USB &amp; LAN</v>
          </cell>
          <cell r="C4873" t="str">
            <v xml:space="preserve">300 MHz / 2 CH ~ 2 GS/s ~ Touchscreen oscilloscope with USB &amp; LAN </v>
          </cell>
          <cell r="D4873" t="str">
            <v/>
          </cell>
          <cell r="E4873" t="str">
            <v/>
          </cell>
          <cell r="F4873" t="str">
            <v/>
          </cell>
          <cell r="G4873" t="str">
            <v/>
          </cell>
          <cell r="H4873">
            <v>1899</v>
          </cell>
        </row>
        <row r="4874">
          <cell r="A4874" t="str">
            <v>EAK-P-1375</v>
          </cell>
          <cell r="B4874" t="str">
            <v>100 MHz / 4 CH , 1 GS/s , Touchscreen-Oszilloskop mit USB &amp; LAN</v>
          </cell>
          <cell r="C4874" t="str">
            <v xml:space="preserve">100 MHz / 4 CH ~ 1 GS/s ~ Touchscreen oscilloscope with USB &amp; LAN </v>
          </cell>
          <cell r="D4874" t="str">
            <v/>
          </cell>
          <cell r="E4874" t="str">
            <v/>
          </cell>
          <cell r="F4874" t="str">
            <v/>
          </cell>
          <cell r="G4874" t="str">
            <v/>
          </cell>
          <cell r="H4874">
            <v>1299</v>
          </cell>
        </row>
        <row r="4875">
          <cell r="A4875" t="str">
            <v>EAK-P-1400</v>
          </cell>
          <cell r="B4875" t="str">
            <v>Digitales Speicheroszilloskop mit USB, 5 MHz / 2CH, 100MS/s</v>
          </cell>
          <cell r="C4875" t="str">
            <v xml:space="preserve">Digital storage oscilloscope with USB, 5 MHz / 2CH, 100MS/s </v>
          </cell>
          <cell r="D4875" t="str">
            <v/>
          </cell>
          <cell r="E4875" t="str">
            <v/>
          </cell>
          <cell r="F4875" t="str">
            <v/>
          </cell>
          <cell r="G4875" t="str">
            <v/>
          </cell>
          <cell r="H4875">
            <v>150</v>
          </cell>
        </row>
        <row r="4876">
          <cell r="A4876" t="str">
            <v>EAK-P-1401</v>
          </cell>
          <cell r="B4876" t="str">
            <v>Digitales Speicheroszilloskop mit USB, 10 MHz / 2CH, 100MS/s</v>
          </cell>
          <cell r="C4876" t="str">
            <v xml:space="preserve">Digital storage oscilloscope with USB, 10 MHz / 2CH, 100MS/s </v>
          </cell>
          <cell r="D4876" t="str">
            <v/>
          </cell>
          <cell r="E4876" t="str">
            <v/>
          </cell>
          <cell r="F4876" t="str">
            <v/>
          </cell>
          <cell r="G4876" t="str">
            <v/>
          </cell>
          <cell r="H4876">
            <v>165</v>
          </cell>
        </row>
        <row r="4877">
          <cell r="A4877" t="str">
            <v>EAK-P-1402</v>
          </cell>
          <cell r="B4877" t="str">
            <v>Digitales Speicheroszilloskop mit USB, 20 MHz / 2CH, 250MS/s</v>
          </cell>
          <cell r="C4877" t="str">
            <v xml:space="preserve">Digital storage oscilloscope with USB, 20 MHz / 2CH, 250MS/s </v>
          </cell>
          <cell r="D4877" t="str">
            <v/>
          </cell>
          <cell r="E4877" t="str">
            <v/>
          </cell>
          <cell r="F4877" t="str">
            <v/>
          </cell>
          <cell r="G4877" t="str">
            <v/>
          </cell>
          <cell r="H4877">
            <v>185</v>
          </cell>
        </row>
        <row r="4878">
          <cell r="A4878" t="str">
            <v>EAK-P-1403</v>
          </cell>
          <cell r="B4878" t="str">
            <v>Digitales Speicheroszilloskop mit USB, 50 MHz / 2CH, 500MS/s</v>
          </cell>
          <cell r="C4878" t="str">
            <v xml:space="preserve">Digital storage oscilloscope with USB, 50 MHz / 2CH, 500MS/s </v>
          </cell>
          <cell r="D4878" t="str">
            <v>Oscilloscope à stockage numérique avec USB, 50 MHz / 2CH, 500 MS/s</v>
          </cell>
          <cell r="E4878" t="str">
            <v/>
          </cell>
          <cell r="F4878" t="str">
            <v/>
          </cell>
          <cell r="G4878" t="str">
            <v/>
          </cell>
          <cell r="H4878">
            <v>235</v>
          </cell>
        </row>
        <row r="4879">
          <cell r="A4879" t="str">
            <v>EAK-P-1404</v>
          </cell>
          <cell r="B4879" t="str">
            <v>Digitales Speicheroszilloskop mit USB, 100 MHz / 2CH, 1GS/s</v>
          </cell>
          <cell r="C4879" t="str">
            <v xml:space="preserve">Digital storage oscilloscope with USB, 100 MHz / 2CH, 1GS/s </v>
          </cell>
          <cell r="D4879" t="str">
            <v/>
          </cell>
          <cell r="E4879" t="str">
            <v/>
          </cell>
          <cell r="F4879" t="str">
            <v/>
          </cell>
          <cell r="G4879" t="str">
            <v/>
          </cell>
          <cell r="H4879">
            <v>260</v>
          </cell>
        </row>
        <row r="4880">
          <cell r="A4880" t="str">
            <v>EAK-P-1525</v>
          </cell>
          <cell r="B4880" t="str">
            <v>Schaltnetzgerät, DC 1...16 V / 0...40 A</v>
          </cell>
          <cell r="C4880" t="str">
            <v>Laboratory Switching Mode Power Supply DC 1 - 16 V / 0 - 40A</v>
          </cell>
          <cell r="D4880" t="str">
            <v/>
          </cell>
          <cell r="E4880" t="str">
            <v/>
          </cell>
          <cell r="F4880" t="str">
            <v xml:space="preserve">Laboratoryjny zasilacz impulsowy, DC 1 - 16 V / 0 - 40 A  </v>
          </cell>
          <cell r="G4880" t="str">
            <v/>
          </cell>
          <cell r="H4880">
            <v>299</v>
          </cell>
        </row>
        <row r="4881">
          <cell r="A4881" t="str">
            <v>EAK-P-1530</v>
          </cell>
          <cell r="B4881" t="str">
            <v>Schaltnetzgerät, DC 1...16 V / 0...60 A</v>
          </cell>
          <cell r="C4881" t="str">
            <v>Laboratory Switching Mode Power Supply DC 1 - 16 C / 0 - 60A</v>
          </cell>
          <cell r="D4881" t="str">
            <v/>
          </cell>
          <cell r="E4881" t="str">
            <v/>
          </cell>
          <cell r="F4881" t="str">
            <v xml:space="preserve">Laboratoryjny zasilacz impulsowy, DC 1 - 16 V / 0 - 60 A  </v>
          </cell>
          <cell r="G4881" t="str">
            <v/>
          </cell>
          <cell r="H4881">
            <v>489</v>
          </cell>
        </row>
        <row r="4882">
          <cell r="A4882" t="str">
            <v>EAK-P-1535</v>
          </cell>
          <cell r="B4882" t="str">
            <v>Schaltnetzgerät, DC 1...32 V / 0...20 A</v>
          </cell>
          <cell r="C4882" t="str">
            <v>Laboratory Switching Mode Power Supply DC 1 - 32 V / 0 - 20A</v>
          </cell>
          <cell r="D4882" t="str">
            <v/>
          </cell>
          <cell r="E4882" t="str">
            <v/>
          </cell>
          <cell r="F4882" t="str">
            <v xml:space="preserve">Laboratoryjny zasilacz impulsowy, DC 1 - 32 V / 0 - 20 A  </v>
          </cell>
          <cell r="G4882" t="str">
            <v/>
          </cell>
          <cell r="H4882">
            <v>299</v>
          </cell>
        </row>
        <row r="4883">
          <cell r="A4883" t="str">
            <v>EAK-P-1560</v>
          </cell>
          <cell r="B4883" t="str">
            <v>Schaltnetzgerät, DC 1...32 V / 0...30 A</v>
          </cell>
          <cell r="C4883" t="str">
            <v xml:space="preserve">Laboratory Switching Mode Power Supply DC 1-32 V/0-30A </v>
          </cell>
          <cell r="D4883" t="str">
            <v xml:space="preserve">Alimentation à découpage de laboratoire DC 1-32 V/0-30A </v>
          </cell>
          <cell r="E4883" t="str">
            <v/>
          </cell>
          <cell r="F4883" t="str">
            <v xml:space="preserve">Laboratoryjny zasilacz impulsowy, DC 1 - 32 V / 0 - 30 A  </v>
          </cell>
          <cell r="G4883" t="str">
            <v xml:space="preserve">Лабораторный импульсный источник питания DC 1-32 В/0-30A </v>
          </cell>
          <cell r="H4883">
            <v>489</v>
          </cell>
        </row>
        <row r="4884">
          <cell r="A4884" t="str">
            <v>EAK-P-1565</v>
          </cell>
          <cell r="B4884" t="str">
            <v>Schaltnetzgerät, DC 1...16 V / 0...40 A mit USB</v>
          </cell>
          <cell r="C4884" t="str">
            <v>Laboratory Switching Mode Power Supply DC 1 - 16 V / 0 - 40A with USB</v>
          </cell>
          <cell r="D4884" t="str">
            <v/>
          </cell>
          <cell r="E4884" t="str">
            <v/>
          </cell>
          <cell r="F4884" t="str">
            <v xml:space="preserve">Laboratoryjny zasilacz impulsowy, DC 1 - 16 V / 0 - 40 A, USB  </v>
          </cell>
          <cell r="G4884" t="str">
            <v/>
          </cell>
          <cell r="H4884">
            <v>329</v>
          </cell>
        </row>
        <row r="4885">
          <cell r="A4885" t="str">
            <v>EAK-P-1570</v>
          </cell>
          <cell r="B4885" t="str">
            <v>Schaltnetzgerät, DC 1...16 V / 0...60 A mit USB</v>
          </cell>
          <cell r="C4885" t="str">
            <v>Laboratory Switching Mode Power Supply DC 1 - 16 V / 0 - 60 A with USB</v>
          </cell>
          <cell r="D4885" t="str">
            <v/>
          </cell>
          <cell r="E4885" t="str">
            <v/>
          </cell>
          <cell r="F4885" t="str">
            <v xml:space="preserve">Laboratoryjny zasilacz impulsowy, DC 1 - 16 V / 0 - 60 A, USB  </v>
          </cell>
          <cell r="G4885" t="str">
            <v/>
          </cell>
          <cell r="H4885">
            <v>499</v>
          </cell>
        </row>
        <row r="4886">
          <cell r="A4886" t="str">
            <v>EAK-P-1575</v>
          </cell>
          <cell r="B4886" t="str">
            <v>Schaltnetzgerät, DC 1...32 V / 0...20 A mit USB</v>
          </cell>
          <cell r="C4886" t="str">
            <v>Laboratory Switching Mode Power Supply DC 1 - 32 V / 0 - 20 A with USB</v>
          </cell>
          <cell r="D4886" t="str">
            <v/>
          </cell>
          <cell r="E4886" t="str">
            <v/>
          </cell>
          <cell r="F4886" t="str">
            <v xml:space="preserve">Laboratoryjny zasilacz impulsowy, DC 1 - 32 V / 0 - 20 A, USB  </v>
          </cell>
          <cell r="G4886" t="str">
            <v/>
          </cell>
          <cell r="H4886">
            <v>329</v>
          </cell>
        </row>
        <row r="4887">
          <cell r="A4887" t="str">
            <v>EAK-P-1580</v>
          </cell>
          <cell r="B4887" t="str">
            <v>Schaltnetzgerät, DC 1...32 V / 0...30 A mit USB</v>
          </cell>
          <cell r="C4887" t="str">
            <v>Laboratory Switching Mode Power Supply DC 1 - 32 V / 0 - 30 A with USB</v>
          </cell>
          <cell r="D4887" t="str">
            <v/>
          </cell>
          <cell r="E4887" t="str">
            <v/>
          </cell>
          <cell r="F4887" t="str">
            <v xml:space="preserve">Laboratoryjny zasilacz impulsowy, DC 1 - 32 V / 0 - 30 A, USB  </v>
          </cell>
          <cell r="G4887" t="str">
            <v/>
          </cell>
          <cell r="H4887">
            <v>499</v>
          </cell>
        </row>
        <row r="4888">
          <cell r="A4888" t="str">
            <v>EAK-P-1885</v>
          </cell>
          <cell r="B4888" t="str">
            <v>Schaltnetzgerät, mit RS-232 C + RS-485, 1...40 V/ 0...5 A DC</v>
          </cell>
          <cell r="C4888" t="str">
            <v>Switch. Mode DC Power Supply with RS-232 C + RS-485, 1 - 40 V/0 - 5 A DC</v>
          </cell>
          <cell r="D4888" t="str">
            <v>Switch. Mode Alimentation DC avec RS-232 C + RS-485, 1 - 40 V/0 - 5 A DC</v>
          </cell>
          <cell r="E4888" t="str">
            <v/>
          </cell>
          <cell r="F4888" t="str">
            <v xml:space="preserve">Zasilacz impulsowy, RS-232 C + RS-485, 1 - 40 V/0 - 5 A DC  </v>
          </cell>
          <cell r="G4888" t="str">
            <v/>
          </cell>
          <cell r="H4888">
            <v>369.9</v>
          </cell>
        </row>
        <row r="4889">
          <cell r="A4889" t="str">
            <v>EAK-P-1890</v>
          </cell>
          <cell r="B4889" t="str">
            <v>Schaltnetzgerät, mit RS-232 C + RS-485, 1...20 V/0...10 A DC</v>
          </cell>
          <cell r="C4889" t="str">
            <v>Laboratory Switching Mode DC Power Supply with RS-232 C + RS232 C + RS-485, 1 - 20 V/0 - 10 A DC</v>
          </cell>
          <cell r="D4889" t="str">
            <v/>
          </cell>
          <cell r="E4889" t="str">
            <v/>
          </cell>
          <cell r="F4889" t="str">
            <v xml:space="preserve">Zasilacz impulsowy, RS-232 C + RS-485, 1 - 20 V/0 - 10 A DC  </v>
          </cell>
          <cell r="G4889" t="str">
            <v/>
          </cell>
          <cell r="H4889">
            <v>369.9</v>
          </cell>
        </row>
        <row r="4890">
          <cell r="A4890" t="str">
            <v>EAK-P-2025</v>
          </cell>
          <cell r="B4890" t="str">
            <v>Digitalmultimeter USB, 6.000 Counts, 600V AC/DC, 10A AC/DC, TRMS</v>
          </cell>
          <cell r="C4890" t="str">
            <v>Digital multimeter 2025A USB, 600V AC/DC, 10A AC/DC, TRMS</v>
          </cell>
          <cell r="D4890" t="str">
            <v>Multimètre numérique 2025A USB, 600V AC/DC, 10A AC/DC, TRMS</v>
          </cell>
          <cell r="E4890" t="str">
            <v>Multímetro digital 2025A USB, 600V AC/DC, 10A AC/DC, TRMS</v>
          </cell>
          <cell r="F4890" t="str">
            <v>Multimetr cyfrowy 2025A USB, 600V AC/DC, 10A AC/DC, TRMS</v>
          </cell>
          <cell r="G4890" t="str">
            <v>Цифровой мультиметр 2025A USB, 600V AC/DC, 10A AC/DC, TRMS</v>
          </cell>
          <cell r="H4890">
            <v>59.9</v>
          </cell>
        </row>
        <row r="4891">
          <cell r="A4891" t="str">
            <v>EAK-P-205-01</v>
          </cell>
          <cell r="B4891" t="str">
            <v>Analog-Amperemeter 0 - 50 µA (ED-205 0-50µ)</v>
          </cell>
          <cell r="C4891" t="str">
            <v xml:space="preserve">Analog Amperemeter - 0...50µA  </v>
          </cell>
          <cell r="D4891" t="str">
            <v/>
          </cell>
          <cell r="E4891" t="str">
            <v/>
          </cell>
          <cell r="F4891" t="str">
            <v/>
          </cell>
          <cell r="G4891" t="str">
            <v/>
          </cell>
          <cell r="H4891">
            <v>32.9</v>
          </cell>
        </row>
        <row r="4892">
          <cell r="A4892" t="str">
            <v>EAK-P-205-02</v>
          </cell>
          <cell r="B4892" t="str">
            <v>Analog-Amperemeter 0 - 100 µA (ED-205 0-100)</v>
          </cell>
          <cell r="C4892" t="str">
            <v xml:space="preserve">Analog Amperemeter - 0...100µA DC  </v>
          </cell>
          <cell r="D4892" t="str">
            <v/>
          </cell>
          <cell r="E4892" t="str">
            <v/>
          </cell>
          <cell r="F4892" t="str">
            <v/>
          </cell>
          <cell r="G4892" t="str">
            <v/>
          </cell>
          <cell r="H4892">
            <v>32.9</v>
          </cell>
        </row>
        <row r="4893">
          <cell r="A4893" t="str">
            <v>EAK-P-205-03</v>
          </cell>
          <cell r="B4893" t="str">
            <v>Analog-Amperemeter 0-1 mA (ED-205 0-1MA)</v>
          </cell>
          <cell r="C4893" t="str">
            <v xml:space="preserve">Analog Amperemeter - 0...1mA DC  </v>
          </cell>
          <cell r="D4893" t="str">
            <v/>
          </cell>
          <cell r="E4893" t="str">
            <v/>
          </cell>
          <cell r="F4893" t="str">
            <v/>
          </cell>
          <cell r="G4893" t="str">
            <v/>
          </cell>
          <cell r="H4893">
            <v>32.9</v>
          </cell>
        </row>
        <row r="4894">
          <cell r="A4894" t="str">
            <v>EAK-P-205-04</v>
          </cell>
          <cell r="B4894" t="str">
            <v>Analog-Amperemeter 0 - 50 mA - 500 mA - 5 A DC (ED-205 50-50)</v>
          </cell>
          <cell r="C4894" t="str">
            <v xml:space="preserve">Analog Amperemeter - 0...50/500mA/5A DC  </v>
          </cell>
          <cell r="D4894" t="str">
            <v/>
          </cell>
          <cell r="E4894" t="str">
            <v/>
          </cell>
          <cell r="F4894" t="str">
            <v/>
          </cell>
          <cell r="G4894" t="str">
            <v/>
          </cell>
          <cell r="H4894">
            <v>32.9</v>
          </cell>
        </row>
        <row r="4895">
          <cell r="A4895" t="str">
            <v>EAK-P-205-05</v>
          </cell>
          <cell r="B4895" t="str">
            <v>Analog-Voltmeter 0 - 3 V - 15 (ED-205 3-15V)</v>
          </cell>
          <cell r="C4895" t="str">
            <v xml:space="preserve">Analog Voltmeter - 0...3V/15V DC  </v>
          </cell>
          <cell r="D4895" t="str">
            <v/>
          </cell>
          <cell r="E4895" t="str">
            <v/>
          </cell>
          <cell r="F4895" t="str">
            <v/>
          </cell>
          <cell r="G4895" t="str">
            <v/>
          </cell>
          <cell r="H4895">
            <v>32.9</v>
          </cell>
        </row>
        <row r="4896">
          <cell r="A4896" t="str">
            <v>EAK-P-205-06</v>
          </cell>
          <cell r="B4896" t="str">
            <v>Analog-Voltmeter 0 - 3 V - 15 V - 30 V DC (ED-205 3/30V)</v>
          </cell>
          <cell r="C4896" t="str">
            <v xml:space="preserve">Analog Voltmeter - 0...3V/15V/30V DC  </v>
          </cell>
          <cell r="D4896" t="str">
            <v/>
          </cell>
          <cell r="E4896" t="str">
            <v/>
          </cell>
          <cell r="F4896" t="str">
            <v/>
          </cell>
          <cell r="G4896" t="str">
            <v/>
          </cell>
          <cell r="H4896">
            <v>32.9</v>
          </cell>
        </row>
        <row r="4897">
          <cell r="A4897" t="str">
            <v>EAK-P-205-07</v>
          </cell>
          <cell r="B4897" t="str">
            <v>Analog-Voltmeter 0 - 3 V - 15 V - 300 V DC (ED-205 3-300)</v>
          </cell>
          <cell r="C4897" t="str">
            <v xml:space="preserve">Analog Voltmeter - 0...3V/15V/300V DC  </v>
          </cell>
          <cell r="D4897" t="str">
            <v/>
          </cell>
          <cell r="E4897" t="str">
            <v/>
          </cell>
          <cell r="F4897" t="str">
            <v/>
          </cell>
          <cell r="G4897" t="str">
            <v/>
          </cell>
          <cell r="H4897">
            <v>32.9</v>
          </cell>
        </row>
        <row r="4898">
          <cell r="A4898" t="str">
            <v>EAK-P-205-08</v>
          </cell>
          <cell r="B4898" t="str">
            <v>Analog-Galvanometer +/- 35 µA DC, 0-Punkt in der Mitte</v>
          </cell>
          <cell r="C4898" t="str">
            <v xml:space="preserve">Analog  Galvanometer +/- 35µA DC  </v>
          </cell>
          <cell r="D4898" t="str">
            <v/>
          </cell>
          <cell r="E4898" t="str">
            <v/>
          </cell>
          <cell r="F4898" t="str">
            <v/>
          </cell>
          <cell r="G4898" t="str">
            <v/>
          </cell>
          <cell r="H4898">
            <v>32.9</v>
          </cell>
        </row>
        <row r="4899">
          <cell r="A4899" t="str">
            <v>EAK-P-205-09</v>
          </cell>
          <cell r="B4899" t="str">
            <v>Analog-Amperemeter 0 - 1 A - 5 A AC (ED-205 1-5A)</v>
          </cell>
          <cell r="C4899" t="str">
            <v xml:space="preserve">Analog Amperemeter - 0...1A/5A AC  </v>
          </cell>
          <cell r="D4899" t="str">
            <v/>
          </cell>
          <cell r="E4899" t="str">
            <v/>
          </cell>
          <cell r="F4899" t="str">
            <v/>
          </cell>
          <cell r="G4899" t="str">
            <v/>
          </cell>
          <cell r="H4899">
            <v>32.9</v>
          </cell>
        </row>
        <row r="4900">
          <cell r="A4900" t="str">
            <v>EAK-P-205-10</v>
          </cell>
          <cell r="B4900" t="str">
            <v>Analog-Amperemeter 0 - 5 A - 10 A AC (ED-205 1-10A)</v>
          </cell>
          <cell r="C4900" t="str">
            <v xml:space="preserve">Analog Amperemeter - 0...5A/10A AC  </v>
          </cell>
          <cell r="D4900" t="str">
            <v/>
          </cell>
          <cell r="E4900" t="str">
            <v/>
          </cell>
          <cell r="F4900" t="str">
            <v/>
          </cell>
          <cell r="G4900" t="str">
            <v/>
          </cell>
          <cell r="H4900">
            <v>32.9</v>
          </cell>
        </row>
        <row r="4901">
          <cell r="A4901" t="str">
            <v>EAK-P-205-11</v>
          </cell>
          <cell r="B4901" t="str">
            <v>Analog-Voltmeter 0 - 15 V - 150 V AC (ED-205 15-15)</v>
          </cell>
          <cell r="C4901" t="str">
            <v xml:space="preserve">Analog Instrument - 0...15V/150V AC  </v>
          </cell>
          <cell r="D4901" t="str">
            <v/>
          </cell>
          <cell r="E4901" t="str">
            <v/>
          </cell>
          <cell r="F4901" t="str">
            <v/>
          </cell>
          <cell r="G4901" t="str">
            <v/>
          </cell>
          <cell r="H4901">
            <v>32.9</v>
          </cell>
        </row>
        <row r="4902">
          <cell r="A4902" t="str">
            <v>EAK-P-205-12</v>
          </cell>
          <cell r="B4902" t="str">
            <v>Analog-Voltmeter 0 - 30 V - 60 V AC (ED-205 30-60V)</v>
          </cell>
          <cell r="C4902" t="str">
            <v xml:space="preserve">Analog Voltmeter - 0...30V/60V AC  </v>
          </cell>
          <cell r="D4902" t="str">
            <v/>
          </cell>
          <cell r="E4902" t="str">
            <v/>
          </cell>
          <cell r="F4902" t="str">
            <v/>
          </cell>
          <cell r="G4902" t="str">
            <v/>
          </cell>
          <cell r="H4902">
            <v>32.9</v>
          </cell>
        </row>
        <row r="4903">
          <cell r="A4903" t="str">
            <v>EAK-P-2510</v>
          </cell>
          <cell r="B4903" t="str">
            <v xml:space="preserve">1-Phasen Leistungsanalysator mit RS-232 </v>
          </cell>
          <cell r="C4903" t="str">
            <v xml:space="preserve">1-Phase Power Analyzer with RS-232 </v>
          </cell>
          <cell r="D4903" t="str">
            <v/>
          </cell>
          <cell r="E4903" t="str">
            <v/>
          </cell>
          <cell r="F4903" t="str">
            <v xml:space="preserve">Jednofazowy analizator mocy ze złączem  RS-232   </v>
          </cell>
          <cell r="G4903" t="str">
            <v/>
          </cell>
          <cell r="H4903">
            <v>329.9</v>
          </cell>
        </row>
        <row r="4904">
          <cell r="A4904" t="str">
            <v>EAK-P-2710</v>
          </cell>
          <cell r="B4904" t="str">
            <v>Digitaler FI Tester für Auslösecharakteristik</v>
          </cell>
          <cell r="C4904" t="str">
            <v xml:space="preserve">Digital RCD Tester  </v>
          </cell>
          <cell r="D4904" t="str">
            <v/>
          </cell>
          <cell r="E4904" t="str">
            <v/>
          </cell>
          <cell r="F4904" t="str">
            <v/>
          </cell>
          <cell r="G4904" t="str">
            <v/>
          </cell>
          <cell r="H4904">
            <v>149.9</v>
          </cell>
        </row>
        <row r="4905">
          <cell r="A4905" t="str">
            <v>EAK-P-2715</v>
          </cell>
          <cell r="B4905" t="str">
            <v>Digitales LOOP/PSC Schleifenstrommessgerät</v>
          </cell>
          <cell r="C4905" t="str">
            <v xml:space="preserve">Digital Loop / PSC Tester  </v>
          </cell>
          <cell r="D4905" t="str">
            <v/>
          </cell>
          <cell r="E4905" t="str">
            <v/>
          </cell>
          <cell r="F4905" t="str">
            <v/>
          </cell>
          <cell r="G4905" t="str">
            <v/>
          </cell>
          <cell r="H4905">
            <v>159.9</v>
          </cell>
        </row>
        <row r="4906">
          <cell r="A4906" t="str">
            <v>EAK-P-2800-A</v>
          </cell>
          <cell r="B4906" t="str">
            <v>Laser-Entfernungsmessgerät , 0,05 … 40 m</v>
          </cell>
          <cell r="C4906" t="str">
            <v>Laser Distance Meter ~ 0,05 … 40 m</v>
          </cell>
          <cell r="D4906" t="str">
            <v>Télémètre laser ~ 0,05 ... 40 m</v>
          </cell>
          <cell r="E4906" t="str">
            <v>Medidor de distancia láser ~ 0,05 ... 40 m</v>
          </cell>
          <cell r="F4906" t="str">
            <v xml:space="preserve">Dalmierz laserowy  ~ 0,05 … 40 m  </v>
          </cell>
          <cell r="G4906" t="str">
            <v>Лазерный дальномер ~ 0,05 ... 40 м</v>
          </cell>
          <cell r="H4906">
            <v>49.9</v>
          </cell>
        </row>
        <row r="4907">
          <cell r="A4907" t="str">
            <v>EAK-P-2801</v>
          </cell>
          <cell r="B4907" t="str">
            <v>Laser-Entfernungsmessgerät, bis 60 m mit Flächen- und Volumenberechnung</v>
          </cell>
          <cell r="C4907" t="str">
            <v>Laser-Distance-Meter up to 60 m with calculation of area and volume</v>
          </cell>
          <cell r="D4907" t="str">
            <v/>
          </cell>
          <cell r="E4907" t="str">
            <v/>
          </cell>
          <cell r="F4907" t="str">
            <v xml:space="preserve">Dalmierz laserowy, do 60 m z kalkulatorem pola powierzchni i objętości  </v>
          </cell>
          <cell r="G4907" t="str">
            <v>Лазерный дальномер до 60 м с расчетом площади и объем</v>
          </cell>
          <cell r="H4907">
            <v>59.9</v>
          </cell>
        </row>
        <row r="4908">
          <cell r="A4908" t="str">
            <v>EAK-P-2802</v>
          </cell>
          <cell r="B4908" t="str">
            <v>Laser-Entfernungsmessgerät, bis 80 m mit Flächen- und Volumenberechnung</v>
          </cell>
          <cell r="C4908" t="str">
            <v>Laser-Distance-Meter up to 80 m with calculation of area and volume</v>
          </cell>
          <cell r="D4908" t="str">
            <v>Télemètre laser (80m)</v>
          </cell>
          <cell r="E4908" t="str">
            <v/>
          </cell>
          <cell r="F4908" t="str">
            <v xml:space="preserve">Dalmierz laserowy, do 80 m z kalkulatorem pola powierzchni i objętości  </v>
          </cell>
          <cell r="G4908" t="str">
            <v>Лазерный дальномер до 80 м с расчетом площади и объем</v>
          </cell>
          <cell r="H4908">
            <v>69.900000000000006</v>
          </cell>
        </row>
        <row r="4909">
          <cell r="A4909" t="str">
            <v>EAK-P-3201</v>
          </cell>
          <cell r="B4909" t="str">
            <v>Analoges Multimeter, 500 V AC/DC, 10 A DC</v>
          </cell>
          <cell r="C4909" t="str">
            <v>Analog Multimeter,  500 V AC/DC, 10 A DC</v>
          </cell>
          <cell r="D4909" t="str">
            <v>Multimètre analogique, 500 V AC/DC, 10 A DC</v>
          </cell>
          <cell r="E4909" t="str">
            <v>Multímetro analógico, 500 V AC/DC, 10 A DC</v>
          </cell>
          <cell r="F4909" t="str">
            <v xml:space="preserve">Multimetr analogowy, 500 V AC/DC, 10 A DC  </v>
          </cell>
          <cell r="G4909" t="str">
            <v/>
          </cell>
          <cell r="H4909">
            <v>54.9</v>
          </cell>
        </row>
        <row r="4910">
          <cell r="A4910" t="str">
            <v>EAK-P-3202</v>
          </cell>
          <cell r="B4910" t="str">
            <v>Analoges Voltmeter , 500 V AC/DC</v>
          </cell>
          <cell r="C4910" t="str">
            <v>Analog Voltmeter ~ 500 V AC/DC</v>
          </cell>
          <cell r="D4910" t="str">
            <v>Voltmètre analogique ~ 500 V AC/DC</v>
          </cell>
          <cell r="E4910" t="str">
            <v>Voltímetro analógico ~ 500 V AC/DC</v>
          </cell>
          <cell r="F4910" t="str">
            <v xml:space="preserve">Woltomierz analogowy ~ 500 V AC/DC  </v>
          </cell>
          <cell r="G4910" t="str">
            <v>Аналоговый вольтметр ~ 500 В переменного/постоянного тока</v>
          </cell>
          <cell r="H4910">
            <v>54.9</v>
          </cell>
        </row>
        <row r="4911">
          <cell r="A4911" t="str">
            <v>EAK-P-3203</v>
          </cell>
          <cell r="B4911" t="str">
            <v>Analoges Amperemeter , 10 A AC/DC</v>
          </cell>
          <cell r="C4911" t="str">
            <v>Analog Amperemeter ~ 10 A AC/DC</v>
          </cell>
          <cell r="D4911" t="str">
            <v>Ampèremètre analogique ~ 10 A AC/DC</v>
          </cell>
          <cell r="E4911" t="str">
            <v>Amperímetro analógico ~ 10 A AC/DC</v>
          </cell>
          <cell r="F4911" t="str">
            <v xml:space="preserve">Amperomierz analogowy  ~ 10 A AC/DC  </v>
          </cell>
          <cell r="G4911" t="str">
            <v>Аналоговый амперметр ~ 10 A AC/DC</v>
          </cell>
          <cell r="H4911">
            <v>54.9</v>
          </cell>
        </row>
        <row r="4912">
          <cell r="A4912" t="str">
            <v>EAK-P-3204</v>
          </cell>
          <cell r="B4912" t="str">
            <v>Analoges Galvanometer, 5 mA/100 mV DC, 0-Punkt in der Mitte</v>
          </cell>
          <cell r="C4912" t="str">
            <v>Analog Galvanometer ~ 5 mA/100 mV DC</v>
          </cell>
          <cell r="D4912" t="str">
            <v>Galvanomètre analogique ~ 5 mA/100 mV DC</v>
          </cell>
          <cell r="E4912" t="str">
            <v>Galvanómetro analógico ~ 5 mA/100 mV DC</v>
          </cell>
          <cell r="F4912" t="str">
            <v xml:space="preserve">Galwanometr analogowy ~ 5 mA/100 mV DC  </v>
          </cell>
          <cell r="G4912" t="str">
            <v>Аналоговый гальванометр ~ 5 мА/100 мВ постоянного тока</v>
          </cell>
          <cell r="H4912">
            <v>54.9</v>
          </cell>
        </row>
        <row r="4913">
          <cell r="A4913" t="str">
            <v>EAK-P-3265</v>
          </cell>
          <cell r="B4913" t="str">
            <v>Widerstandsdekade , 1Ω...10MΩ</v>
          </cell>
          <cell r="C4913" t="str">
            <v>Resistance Decade Box ~ 1Ω bis 10MΩ</v>
          </cell>
          <cell r="D4913" t="str">
            <v>Boîte de résistances à décades, ~ 1 Ω à 10 MΩ</v>
          </cell>
          <cell r="E4913" t="str">
            <v>Caja de resistencia de la década ~ 1Ω bis 10MΩ</v>
          </cell>
          <cell r="F4913" t="str">
            <v xml:space="preserve">Dekada rezystorów  ~ 1Ω do 10MΩ  </v>
          </cell>
          <cell r="G4913" t="str">
            <v>Десятичный блок сопротивлений ~ 1Ω bis 10MΩ</v>
          </cell>
          <cell r="H4913">
            <v>129.9</v>
          </cell>
        </row>
        <row r="4914">
          <cell r="A4914" t="str">
            <v>EAK-P-3270</v>
          </cell>
          <cell r="B4914" t="str">
            <v>Induktivitätsdekade , 1µH...10H</v>
          </cell>
          <cell r="C4914" t="str">
            <v>Inductance Decade Box ~ 1µH bis 10H</v>
          </cell>
          <cell r="D4914" t="str">
            <v xml:space="preserve">Boîte d'inductances à décades, ~ 1 µH à 10 H </v>
          </cell>
          <cell r="E4914" t="str">
            <v>Inductancia Caja de Décadas ~ 1µH bis 10H</v>
          </cell>
          <cell r="F4914" t="str">
            <v xml:space="preserve">Dekada indukcyjności  ~ 1µH do 10H  </v>
          </cell>
          <cell r="G4914" t="str">
            <v>Декадный блок индуктивности ~ 1µH bis 10H</v>
          </cell>
          <cell r="H4914">
            <v>239.9</v>
          </cell>
        </row>
        <row r="4915">
          <cell r="A4915" t="str">
            <v>EAK-P-3280</v>
          </cell>
          <cell r="B4915" t="str">
            <v>Widerstandsdekade , 1Ω...11.111MΩ</v>
          </cell>
          <cell r="C4915" t="str">
            <v>Resistance Decade Box ~ 1Ω bis 11.111MΩ</v>
          </cell>
          <cell r="D4915" t="str">
            <v xml:space="preserve"> Boîte de résistance à décades ~ 1 Ω à 11,111 MΩ</v>
          </cell>
          <cell r="E4915" t="str">
            <v>Resistencia Caja de Décadas ~ 1Ω bis 11.111MΩ</v>
          </cell>
          <cell r="F4915" t="str">
            <v xml:space="preserve">Dekada rezystorów  ~ 1Ω do 11.111MΩ  </v>
          </cell>
          <cell r="G4915" t="str">
            <v>Сопротивление декадного блока ~ 1Ω bis 11.111MΩ</v>
          </cell>
          <cell r="H4915">
            <v>69.900000000000006</v>
          </cell>
        </row>
        <row r="4916">
          <cell r="A4916" t="str">
            <v>EAK-P-3285</v>
          </cell>
          <cell r="B4916" t="str">
            <v>Kapazitätsdekade , 100pF....11.111µF</v>
          </cell>
          <cell r="C4916" t="str">
            <v>Capacitance Decade Box  ~ 100pF bis 11.111µF</v>
          </cell>
          <cell r="D4916" t="str">
            <v>Boîte de capacité à décades  ~ 100 pF à 11,111 µF</v>
          </cell>
          <cell r="E4916" t="str">
            <v>Caja de la Década de la Capacitancia ~ 100pF bis 11.111µF</v>
          </cell>
          <cell r="F4916" t="str">
            <v xml:space="preserve">Dekada pojemności  ~ 100pF do 11.111µF  </v>
          </cell>
          <cell r="G4916" t="str">
            <v>Декадный блок емкостей ~ 100pF bis 11.111µF</v>
          </cell>
          <cell r="H4916">
            <v>69.900000000000006</v>
          </cell>
        </row>
        <row r="4917">
          <cell r="A4917" t="str">
            <v>EAK-P-3295</v>
          </cell>
          <cell r="B4917" t="str">
            <v>Analog-Amperemeter , 10A AC/DC</v>
          </cell>
          <cell r="C4917" t="str">
            <v xml:space="preserve">Analog Amperemeter - 0...1/10/100mA/1/10A AC/DC  </v>
          </cell>
          <cell r="D4917" t="str">
            <v/>
          </cell>
          <cell r="E4917" t="str">
            <v/>
          </cell>
          <cell r="F4917" t="str">
            <v/>
          </cell>
          <cell r="G4917" t="str">
            <v/>
          </cell>
          <cell r="H4917">
            <v>69.900000000000006</v>
          </cell>
        </row>
        <row r="4918">
          <cell r="A4918" t="str">
            <v>EAK-P-3296</v>
          </cell>
          <cell r="B4918" t="str">
            <v>Analog-Voltmeter, 1000V AC/DC</v>
          </cell>
          <cell r="C4918" t="str">
            <v xml:space="preserve">Analog Voltmeter - 0...0,1/1/10/100/1000V AC/DC  </v>
          </cell>
          <cell r="D4918" t="str">
            <v/>
          </cell>
          <cell r="E4918" t="str">
            <v/>
          </cell>
          <cell r="F4918" t="str">
            <v/>
          </cell>
          <cell r="G4918" t="str">
            <v/>
          </cell>
          <cell r="H4918">
            <v>69.900000000000006</v>
          </cell>
        </row>
        <row r="4919">
          <cell r="A4919" t="str">
            <v>EAK-P-3320</v>
          </cell>
          <cell r="B4919" t="str">
            <v>Digitalmultimeter , 6.000 Counts , 600V AC/DC , 10A AC/DC, mit TrueRMS</v>
          </cell>
          <cell r="C4919" t="str">
            <v>Digital Multimeter ~ 6.000 Counts ~ 600V AC/DC ~ 10A AC/DC with TrueRMS</v>
          </cell>
          <cell r="D4919" t="str">
            <v/>
          </cell>
          <cell r="E4919" t="str">
            <v/>
          </cell>
          <cell r="F4919" t="str">
            <v xml:space="preserve">Multimetr cyfrowy ~ 6.000 cyfr ~ 600V AC/DC ~ 10A AC/DC z TrueRMS  </v>
          </cell>
          <cell r="G4919" t="str">
            <v/>
          </cell>
          <cell r="H4919">
            <v>69.900000000000006</v>
          </cell>
        </row>
        <row r="4920">
          <cell r="A4920" t="str">
            <v>EAK-P-3335</v>
          </cell>
          <cell r="B4920" t="str">
            <v>Digitalmultimeter, 2.000 Counts, 600V AC/DC, 10A AC/DC, mit NiCr-Ni Thermoelement</v>
          </cell>
          <cell r="C4920" t="str">
            <v>Digital Multimeter, 2.000 Counts, 600V AC/DC, 10A AC/DC - Manu.-Range</v>
          </cell>
          <cell r="D4920" t="str">
            <v/>
          </cell>
          <cell r="E4920" t="str">
            <v/>
          </cell>
          <cell r="F4920" t="str">
            <v xml:space="preserve">Multimetr cyfrowy ~ 2.000 cyfr ~ 600V AC/DC ~ 10A AC/DC - Manu.-Range  </v>
          </cell>
          <cell r="G4920" t="str">
            <v/>
          </cell>
          <cell r="H4920">
            <v>44.9</v>
          </cell>
        </row>
        <row r="4921">
          <cell r="A4921" t="str">
            <v>EAK-P-3340</v>
          </cell>
          <cell r="B4921" t="str">
            <v>Digitalmultimeter , 4.000 Counts , 600V AC/DC , 10A AC/DC - Auto-Range</v>
          </cell>
          <cell r="C4921" t="str">
            <v>Digital Multimeter ~ 4.000 Counts ~ 600V AC/DC ~ 10A AC/DC - Auto-Range</v>
          </cell>
          <cell r="D4921" t="str">
            <v/>
          </cell>
          <cell r="E4921" t="str">
            <v/>
          </cell>
          <cell r="F4921" t="str">
            <v xml:space="preserve">Multimetr cyfrowy  ~ 4.000 cyfr ~ 600V AC/DC ~ 10A AC/DC - Auto-Range  </v>
          </cell>
          <cell r="G4921" t="str">
            <v/>
          </cell>
          <cell r="H4921">
            <v>48.9</v>
          </cell>
        </row>
        <row r="4922">
          <cell r="A4922" t="str">
            <v>EAK-P-3355</v>
          </cell>
          <cell r="B4922" t="str">
            <v>Digitalmultimeter , 4.000 Counts , 1000V AC/DC , 10A AC/DC - IP67</v>
          </cell>
          <cell r="C4922" t="str">
            <v>Digital Multimeter ~ 4.000 Counts ~ 1000V AC/DC ~ 10A AC/DC - IP67</v>
          </cell>
          <cell r="D4922" t="str">
            <v/>
          </cell>
          <cell r="E4922" t="str">
            <v/>
          </cell>
          <cell r="F4922" t="str">
            <v xml:space="preserve">Multimetr cyfrowy ~ 4.000 Counts ~ 1000V AC/DC ~ 10A AC/DC - IP67  </v>
          </cell>
          <cell r="G4922" t="str">
            <v/>
          </cell>
          <cell r="H4922">
            <v>65.900000000000006</v>
          </cell>
        </row>
        <row r="4923">
          <cell r="A4923" t="str">
            <v>EAK-P-3360</v>
          </cell>
          <cell r="B4923" t="str">
            <v>Digitalmultimeter , 40.000 Counts , 1000V AC/DC , 10A AC/DC - IP67 mit TrueRMS</v>
          </cell>
          <cell r="C4923" t="str">
            <v>Digital Multimeter ~ 40.000 Counts ~ 1000V AC/DC ~ 10A AC/DC - IP67 with TrueRMS</v>
          </cell>
          <cell r="D4923" t="str">
            <v/>
          </cell>
          <cell r="E4923" t="str">
            <v/>
          </cell>
          <cell r="F4923" t="str">
            <v xml:space="preserve">Multimetr cyfrowy ~ 40.000 Counts ~ 1000V AC/DC ~ 10A AC/DC - IP67 ,  TrueRMS  </v>
          </cell>
          <cell r="G4923" t="str">
            <v/>
          </cell>
          <cell r="H4923">
            <v>99.9</v>
          </cell>
        </row>
        <row r="4924">
          <cell r="A4924" t="str">
            <v>EAK-P-3410</v>
          </cell>
          <cell r="B4924" t="str">
            <v>Digitalmultimeter , 6.000 Counts , 1000V AC/DC , 10A AC/DC mit TrueRMS</v>
          </cell>
          <cell r="C4924" t="str">
            <v>Digital Multimeter ~ 6.000 Counts ~ 1000V AC/DC ~ 10A AC/DC with TrueRMS</v>
          </cell>
          <cell r="D4924" t="str">
            <v/>
          </cell>
          <cell r="E4924" t="str">
            <v/>
          </cell>
          <cell r="F4924" t="str">
            <v xml:space="preserve">Multimetr cyfrowy ~ 6.000 Counts ~ 1000V AC/DC ~ 10A AC/DC , TrueRMS  </v>
          </cell>
          <cell r="G4924" t="str">
            <v/>
          </cell>
          <cell r="H4924">
            <v>54.9</v>
          </cell>
        </row>
        <row r="4925">
          <cell r="A4925" t="str">
            <v>EAK-P-3440</v>
          </cell>
          <cell r="B4925" t="str">
            <v>Digital-Multimeter, GrafikDMM 4 5/6-stellig</v>
          </cell>
          <cell r="C4925" t="str">
            <v>Graphical Multimeter 4 5/6-digit</v>
          </cell>
          <cell r="D4925" t="str">
            <v>Multimètre graphique 4 5/6 chiffres</v>
          </cell>
          <cell r="E4925" t="str">
            <v>Multímetro gráfico 4 5/6 dígitos</v>
          </cell>
          <cell r="F4925" t="str">
            <v>Multimetr cyfrowy, Grafika DMM 4 5/6-cyfrowy</v>
          </cell>
          <cell r="G4925" t="str">
            <v>Графический мультиметр 4 5/6 разрядов</v>
          </cell>
          <cell r="H4925">
            <v>199</v>
          </cell>
        </row>
        <row r="4926">
          <cell r="A4926" t="str">
            <v>EAK-P-3441</v>
          </cell>
          <cell r="B4926" t="str">
            <v>Digitalmultimeter, 60.000 Counts, 1000V AC/DC mit TrueRMS</v>
          </cell>
          <cell r="C4926" t="str">
            <v>Digital Multimeter 4 5/6-digit</v>
          </cell>
          <cell r="D4926" t="str">
            <v>Multimètre numérique 4 5/6 chiffres</v>
          </cell>
          <cell r="E4926" t="str">
            <v>Multímetro digital 4 5/6 dígitos</v>
          </cell>
          <cell r="F4926" t="str">
            <v xml:space="preserve">Multimetr cyfrowy, 4 5/6-cyfrowy  </v>
          </cell>
          <cell r="G4926" t="str">
            <v>Цифровой мультиметр 4 5/6-разрядный</v>
          </cell>
          <cell r="H4926">
            <v>125.5</v>
          </cell>
        </row>
        <row r="4927">
          <cell r="A4927" t="str">
            <v>EAK-P-3445</v>
          </cell>
          <cell r="B4927" t="str">
            <v>Digitalmultimeter, 6.000 Counts, 1000 V AC/DC, TrueRMS, Bluetooth, IP67 mit Tastenbeleuchtung</v>
          </cell>
          <cell r="C4927" t="str">
            <v>Digital multimeter, 6.000 Counts, 1000 V AC/DC, TrueRMS, Bluetooth, IP67 with illuminated buttons</v>
          </cell>
          <cell r="D4927" t="str">
            <v>Multimètre numérique, 6.000 compteurs, 1000 V AC/DC, TrueRMSBluetooth, IP67 avec boutons éclairés</v>
          </cell>
          <cell r="E4927" t="str">
            <v>Multímetro digital, 6.000 cuentas, 1000 V AC/DC, TrueRMS, Bluetooth, IP67 con botones iluminados</v>
          </cell>
          <cell r="F4927" t="str">
            <v>Multimetr cyfrowy, 6.000 Counts, 1000 V AC/DC, TrueRMS, Bluetooth, IP67podświetlane klawisze</v>
          </cell>
          <cell r="G4927" t="str">
            <v>Цифровой мультиметр, 6.000 отсчетов, 1000 В AC/DC, TrueRMS, Bluetooth, IP67 с подсветкой кнопок</v>
          </cell>
          <cell r="H4927">
            <v>119.5</v>
          </cell>
        </row>
        <row r="4928">
          <cell r="A4928" t="str">
            <v>EAK-P-3690</v>
          </cell>
          <cell r="B4928" t="str">
            <v>Digitalmultimeter , 4.000 Counts , mit Schallpegel, Temp., R.H. &amp; Lux-Meter</v>
          </cell>
          <cell r="C4928" t="str">
            <v xml:space="preserve">Digital Multimeter ~ 4.000 Counts ~ with Sound-Level, Temp., R.H. &amp; Lux-Meter </v>
          </cell>
          <cell r="D4928" t="str">
            <v/>
          </cell>
          <cell r="E4928" t="str">
            <v/>
          </cell>
          <cell r="F4928" t="str">
            <v>Multimetr cyfrowy ~ 4.000 Counts ~, z pomiarem natężenia dźwięku, temperatury, R.H. &amp; luksomierz</v>
          </cell>
          <cell r="G4928" t="str">
            <v/>
          </cell>
          <cell r="H4928">
            <v>73.900000000000006</v>
          </cell>
        </row>
        <row r="4929">
          <cell r="A4929" t="str">
            <v>EAK-P-4046</v>
          </cell>
          <cell r="B4929" t="str">
            <v>2CH Arbitär Wellenformgenerator, 1 µHz - 160 MHz, mit TFT-Anzeige und Amplifier</v>
          </cell>
          <cell r="C4929" t="str">
            <v>2-Channel Arbitrary Signal Generator ~ 1 µHz - 160 MHz ~ with TFT-Display and Amplifier</v>
          </cell>
          <cell r="D4929" t="str">
            <v/>
          </cell>
          <cell r="E4929" t="str">
            <v>Generador de señal arbitraria de 2 canales ~ 1 µHz - 160 MHzcon pantalla TFT y amplificador</v>
          </cell>
          <cell r="F4929" t="str">
            <v>2-Kanałowy arbitrarny generator sygnałowy  ~ 1 µHz - 160 MHz ~, z wyświetlaczem TFT i wzmacniaczem</v>
          </cell>
          <cell r="G4929" t="str">
            <v/>
          </cell>
          <cell r="H4929">
            <v>1399</v>
          </cell>
        </row>
        <row r="4930">
          <cell r="A4930" t="str">
            <v>EAK-P-4055-MV</v>
          </cell>
          <cell r="B4930" t="str">
            <v>Funktionsgenerator, DDS, 10 µHz - 3 MHz, mit LED-Anzeige und Amplifier</v>
          </cell>
          <cell r="C4930" t="str">
            <v>1-Channel Signal Generator ~ 10 µHz - 3 MHz ~ with LED-Display and Amplifier</v>
          </cell>
          <cell r="D4930" t="str">
            <v/>
          </cell>
          <cell r="E4930" t="str">
            <v/>
          </cell>
          <cell r="F4930" t="str">
            <v>1-Kanałowy generator sygnałowy~ 10 µHz - 3 MHz ~ z wyświetlaczem LED i wzmacniaczem</v>
          </cell>
          <cell r="G4930" t="str">
            <v/>
          </cell>
          <cell r="H4930">
            <v>286.39999999999998</v>
          </cell>
        </row>
        <row r="4931">
          <cell r="A4931" t="str">
            <v>EAK-P-4060-MV</v>
          </cell>
          <cell r="B4931" t="str">
            <v>Funktionsgenerator, DDS, 10 µHz - 20 MHz, mit LED-Anzeige und Amplifier</v>
          </cell>
          <cell r="C4931" t="str">
            <v>1-Channel Signal Generator ~ 10 µHz - 20 MHz ~ with LED-Display and Amplifier</v>
          </cell>
          <cell r="D4931" t="str">
            <v/>
          </cell>
          <cell r="E4931" t="str">
            <v/>
          </cell>
          <cell r="F4931" t="str">
            <v>1-Kanałowy generator sygnałowy ~ 10 µHz - 20 MHz ~ z wyświetlaczem LE i wzmacniaczem</v>
          </cell>
          <cell r="G4931" t="str">
            <v/>
          </cell>
          <cell r="H4931">
            <v>379.2</v>
          </cell>
        </row>
        <row r="4932">
          <cell r="A4932" t="str">
            <v>EAK-P-4075</v>
          </cell>
          <cell r="B4932" t="str">
            <v>Tischmultimeter , 63.000 Counts , mit Datenlogger, RS-232, LAN, Bluetooth &amp; USB</v>
          </cell>
          <cell r="C4932" t="str">
            <v xml:space="preserve">Bench Multimeter ~ 63.000 Counts ~ with Datalogger, RS-232, LAN, Bluetooth &amp; USB </v>
          </cell>
          <cell r="D4932" t="str">
            <v/>
          </cell>
          <cell r="E4932" t="str">
            <v/>
          </cell>
          <cell r="F4932" t="str">
            <v xml:space="preserve">Multimetr stacjonarny ~ 63.000 Counts ~ z loggerem danych, RS-232, LAN, Bluetooth &amp; USB  </v>
          </cell>
          <cell r="G4932" t="str">
            <v/>
          </cell>
          <cell r="H4932">
            <v>539.5</v>
          </cell>
        </row>
        <row r="4933">
          <cell r="A4933" t="str">
            <v>EAK-P-4090</v>
          </cell>
          <cell r="B4933" t="str">
            <v>Tischmultimeter mit großer Anzeige und USB-Anschluss, Netz- und Batteriebetrieb</v>
          </cell>
          <cell r="C4933" t="str">
            <v>Bench Multimeter ~ 22.000 Counts ~ with USB ~ Grid or Battery powered</v>
          </cell>
          <cell r="D4933" t="str">
            <v/>
          </cell>
          <cell r="E4933" t="str">
            <v/>
          </cell>
          <cell r="F4933" t="str">
            <v>Multimetr stacjonarny ~ 22.000 Counts ~ z  USB ~, zasilaniem sieciowym i bateryjnym</v>
          </cell>
          <cell r="G4933" t="str">
            <v/>
          </cell>
          <cell r="H4933">
            <v>299.5</v>
          </cell>
        </row>
        <row r="4934">
          <cell r="A4934" t="str">
            <v>EAK-P-4095</v>
          </cell>
          <cell r="B4934" t="str">
            <v>Digital Tischmultimeter, 4 1/2-stellig, mit Grafikanzeige</v>
          </cell>
          <cell r="C4934" t="str">
            <v>Graphical bench-type multimeter, 60.000 counts with TFT</v>
          </cell>
          <cell r="D4934" t="str">
            <v/>
          </cell>
          <cell r="E4934" t="str">
            <v/>
          </cell>
          <cell r="F4934" t="str">
            <v/>
          </cell>
          <cell r="G4934" t="str">
            <v/>
          </cell>
          <cell r="H4934">
            <v>499</v>
          </cell>
        </row>
        <row r="4935">
          <cell r="A4935" t="str">
            <v>EAK-P-4115</v>
          </cell>
          <cell r="B4935" t="str">
            <v>Funktionsgenerator, 1 µHz - 60 MHz</v>
          </cell>
          <cell r="C4935" t="str">
            <v>Arbitrary Function / Waveform-Generator, 1 µHz - 60 MHz</v>
          </cell>
          <cell r="D4935" t="str">
            <v/>
          </cell>
          <cell r="E4935" t="str">
            <v/>
          </cell>
          <cell r="F4935" t="str">
            <v xml:space="preserve">Generator funkcji, 1 µHz - 60 MHz  </v>
          </cell>
          <cell r="G4935" t="str">
            <v>Произвольная функция / генератор сигналов, 1 мкГц - 60 МГц</v>
          </cell>
          <cell r="H4935">
            <v>699</v>
          </cell>
        </row>
        <row r="4936">
          <cell r="A4936" t="str">
            <v>EAK-P-4120</v>
          </cell>
          <cell r="B4936" t="str">
            <v>1-Kanal Arbitär Signalgenerator , 1 μHz - 5 MHz , mit TFT-Anzeige</v>
          </cell>
          <cell r="C4936" t="str">
            <v>1-Channel Arbitr. Signal Generator ~ 1 μHz - 5 MHz ~ with TFT-Display</v>
          </cell>
          <cell r="D4936" t="str">
            <v/>
          </cell>
          <cell r="E4936" t="str">
            <v/>
          </cell>
          <cell r="F4936" t="str">
            <v>1-Kanałowy arbitrarny geenerator sygnałowy ~ 1 μHz - 5 MHz ~ , z wyświetlaczem TFT</v>
          </cell>
          <cell r="G4936" t="str">
            <v/>
          </cell>
          <cell r="H4936">
            <v>299</v>
          </cell>
        </row>
        <row r="4937">
          <cell r="A4937" t="str">
            <v>EAK-P-4125</v>
          </cell>
          <cell r="B4937" t="str">
            <v xml:space="preserve">Funktionsgenerator, 1 µHz - 25 MHz </v>
          </cell>
          <cell r="C4937" t="str">
            <v>Arbitrary Function / Waveform-Generator, 1 µHz - 25 MHz</v>
          </cell>
          <cell r="D4937" t="str">
            <v/>
          </cell>
          <cell r="E4937" t="str">
            <v/>
          </cell>
          <cell r="F4937" t="str">
            <v xml:space="preserve">Generator funkcji, 1 µHz - 25 MHz  </v>
          </cell>
          <cell r="G4937" t="str">
            <v>Произвольная функция / генератор сигналов, 1 мкГц - 25 МГц</v>
          </cell>
          <cell r="H4937">
            <v>539</v>
          </cell>
        </row>
        <row r="4938">
          <cell r="A4938" t="str">
            <v>EAK-P-4350</v>
          </cell>
          <cell r="B4938" t="str">
            <v>Stromzange, AC/DC True RMS, 3 4/5-stellig</v>
          </cell>
          <cell r="C4938" t="str">
            <v>AC/DC True RMS Current Clamp Meter, 3 4/5-digit</v>
          </cell>
          <cell r="D4938" t="str">
            <v>Pince ampèremétrique AC/DC True RMS, 3 4/5 chiffres</v>
          </cell>
          <cell r="E4938" t="str">
            <v>Pinza amperimétrica AC/DC True RMS, 3 4/5 dígitos</v>
          </cell>
          <cell r="F4938" t="str">
            <v xml:space="preserve">Miernik cęgowy, AC/DC True RMS, 3 4/5-cyfrowy  </v>
          </cell>
          <cell r="G4938" t="str">
            <v>Токоизмерительные клещи AC/DC True RMS, 3 4/5 разряда</v>
          </cell>
          <cell r="H4938">
            <v>69.900000000000006</v>
          </cell>
        </row>
        <row r="4939">
          <cell r="A4939" t="str">
            <v>EAK-P-4935</v>
          </cell>
          <cell r="B4939" t="str">
            <v>Mini-Infrarot-Thermometer, digital, -50°C...+400°C</v>
          </cell>
          <cell r="C4939" t="str">
            <v>Mini IR thermometer, digital, -50°C...+400°C</v>
          </cell>
          <cell r="D4939" t="str">
            <v/>
          </cell>
          <cell r="E4939" t="str">
            <v/>
          </cell>
          <cell r="F4939" t="str">
            <v/>
          </cell>
          <cell r="G4939" t="str">
            <v/>
          </cell>
          <cell r="H4939">
            <v>16.5</v>
          </cell>
        </row>
        <row r="4940">
          <cell r="A4940" t="str">
            <v>EAK-P-4950</v>
          </cell>
          <cell r="B4940" t="str">
            <v>IR-Thermometer , -50 … +850°C , 30:1 , mit Typ-K Messeingang</v>
          </cell>
          <cell r="C4940" t="str">
            <v>IR-Thermometer ~ -50 … +850°C ~ 30:1 ~ with K-Type Input</v>
          </cell>
          <cell r="D4940" t="str">
            <v>Thermomètre IR ~ -50 ... +850°C ~ 30:1 ~ avec entrée type K</v>
          </cell>
          <cell r="E4940" t="str">
            <v>Termómetro IR ~ -50 ... +850°C ~ 30:1 ~ con entrada tipo K</v>
          </cell>
          <cell r="F4940" t="str">
            <v>Termometr na podczerwień ~ -50 … +850°C ~ 30:1 ~ z wejściem pomiarowym typu-K</v>
          </cell>
          <cell r="G4940" t="str">
            <v>ИК-термометр ~ -50 ... +850°C ~ 30:1 ~ с входом K-Type</v>
          </cell>
          <cell r="H4940">
            <v>79.900000000000006</v>
          </cell>
        </row>
        <row r="4941">
          <cell r="A4941" t="str">
            <v>EAK-P-4955</v>
          </cell>
          <cell r="B4941" t="str">
            <v>IR-Thermometer , -50 … +2200°C , 50:1 , mit TFT, Video, Foto und Datalogger</v>
          </cell>
          <cell r="C4941" t="str">
            <v>IR-Thermometer ~ -50 … +2200°C ~ 50:1 ~ with TFT, Video, Photo and Datalogger</v>
          </cell>
          <cell r="D4941" t="str">
            <v/>
          </cell>
          <cell r="E4941" t="str">
            <v/>
          </cell>
          <cell r="F4941" t="str">
            <v>Termometr na podczerwień ~ -50 … +2200°C ~ 50:1 ~ z  TFT, Video, Foto  i loggerem danych</v>
          </cell>
          <cell r="G4941" t="str">
            <v/>
          </cell>
          <cell r="H4941">
            <v>389.5</v>
          </cell>
        </row>
        <row r="4942">
          <cell r="A4942" t="str">
            <v>EAK-P-4960</v>
          </cell>
          <cell r="B4942" t="str">
            <v>IR-Thermometer , -50 … +1200°C , 50:1 , mit USB-Schnittstelle und Typ-K</v>
          </cell>
          <cell r="C4942" t="str">
            <v xml:space="preserve">IR-Thermometer ~ -50 … +1200°C ~ 50:1 ~ with USB-Interface &amp; K-Type </v>
          </cell>
          <cell r="D4942" t="str">
            <v/>
          </cell>
          <cell r="E4942" t="str">
            <v/>
          </cell>
          <cell r="F4942" t="str">
            <v>Termometr na podczerwień ~ -50 … +1200°C ~ 50:1 ~ ze złączem  USB i wejściem typu K</v>
          </cell>
          <cell r="G4942" t="str">
            <v/>
          </cell>
          <cell r="H4942">
            <v>209.5</v>
          </cell>
        </row>
        <row r="4943">
          <cell r="A4943" t="str">
            <v>EAK-P-4965</v>
          </cell>
          <cell r="B4943" t="str">
            <v xml:space="preserve">IR-Thermometer , -50 …+380°C , 12:1 </v>
          </cell>
          <cell r="C4943" t="str">
            <v xml:space="preserve">IR-Thermometer ~ -50 …+380°C ~ 12:1 </v>
          </cell>
          <cell r="D4943" t="str">
            <v xml:space="preserve">Thermomètre IR ~ -50 ...+380°C ~ 12:1 </v>
          </cell>
          <cell r="E4943" t="str">
            <v xml:space="preserve">Termómetro IR ~ -50 ...+380°C ~ 12:1 </v>
          </cell>
          <cell r="F4943" t="str">
            <v xml:space="preserve">Termometr na podczerwień ~ -50 …+380°C ~ 12:1   </v>
          </cell>
          <cell r="G4943" t="str">
            <v xml:space="preserve">ИК-термометр ~ -50 ...+380°C ~ 12:1 </v>
          </cell>
          <cell r="H4943">
            <v>38.9</v>
          </cell>
        </row>
        <row r="4944">
          <cell r="A4944" t="str">
            <v>EAK-P-5002</v>
          </cell>
          <cell r="B4944" t="str">
            <v>LED Tester/ Beleuchtungstester, 0-300V DC, mit Softanlauf</v>
          </cell>
          <cell r="C4944" t="str">
            <v xml:space="preserve">LED-Tester / Backlight Tester, 0 … 300V DC, with Soft-Start  </v>
          </cell>
          <cell r="D4944" t="str">
            <v/>
          </cell>
          <cell r="E4944" t="str">
            <v/>
          </cell>
          <cell r="F4944" t="str">
            <v/>
          </cell>
          <cell r="G4944" t="str">
            <v/>
          </cell>
          <cell r="H4944">
            <v>55.9</v>
          </cell>
        </row>
        <row r="4945">
          <cell r="A4945" t="str">
            <v>EAK-P-5035</v>
          </cell>
          <cell r="B4945" t="str">
            <v>Multifunktions-Umweltmessgerät - mit Temperatur, Luftfeuchte, Lux, Schallpegel</v>
          </cell>
          <cell r="C4945" t="str">
            <v>Multifunctional Environmental Meter - with Temperature, Humidity, Lux, Sound Level</v>
          </cell>
          <cell r="D4945" t="str">
            <v/>
          </cell>
          <cell r="E4945" t="str">
            <v>Medidor múltiple ambiental para temperatura, humedad, lux y nivel de sonido</v>
          </cell>
          <cell r="F4945" t="str">
            <v>Multimetr do pomiaru parametrów środowiska: temperatura, wilgotność powietrza, natężenie światła i dźwięku</v>
          </cell>
          <cell r="G4945" t="str">
            <v/>
          </cell>
          <cell r="H4945">
            <v>99.5</v>
          </cell>
        </row>
        <row r="4946">
          <cell r="A4946" t="str">
            <v>EAK-P-5039</v>
          </cell>
          <cell r="B4946" t="str">
            <v>Digital Thermo-Hygrometer</v>
          </cell>
          <cell r="C4946" t="str">
            <v xml:space="preserve">Thermo-Hygrometer with Dew Point &amp; Wet Bulb  </v>
          </cell>
          <cell r="D4946" t="str">
            <v/>
          </cell>
          <cell r="E4946" t="str">
            <v/>
          </cell>
          <cell r="F4946" t="str">
            <v/>
          </cell>
          <cell r="G4946" t="str">
            <v/>
          </cell>
          <cell r="H4946">
            <v>114.5</v>
          </cell>
        </row>
        <row r="4947">
          <cell r="A4947" t="str">
            <v>EAK-P-5055</v>
          </cell>
          <cell r="B4947" t="str">
            <v xml:space="preserve">Schallpegelmessgerät , 2.000 Counts , 35 … 130 dB A/C </v>
          </cell>
          <cell r="C4947" t="str">
            <v>Sound Level Meter ~ 2.000 Counts ~ 25 … 130 dB A/C</v>
          </cell>
          <cell r="D4947" t="str">
            <v>Sonomètre ~ 2.000 compteurs ~ 25 ... 130 dB A/C</v>
          </cell>
          <cell r="E4947" t="str">
            <v>Sonómetro ~ 2.000 cuentas ~ 25 ... 130 dB A/C</v>
          </cell>
          <cell r="F4947" t="str">
            <v xml:space="preserve">Miernik natężenia dźwięku ~ 2.000 Counts ~ 35 … 130 dB A/C   </v>
          </cell>
          <cell r="G4947" t="str">
            <v>Измеритель уровня звука ~ 2.000 отсчетов ~ 25 ... 130 дБ A/C</v>
          </cell>
          <cell r="H4947">
            <v>73.900000000000006</v>
          </cell>
        </row>
        <row r="4948">
          <cell r="A4948" t="str">
            <v>EAK-P-5086</v>
          </cell>
          <cell r="B4948" t="str">
            <v>Lux-Meter , 400.000 Counts , 0 … 40/400/4000/40000/400000 Lux</v>
          </cell>
          <cell r="C4948" t="str">
            <v>Lux-Meter ~ 400.000 Counts ~ 0 … 40/400/4000/40000/400000 Lux</v>
          </cell>
          <cell r="D4948" t="str">
            <v/>
          </cell>
          <cell r="E4948" t="str">
            <v/>
          </cell>
          <cell r="F4948" t="str">
            <v>Luksomierz ~ 400.000 Counts ~ 0 … 40/400/4000/40000/400000 luksów</v>
          </cell>
          <cell r="G4948" t="str">
            <v/>
          </cell>
          <cell r="H4948">
            <v>99.5</v>
          </cell>
        </row>
        <row r="4949">
          <cell r="A4949" t="str">
            <v>EAK-P-5110</v>
          </cell>
          <cell r="B4949" t="str">
            <v>Digital-Thermometer, 1 CH, NiCr-Ni Typ K, -50 ... +1300 °C, mit Anzeige von °C/°F/K</v>
          </cell>
          <cell r="C4949" t="str">
            <v>Digital thermometer, 1 CH, NiCr-Ni type K, -50 ... +1300 °C, with display of °C/°F/K</v>
          </cell>
          <cell r="D4949" t="str">
            <v>Thermomètre numérique, 1 CH, type K, -50 ...+1300°CAffichage °C/°F/K</v>
          </cell>
          <cell r="E4949" t="str">
            <v>Termómetro digital, 1 CH, tipo K, -50 ...+1300°C, indicación °C/°F/K</v>
          </cell>
          <cell r="F4949" t="str">
            <v xml:space="preserve">Termometr cyfrowy NiCr-Ni Typ K, -50 ... +1300 °C, wyświetlacz °C/°F/K  </v>
          </cell>
          <cell r="G4949" t="str">
            <v>Цифровой термометр, 1 CH, K-тип, -50 ...+1300°C, дисплей °C/°F/K</v>
          </cell>
          <cell r="H4949">
            <v>41.9</v>
          </cell>
        </row>
        <row r="4950">
          <cell r="A4950" t="str">
            <v>EAK-P-5115</v>
          </cell>
          <cell r="B4950" t="str">
            <v>Digital-Thermometer, 2 CH, NiCr-Ni Typ-K, -50 ... +1300°C, mit Anzeige von °C/°F</v>
          </cell>
          <cell r="C4950" t="str">
            <v>Digital-Thermometer, 2 CH, K-Type, -50 ... +1300°C</v>
          </cell>
          <cell r="D4950" t="str">
            <v>Thermomètre numérique, 2 canaux, type K, -50 ... +1300°C</v>
          </cell>
          <cell r="E4950" t="str">
            <v>Termómetro digital</v>
          </cell>
          <cell r="F4950" t="str">
            <v/>
          </cell>
          <cell r="G4950" t="str">
            <v>Цифровой термометр, 2 CH, K-Type, -50 ... +1300°C</v>
          </cell>
          <cell r="H4950">
            <v>52.9</v>
          </cell>
        </row>
        <row r="4951">
          <cell r="A4951" t="str">
            <v>EAK-P-5160</v>
          </cell>
          <cell r="B4951" t="str">
            <v>Temperatur-/Luftfeuchtigkeitsmessgerät -10…50 °C/10…99% RH</v>
          </cell>
          <cell r="C4951" t="str">
            <v>Temperature/Humidity Meter, -10...50 °C, 10...99% RH</v>
          </cell>
          <cell r="D4951" t="str">
            <v>Thermo-hygromètre numérique, -10...50 °C, 10...99% HR</v>
          </cell>
          <cell r="E4951" t="str">
            <v>Medidor de temperatura/humedad, -10...50 °C, 10...99% HR</v>
          </cell>
          <cell r="F4951" t="str">
            <v xml:space="preserve">Miernik temperatury/Wilgotności powietrza -10…50 °C/10…99% RH  </v>
          </cell>
          <cell r="G4951" t="str">
            <v/>
          </cell>
          <cell r="H4951">
            <v>32.9</v>
          </cell>
        </row>
        <row r="4952">
          <cell r="A4952" t="str">
            <v>EAK-P-5165</v>
          </cell>
          <cell r="B4952" t="str">
            <v>Digital-Lux-Messgerät 0...200.000 Lux</v>
          </cell>
          <cell r="C4952" t="str">
            <v>Digital-Lux-Meter 0...200.000 Lux</v>
          </cell>
          <cell r="D4952" t="str">
            <v>Luxmètre numérique, 0...200.000 Lux</v>
          </cell>
          <cell r="E4952" t="str">
            <v>Medidor de flujo digital 0...200.000 Lux</v>
          </cell>
          <cell r="F4952" t="str">
            <v>Luksomierz cyfrowy 0...200.000 luksów</v>
          </cell>
          <cell r="G4952" t="str">
            <v>Цифровой люксметр 0...200.000 люкс</v>
          </cell>
          <cell r="H4952">
            <v>32.9</v>
          </cell>
        </row>
        <row r="4953">
          <cell r="A4953" t="str">
            <v>EAK-P-5170</v>
          </cell>
          <cell r="B4953" t="str">
            <v>Flügelrad-Anemometer 0...30 m/s</v>
          </cell>
          <cell r="C4953" t="str">
            <v>Vane anemometer</v>
          </cell>
          <cell r="D4953" t="str">
            <v>Anémomètre à palettes</v>
          </cell>
          <cell r="E4953" t="str">
            <v>Anemómetro de paletas</v>
          </cell>
          <cell r="F4953" t="str">
            <v xml:space="preserve">Anemometr skrzydełkowy 0...30 m/s  </v>
          </cell>
          <cell r="G4953" t="str">
            <v>Лопастной анемометр</v>
          </cell>
          <cell r="H4953">
            <v>32.9</v>
          </cell>
        </row>
        <row r="4954">
          <cell r="A4954" t="str">
            <v>EAK-P-5175</v>
          </cell>
          <cell r="B4954" t="str">
            <v>Schallpegelmessgerät 40…130 dBA</v>
          </cell>
          <cell r="C4954" t="str">
            <v>Digital sound level meter</v>
          </cell>
          <cell r="D4954" t="str">
            <v>Sonomètre numérique</v>
          </cell>
          <cell r="E4954" t="str">
            <v>Sonómetro digital</v>
          </cell>
          <cell r="F4954" t="str">
            <v xml:space="preserve">Miernik natężenia dźwięku 40…130 dBA  </v>
          </cell>
          <cell r="G4954" t="str">
            <v>Цифровой измеритель уровня звука</v>
          </cell>
          <cell r="H4954">
            <v>32.9</v>
          </cell>
        </row>
        <row r="4955">
          <cell r="A4955" t="str">
            <v>EAK-P-5305</v>
          </cell>
          <cell r="B4955" t="str">
            <v>pH-Messgerät in Stiftform, pH 0,00 … 14,00, Temp. 0 … 50 °C</v>
          </cell>
          <cell r="C4955" t="str">
            <v>pH-meter, pen-type, pH = 0.00 … 14.00, T = 0 … 50°C</v>
          </cell>
          <cell r="D4955" t="str">
            <v>pH-mètre, type stylo, pH = 0,00 ... 14,00, T = 0 ... 50°C</v>
          </cell>
          <cell r="E4955" t="str">
            <v/>
          </cell>
          <cell r="F4955" t="str">
            <v xml:space="preserve">Pehametr do wkłuwania, pH 0,00 … 14,00, Temp. 0 … 50 °C  </v>
          </cell>
          <cell r="G4955" t="str">
            <v>pH-метр, ручного типа, pH = 0,00 ... 14,00, T = 0 ... 50°C</v>
          </cell>
          <cell r="H4955">
            <v>52.4</v>
          </cell>
        </row>
        <row r="4956">
          <cell r="A4956" t="str">
            <v>EAK-P-5305-A</v>
          </cell>
          <cell r="B4956" t="str">
            <v>pH-Messgerät in Stiftform, pH/Temperatur</v>
          </cell>
          <cell r="C4956" t="str">
            <v>pH temperature meter, pen-type, pH = 0.00 … 14.00, T = 0 … 50°C</v>
          </cell>
          <cell r="D4956" t="str">
            <v>pH-mètre, type stylo, pH = 0,00 ... 14,00, T = 0 ... 50°C</v>
          </cell>
          <cell r="E4956" t="str">
            <v/>
          </cell>
          <cell r="F4956" t="str">
            <v xml:space="preserve">Pehametr do wkłuwania, pH 0,00 … 14,00, Temp. 0 … 50 °C  </v>
          </cell>
          <cell r="G4956" t="str">
            <v>pH-метр, ручного типа, pH = 0,00 ... 14,00, T = 0 ... 50°C</v>
          </cell>
          <cell r="H4956">
            <v>33.9</v>
          </cell>
        </row>
        <row r="4957">
          <cell r="A4957" t="str">
            <v>EAK-P-5305-A-PR</v>
          </cell>
          <cell r="B4957" t="str">
            <v>Ersatz-Elektrode für pH-Meter EAK-P-5305-A</v>
          </cell>
          <cell r="C4957" t="str">
            <v>Replacement probe for pH-meter EAK-P-5305-A</v>
          </cell>
          <cell r="D4957" t="str">
            <v>Sonde de remplacement pour le pH-mètre EAK-P-5305-A</v>
          </cell>
          <cell r="E4957" t="str">
            <v>Sonda de repuesto para el pH-metro EAK-P-5305-A</v>
          </cell>
          <cell r="F4957" t="str">
            <v/>
          </cell>
          <cell r="G4957" t="str">
            <v>Сменный зонд для pH-метра EAK-P-5305-A</v>
          </cell>
          <cell r="H4957">
            <v>12.9</v>
          </cell>
        </row>
        <row r="4958">
          <cell r="A4958" t="str">
            <v>EAK-P-5306</v>
          </cell>
          <cell r="B4958" t="str">
            <v>pH-Messgerät in Stiftform, pH/Temperatur/Leitfähigkeit</v>
          </cell>
          <cell r="C4958" t="str">
            <v>pH / temperature / conductivity meter, pen-type, pH = 0.00 … 14.00, T = 0 … 50°C, EC = 0 ... 19990 µS/cm</v>
          </cell>
          <cell r="D4958" t="str">
            <v/>
          </cell>
          <cell r="E4958" t="str">
            <v/>
          </cell>
          <cell r="F4958" t="str">
            <v/>
          </cell>
          <cell r="G4958" t="str">
            <v/>
          </cell>
          <cell r="H4958">
            <v>42.9</v>
          </cell>
        </row>
        <row r="4959">
          <cell r="A4959" t="str">
            <v>EAK-P-5307</v>
          </cell>
          <cell r="B4959" t="str">
            <v>pH-Messgerät in Stiftform, pH/Temperatur/Leitfähigkeit/TDS</v>
          </cell>
          <cell r="C4959" t="str">
            <v>pH / temperature / conductivity / TDS meter, pen-type, pH = 0.00 … 14.00, T = 0 … 50°C, EC = 0 ... 19990 µS/cm, TDS = 0 ... 19990 ppm</v>
          </cell>
          <cell r="D4959" t="str">
            <v/>
          </cell>
          <cell r="E4959" t="str">
            <v/>
          </cell>
          <cell r="F4959" t="str">
            <v/>
          </cell>
          <cell r="G4959" t="str">
            <v/>
          </cell>
          <cell r="H4959">
            <v>49.9</v>
          </cell>
        </row>
        <row r="4960">
          <cell r="A4960" t="str">
            <v>EAK-P-5310</v>
          </cell>
          <cell r="B4960" t="str">
            <v>pH-Messgerät m. Kabelsonde, pH 0,00 … 14,00, Temp. 0...50 °C</v>
          </cell>
          <cell r="C4960" t="str">
            <v>pH-meter with sensor probe, pH = 0.00 … 14.00, T = 0 … 50°C</v>
          </cell>
          <cell r="D4960" t="str">
            <v/>
          </cell>
          <cell r="E4960" t="str">
            <v>medidor de pH con sonda, pH = 0,00 ... 14,00, T = 0 ... 50°C</v>
          </cell>
          <cell r="F4960" t="str">
            <v xml:space="preserve">Pehametr z sondą na kablu, pH 0,00 … 14,00, Temp. 0...50 °C  </v>
          </cell>
          <cell r="G4960" t="str">
            <v/>
          </cell>
          <cell r="H4960">
            <v>98.9</v>
          </cell>
        </row>
        <row r="4961">
          <cell r="A4961" t="str">
            <v>EAK-P-5310-PR</v>
          </cell>
          <cell r="B4961" t="str">
            <v>Ersatz Sensor-Probe für EAK-P-5310 (pH-Messgerät)</v>
          </cell>
          <cell r="C4961" t="str">
            <v>Replacement probe for P 5310</v>
          </cell>
          <cell r="D4961" t="str">
            <v>Sonde de remplacement pour P 5310</v>
          </cell>
          <cell r="E4961" t="str">
            <v>Sonda de recambio para P 5310</v>
          </cell>
          <cell r="F4961" t="str">
            <v xml:space="preserve">Zastępczy czujnik do pehametru EAK-P-5310 </v>
          </cell>
          <cell r="G4961" t="str">
            <v>Сменный зонд для P 5310</v>
          </cell>
          <cell r="H4961">
            <v>26.3</v>
          </cell>
        </row>
        <row r="4962">
          <cell r="A4962" t="str">
            <v>EAK-P-5315</v>
          </cell>
          <cell r="B4962" t="str">
            <v>pH-Meter, pH 0,00...14,00 für Erlenmeyerkolben</v>
          </cell>
          <cell r="C4962" t="str">
            <v>pH-meter, pH 0...14 for Erlenmeyer flasks</v>
          </cell>
          <cell r="D4962" t="str">
            <v/>
          </cell>
          <cell r="E4962" t="str">
            <v/>
          </cell>
          <cell r="F4962" t="str">
            <v>Pehametr, pH 0...14</v>
          </cell>
          <cell r="G4962" t="str">
            <v>pH-метр, pH 0...14</v>
          </cell>
          <cell r="H4962">
            <v>31.9</v>
          </cell>
        </row>
        <row r="4963">
          <cell r="A4963" t="str">
            <v>EAK-P-5315-PR</v>
          </cell>
          <cell r="B4963" t="str">
            <v>Ersatz-Elektrode für pH-Meter EAK-P-5315</v>
          </cell>
          <cell r="C4963" t="str">
            <v>Replacement probe for pH-meter EAK-P-5315</v>
          </cell>
          <cell r="D4963" t="str">
            <v>Sonde de remplacement pour le pH-mètre EAK-P-5315</v>
          </cell>
          <cell r="E4963" t="str">
            <v>Sonda de repuesto para el pH-metro EAK-P-5315</v>
          </cell>
          <cell r="F4963" t="str">
            <v/>
          </cell>
          <cell r="G4963" t="str">
            <v>Сменный зонд для pH-метра EAK-P-5315</v>
          </cell>
          <cell r="H4963">
            <v>12.9</v>
          </cell>
        </row>
        <row r="4964">
          <cell r="A4964" t="str">
            <v>EAK-P-5400</v>
          </cell>
          <cell r="B4964" t="str">
            <v>IR Thermometer / Taupunktmessgerät , -50 … +260°C , 0 - 100% RH</v>
          </cell>
          <cell r="C4964" t="str">
            <v>IR Thermometer / Dew-Point Meter ~ -50 … +260°C ~ 0 - 100% RH</v>
          </cell>
          <cell r="D4964" t="str">
            <v/>
          </cell>
          <cell r="E4964" t="str">
            <v/>
          </cell>
          <cell r="F4964" t="str">
            <v xml:space="preserve">Termometr na podczerwień / miernik temp.topnienia ~ -50 … +260°C ~ 0 - 100% RH  </v>
          </cell>
          <cell r="G4964" t="str">
            <v/>
          </cell>
          <cell r="H4964">
            <v>73.900000000000006</v>
          </cell>
        </row>
        <row r="4965">
          <cell r="A4965" t="str">
            <v>EAK-P-5600</v>
          </cell>
          <cell r="B4965" t="str">
            <v>Video Endoskopkamera, mit 100cm flexiblem Schwanenhals</v>
          </cell>
          <cell r="C4965" t="str">
            <v>Video Borescope</v>
          </cell>
          <cell r="D4965" t="str">
            <v>Vidéo-endoscope</v>
          </cell>
          <cell r="E4965" t="str">
            <v>Video Borescopio</v>
          </cell>
          <cell r="F4965" t="str">
            <v>Endoskopowa kamera wideo z elastycznym przewodem 100 cm</v>
          </cell>
          <cell r="G4965" t="str">
            <v>Видеодозиметр</v>
          </cell>
          <cell r="H4965">
            <v>149.5</v>
          </cell>
        </row>
        <row r="4966">
          <cell r="A4966" t="str">
            <v>EAK-P-5605</v>
          </cell>
          <cell r="B4966" t="str">
            <v>Wärmebildkamera, 60x60 px, -30°C...300°C, mit Fotofunktion</v>
          </cell>
          <cell r="C4966" t="str">
            <v>IR-Thermal Imaging Camera, 60 x 60 px.</v>
          </cell>
          <cell r="D4966" t="str">
            <v>Caméra d'imagerie thermique IR, 60 x 60 px.</v>
          </cell>
          <cell r="E4966" t="str">
            <v>Cámara de imagen IR-Térmica, 60 x 60 px.</v>
          </cell>
          <cell r="F4966" t="str">
            <v>Kamera termowizyjna IR, 60x60px z funkcją zapisu zjęć</v>
          </cell>
          <cell r="G4966" t="str">
            <v>ИК-тепловизионная камера, 60 x 60 пикс.</v>
          </cell>
          <cell r="H4966">
            <v>319.5</v>
          </cell>
        </row>
        <row r="4967">
          <cell r="A4967" t="str">
            <v>EAK-P-5610-B</v>
          </cell>
          <cell r="B4967" t="str">
            <v>IR-Wärmebildkamera 2,8", 220x160 px, -20°C … 400°C, mit USB und Analysesoftware</v>
          </cell>
          <cell r="C4967" t="str">
            <v>IR-Thermal Imaging Camera 220 x 160 px., -20°C ... 400°C with photo recording, USB and analysis software</v>
          </cell>
          <cell r="D4967" t="str">
            <v/>
          </cell>
          <cell r="E4967" t="str">
            <v/>
          </cell>
          <cell r="F4967" t="str">
            <v/>
          </cell>
          <cell r="G4967" t="str">
            <v/>
          </cell>
          <cell r="H4967">
            <v>479</v>
          </cell>
        </row>
        <row r="4968">
          <cell r="A4968" t="str">
            <v>EAK-P-5995</v>
          </cell>
          <cell r="B4968" t="str">
            <v>Labornetzgerät, AC/DC 0 - 30 V/0 - 6 A</v>
          </cell>
          <cell r="C4968" t="str">
            <v>AC/DC Laboratory Power Supply 0 - 30 V/0 - 6 A</v>
          </cell>
          <cell r="D4968" t="str">
            <v>Alimentation de laboratoire AC/DC 0 - 30 V/0 - 6 A</v>
          </cell>
          <cell r="E4968" t="str">
            <v>Fuente de alimentación de laboratorio AC/DC 0 - 30 V/0 - 6 A</v>
          </cell>
          <cell r="F4968" t="str">
            <v xml:space="preserve">Zasilacz laboratoryjny, AC/DC 0 - 30 V/0 - 6 A  </v>
          </cell>
          <cell r="G4968" t="str">
            <v/>
          </cell>
          <cell r="H4968">
            <v>639</v>
          </cell>
        </row>
        <row r="4969">
          <cell r="A4969" t="str">
            <v>EAK-P-6015-A</v>
          </cell>
          <cell r="B4969" t="str">
            <v>DC-Linear-Netzgerät, 0 - 30 V/0 - 5 A DC, mit Analoganzeige</v>
          </cell>
          <cell r="C4969" t="str">
            <v>Analogue Power Supply, 0 - 30 V/0 - 5 A DC</v>
          </cell>
          <cell r="D4969" t="str">
            <v>Alimentation analogique, 0 - 30 V/0 - 5 A DC</v>
          </cell>
          <cell r="E4969" t="str">
            <v>Fuente de alimentación analógica, 0 - 30 V/0 - 5 A DC</v>
          </cell>
          <cell r="F4969" t="str">
            <v xml:space="preserve">Zasilacz analogowy DC, 0 - 30 V/0 - 5 A DC  </v>
          </cell>
          <cell r="G4969" t="str">
            <v>Аналоговый источник питания, 0 - 30 В/0 - 5 A DC</v>
          </cell>
          <cell r="H4969">
            <v>149.5</v>
          </cell>
        </row>
        <row r="4970">
          <cell r="A4970" t="str">
            <v>EAK-P-6035-D</v>
          </cell>
          <cell r="B4970" t="str">
            <v>DC-Linear-Netzgerät,  0 - 30 V/0 - 2,5 A DC, 5/12 V/0,5 A</v>
          </cell>
          <cell r="C4970" t="str">
            <v>Digital Laboratory power supply 0 - 30 V/0 - 2,5 A DC, 5/12 V/0,5 A fixed</v>
          </cell>
          <cell r="D4970" t="str">
            <v/>
          </cell>
          <cell r="E4970" t="str">
            <v/>
          </cell>
          <cell r="F4970" t="str">
            <v xml:space="preserve">Zasilacz analogowy DC,  0 - 30 V/0 - 2,5 A DC, 5/12 V/0,5 A  </v>
          </cell>
          <cell r="G4970" t="str">
            <v/>
          </cell>
          <cell r="H4970">
            <v>189.5</v>
          </cell>
        </row>
        <row r="4971">
          <cell r="A4971" t="str">
            <v>EAK-P-6060</v>
          </cell>
          <cell r="B4971" t="str">
            <v>DC Linear Doppel-Labornetzgerät , 0 - 30 V / 0 - 10 A , 19" Einbau</v>
          </cell>
          <cell r="C4971" t="str">
            <v xml:space="preserve">DC Linear Dual-Laboratory Power Supply ~ 0 - 30 V / 0 - 10 A ~ 19" Rack </v>
          </cell>
          <cell r="D4971" t="str">
            <v/>
          </cell>
          <cell r="E4971" t="str">
            <v/>
          </cell>
          <cell r="F4971" t="str">
            <v>Podwójny, liniowy zasilacz DC ~ 0 - 30 V / 0 - 10 A ~ 19" do mocowania na szynie</v>
          </cell>
          <cell r="G4971" t="str">
            <v/>
          </cell>
          <cell r="H4971">
            <v>799</v>
          </cell>
        </row>
        <row r="4972">
          <cell r="A4972" t="str">
            <v>EAK-P-6070</v>
          </cell>
          <cell r="B4972" t="str">
            <v>DC-Linear-Netzgerät, 0...30 V/0...5 A DC</v>
          </cell>
          <cell r="C4972" t="str">
            <v>Digital Laboratory Power Supply, 0 - 30 V/0 - 5 A DC</v>
          </cell>
          <cell r="D4972" t="str">
            <v>Alimentation numérique de laboratoire, 0 - 30 V/0 - 5 A DC</v>
          </cell>
          <cell r="E4972" t="str">
            <v/>
          </cell>
          <cell r="F4972" t="str">
            <v xml:space="preserve">Zasilacz analogowy DC, 0 - 30 V/0 - 5 A DC  </v>
          </cell>
          <cell r="G4972" t="str">
            <v/>
          </cell>
          <cell r="H4972">
            <v>179.5</v>
          </cell>
        </row>
        <row r="4973">
          <cell r="A4973" t="str">
            <v>EAK-P-6075</v>
          </cell>
          <cell r="B4973" t="str">
            <v>DC-Linear-Netzgerät, 2 x 0 - 30 V/0 - 5 A DC, 5 V/3 A fest</v>
          </cell>
          <cell r="C4973" t="str">
            <v>Digital Laboratory Power Supply, 2 x 0 - 30 V/0 - 5 A DC, 5V/3 A fixed</v>
          </cell>
          <cell r="D4973" t="str">
            <v/>
          </cell>
          <cell r="E4973" t="str">
            <v/>
          </cell>
          <cell r="F4973" t="str">
            <v xml:space="preserve">Zasilacz analogowy DC, 2 x 0 - 30 V/0 - 5 A DC, 5 V/3 A fest  </v>
          </cell>
          <cell r="G4973" t="str">
            <v/>
          </cell>
          <cell r="H4973">
            <v>319</v>
          </cell>
        </row>
        <row r="4974">
          <cell r="A4974" t="str">
            <v>EAK-P-6080-A</v>
          </cell>
          <cell r="B4974" t="str">
            <v>DC-Linear-Netzgerät, 0..15 V/0...3 A DC, mit Digitalanzeige, hochauflösend</v>
          </cell>
          <cell r="C4974" t="str">
            <v>Digital Laboratory Power Supply, 0...15 V/0...3 A DC</v>
          </cell>
          <cell r="D4974" t="str">
            <v>Alimentation de laboratoire numérique, 0...15 V/0...3 A DC</v>
          </cell>
          <cell r="E4974" t="str">
            <v/>
          </cell>
          <cell r="F4974" t="str">
            <v xml:space="preserve">Zasilacz analogowy DC, 0 - 15 V/0 - 3 A DC  </v>
          </cell>
          <cell r="G4974" t="str">
            <v/>
          </cell>
          <cell r="H4974">
            <v>69.5</v>
          </cell>
        </row>
        <row r="4975">
          <cell r="A4975" t="str">
            <v>EAK-P-6120</v>
          </cell>
          <cell r="B4975" t="str">
            <v>AC/DC Linear-Netzgerät,  0 - 30 V/5 A</v>
          </cell>
          <cell r="C4975" t="str">
            <v>AC/DC Laboratory Power Supply 0 - 30 V/5 A</v>
          </cell>
          <cell r="D4975" t="str">
            <v>Alimentation de laboratoire AC/DC 0 - 30 V/5 A</v>
          </cell>
          <cell r="E4975" t="str">
            <v>Fuente de alimentación de laboratorio AC/DC 0 - 30 V/5 A</v>
          </cell>
          <cell r="F4975" t="str">
            <v xml:space="preserve">Zasilacz laboratoryjny AC/DC,  0 - 30 V/5 A  </v>
          </cell>
          <cell r="G4975" t="str">
            <v/>
          </cell>
          <cell r="H4975">
            <v>329.5</v>
          </cell>
        </row>
        <row r="4976">
          <cell r="A4976" t="str">
            <v>EAK-P-6125</v>
          </cell>
          <cell r="B4976" t="str">
            <v>AC/DC Linear-Netzgerät,  1 - 15 V/5 A</v>
          </cell>
          <cell r="C4976" t="str">
            <v>AC/DC Laboratory Power Supply 1 - 15 V/5 A</v>
          </cell>
          <cell r="D4976" t="str">
            <v>Alimentation de laboratoire AC/DC 1 - 15 V/5 A</v>
          </cell>
          <cell r="E4976" t="str">
            <v>Fuente de alimentación de laboratorio AC/DC 1 - 15 V/5 A</v>
          </cell>
          <cell r="F4976" t="str">
            <v xml:space="preserve">Zasilacz laboratoryjny AC/DC,  1 - 15 V/5 A  </v>
          </cell>
          <cell r="G4976" t="str">
            <v/>
          </cell>
          <cell r="H4976">
            <v>219</v>
          </cell>
        </row>
        <row r="4977">
          <cell r="A4977" t="str">
            <v>EAK-P-6130</v>
          </cell>
          <cell r="B4977" t="str">
            <v>AC/DC Linear-Netzgerät,  1 - 15 V/10 A</v>
          </cell>
          <cell r="C4977" t="str">
            <v>AC/DC Laboratory Power Supply 1 - 15 V/10 A</v>
          </cell>
          <cell r="D4977" t="str">
            <v>Alimentation de laboratoire AC/DC 1 - 15 V/10 A</v>
          </cell>
          <cell r="E4977" t="str">
            <v>Fuente de alimentación de laboratorio AC/DC 1 - 15 V/10 A</v>
          </cell>
          <cell r="F4977" t="str">
            <v xml:space="preserve">Zasilacz laboratoryjny AC/DC,  1 - 15 V/10 A  </v>
          </cell>
          <cell r="G4977" t="str">
            <v/>
          </cell>
          <cell r="H4977">
            <v>279</v>
          </cell>
        </row>
        <row r="4978">
          <cell r="A4978" t="str">
            <v>EAK-P-6140</v>
          </cell>
          <cell r="B4978" t="str">
            <v>DC-Linear-Netzgerät,  0 - 30 V/0 - 5 A DC</v>
          </cell>
          <cell r="C4978" t="str">
            <v>Digital Laboratory Power Supply 0 - 30 V/0 - 5 A DC</v>
          </cell>
          <cell r="D4978" t="str">
            <v>Alimentation numérique de laboratoire 0 - 30 V/0 - 5 A DC</v>
          </cell>
          <cell r="E4978" t="str">
            <v/>
          </cell>
          <cell r="F4978" t="str">
            <v xml:space="preserve">Cyfrowy zasilacz laboratoryjny DC,  0 - 30 V/0 - 5 A DC  </v>
          </cell>
          <cell r="G4978" t="str">
            <v/>
          </cell>
          <cell r="H4978">
            <v>199</v>
          </cell>
        </row>
        <row r="4979">
          <cell r="A4979" t="str">
            <v>EAK-P-6145</v>
          </cell>
          <cell r="B4979" t="str">
            <v>DC-Linear-Netzgerät,  2 x 0 - 30 V/0 - 5 A DC/5 V/3 A fest</v>
          </cell>
          <cell r="C4979" t="str">
            <v>Digital Laboratory Power Supply 2 x 0 - 30 V/0 - 5 A DC/5 V/3 A fixed</v>
          </cell>
          <cell r="D4979" t="str">
            <v/>
          </cell>
          <cell r="E4979" t="str">
            <v/>
          </cell>
          <cell r="F4979" t="str">
            <v xml:space="preserve">Cyfrowy zasilacz laboratoryjny DC,  2 x 0 - 30 V/0 - 5 A DC/5 V/3 A stałe  </v>
          </cell>
          <cell r="G4979" t="str">
            <v/>
          </cell>
          <cell r="H4979">
            <v>329</v>
          </cell>
        </row>
        <row r="4980">
          <cell r="A4980" t="str">
            <v>EAK-P-6150</v>
          </cell>
          <cell r="B4980" t="str">
            <v xml:space="preserve">DC-Linear-Netzgerät  0-30V / 0-5A DC / 5V,12V/500mA fest </v>
          </cell>
          <cell r="C4980" t="str">
            <v>Digital Laboratory Power Supply 0 - 30 V/0 - 5 A DC/5 V/ 500 mA fixed / 12 V/500 mA fixed</v>
          </cell>
          <cell r="D4980" t="str">
            <v/>
          </cell>
          <cell r="E4980" t="str">
            <v/>
          </cell>
          <cell r="F4980" t="str">
            <v xml:space="preserve">Cyfrowy zasilacz laboratoryjny DC  0-30V / 0-5A DC / 5V,12V/500mA stałe   </v>
          </cell>
          <cell r="G4980" t="str">
            <v/>
          </cell>
          <cell r="H4980">
            <v>219</v>
          </cell>
        </row>
        <row r="4981">
          <cell r="A4981" t="str">
            <v>EAK-P-6155</v>
          </cell>
          <cell r="B4981" t="str">
            <v>Schaltnetzgerät DC 1 - 30 V/0 - 20 A</v>
          </cell>
          <cell r="C4981" t="str">
            <v>Laboratory Switching Mode Power Supply DC 1 - 30 V/0 - 20 A</v>
          </cell>
          <cell r="D4981" t="str">
            <v>Alimentation à découpage de laboratoire DC 1 - 30 V/0 - 20 A</v>
          </cell>
          <cell r="E4981" t="str">
            <v/>
          </cell>
          <cell r="F4981" t="str">
            <v xml:space="preserve">Laboratoryjny zasilacz impulsowy DC 1 - 30 V/0 - 20 A  </v>
          </cell>
          <cell r="G4981" t="str">
            <v/>
          </cell>
          <cell r="H4981">
            <v>219</v>
          </cell>
        </row>
        <row r="4982">
          <cell r="A4982" t="str">
            <v>EAK-P-6160</v>
          </cell>
          <cell r="B4982" t="str">
            <v xml:space="preserve">DC Schaltnetzgerät , 0 - 30V / 0 - 30A </v>
          </cell>
          <cell r="C4982" t="str">
            <v xml:space="preserve">DC Switching Mode Power Supply ~ 0 - 30V / 0 - 30A </v>
          </cell>
          <cell r="D4982" t="str">
            <v xml:space="preserve">Alimentation à découpage DC ~ 0 - 30V / 0 - 30A </v>
          </cell>
          <cell r="E4982" t="str">
            <v xml:space="preserve">Fuente de alimentación conmutada DC ~ 0 - 30V / 0 - 30A </v>
          </cell>
          <cell r="F4982" t="str">
            <v xml:space="preserve">Zasilacz załączający DC ~ 0 - 30V / 0 - 30A   </v>
          </cell>
          <cell r="G4982" t="str">
            <v/>
          </cell>
          <cell r="H4982">
            <v>329</v>
          </cell>
        </row>
        <row r="4983">
          <cell r="A4983" t="str">
            <v>EAK-P-6181</v>
          </cell>
          <cell r="B4983" t="str">
            <v>Programmierbares DC-Netzgerät, , 0...30 V, 0...6 A</v>
          </cell>
          <cell r="C4983" t="str">
            <v>Programmable DC power supply, 0...30 V, 0...6 A</v>
          </cell>
          <cell r="D4983" t="str">
            <v/>
          </cell>
          <cell r="E4983" t="str">
            <v/>
          </cell>
          <cell r="F4983" t="str">
            <v/>
          </cell>
          <cell r="G4983" t="str">
            <v/>
          </cell>
          <cell r="H4983">
            <v>660.5</v>
          </cell>
        </row>
        <row r="4984">
          <cell r="A4984" t="str">
            <v>EAK-P-6205</v>
          </cell>
          <cell r="B4984" t="str">
            <v>DC-Linear-Netzgerät, 0 - 30 V/0 - 5 A DC</v>
          </cell>
          <cell r="C4984" t="str">
            <v>Digital Power Supply, 0 - 30 V/0 - 5 A DC</v>
          </cell>
          <cell r="D4984" t="str">
            <v>Alimentation CC 0 - 30 V / 0 - 5 A</v>
          </cell>
          <cell r="E4984" t="str">
            <v>Fuente de alimentación digital, 0 - 30 V/0 - 5 A DC</v>
          </cell>
          <cell r="F4984" t="str">
            <v xml:space="preserve">Cyfrowy zasilacz DC, 0 - 30 V/0 - 5 A DC  </v>
          </cell>
          <cell r="G4984" t="str">
            <v>Цифровой источник питания, 0 - 30 В/0 - 5 А постоянного тока</v>
          </cell>
          <cell r="H4984">
            <v>149.5</v>
          </cell>
        </row>
        <row r="4985">
          <cell r="A4985" t="str">
            <v>EAK-P-6210</v>
          </cell>
          <cell r="B4985" t="str">
            <v>DC-Linear-Netzgerät,  2 x 0 - 30 V/0 - 5 A DC/5 V/1 A fest</v>
          </cell>
          <cell r="C4985" t="str">
            <v>Digital Power Supply, 2 x 0 - 30 V/0 - 5 A DC/5 V/1 A fixed</v>
          </cell>
          <cell r="D4985" t="str">
            <v>Alimentation numérique, 2 x 0 - 30 V/0 - 5 A DC/5 V/1 A fixe</v>
          </cell>
          <cell r="E4985" t="str">
            <v/>
          </cell>
          <cell r="F4985" t="str">
            <v xml:space="preserve">Cyfrowy zasilacz DC,  2 x 0 - 30 V/0 - 5 A DC/5 V/1 A stałe  </v>
          </cell>
          <cell r="G4985" t="str">
            <v/>
          </cell>
          <cell r="H4985">
            <v>259</v>
          </cell>
        </row>
        <row r="4986">
          <cell r="A4986" t="str">
            <v>EAK-P-6215</v>
          </cell>
          <cell r="B4986" t="str">
            <v>DC-Linear-Netzgerät,  2 x 0 - 30 V/0 - 5 A DC/0 - 6.5 V DC/3 A DC fixed/0 - 15 V DC/1 A DC fest</v>
          </cell>
          <cell r="C4986" t="str">
            <v>Digital Power Supply, 2 x 0 - 30 V/0 - 5 A DC/5 V/1 A fixed</v>
          </cell>
          <cell r="D4986" t="str">
            <v>Alimentation numérique, 2 x 0 - 30 V/0 - 5 A DC/5 V/1 A fixe</v>
          </cell>
          <cell r="E4986" t="str">
            <v/>
          </cell>
          <cell r="F4986" t="str">
            <v xml:space="preserve">Cyfrowy zasilacz DC, 2 x 0 - 30 V/0 - 5 A DC/5 V/1 A stałe  </v>
          </cell>
          <cell r="G4986" t="str">
            <v/>
          </cell>
          <cell r="H4986">
            <v>389</v>
          </cell>
        </row>
        <row r="4987">
          <cell r="A4987" t="str">
            <v>EAK-P-6225-A</v>
          </cell>
          <cell r="B4987" t="str">
            <v>Schaltnetzgerät, DC 1 - 30 V/0 - 5 A</v>
          </cell>
          <cell r="C4987" t="str">
            <v>Laboratory Switching Mode Power Supply DC 1 - 30 V/0 - 5 A</v>
          </cell>
          <cell r="D4987" t="str">
            <v>Alimentation à découpage de laboratoire DC 1 - 30 V/0 - 5 A</v>
          </cell>
          <cell r="E4987" t="str">
            <v/>
          </cell>
          <cell r="F4987" t="str">
            <v xml:space="preserve">Laboratoryjny zasilacz impulsowy, DC 1 - 30 V/0 - 5 A  </v>
          </cell>
          <cell r="G4987" t="str">
            <v>Лабораторный импульсный источник питания DC 1 - 30 В/0 - 5 A</v>
          </cell>
          <cell r="H4987">
            <v>79</v>
          </cell>
        </row>
        <row r="4988">
          <cell r="A4988" t="str">
            <v>EAK-P-6227</v>
          </cell>
          <cell r="B4988" t="str">
            <v>DC Schaltnetzgerät, Konstante Ausgangspannung 0-60V, 0-6A mit Farb-LCD und 2 x USB</v>
          </cell>
          <cell r="C4988" t="str">
            <v xml:space="preserve">DC switching power supply 0-60 V / 0-6 A with color LCD &amp; 2 x USB  </v>
          </cell>
          <cell r="D4988" t="str">
            <v/>
          </cell>
          <cell r="E4988" t="str">
            <v/>
          </cell>
          <cell r="F4988" t="str">
            <v/>
          </cell>
          <cell r="G4988" t="str">
            <v/>
          </cell>
          <cell r="H4988">
            <v>115</v>
          </cell>
        </row>
        <row r="4989">
          <cell r="A4989" t="str">
            <v>EAK-P-6230</v>
          </cell>
          <cell r="B4989" t="str">
            <v>Schaltnetzgerät mit Zigarettenanzünderbuchse</v>
          </cell>
          <cell r="C4989" t="str">
            <v>Switching Mode Power Supply with Lighter Socket</v>
          </cell>
          <cell r="D4989" t="str">
            <v>Alimentation à découpage avec prise pour briquet</v>
          </cell>
          <cell r="E4989" t="str">
            <v>Fuente de alimentación conmutada con toma de mechero</v>
          </cell>
          <cell r="F4989" t="str">
            <v>Zasilacz impulsowy z gniazdem zapalniczki</v>
          </cell>
          <cell r="G4989" t="str">
            <v/>
          </cell>
          <cell r="H4989">
            <v>165</v>
          </cell>
        </row>
        <row r="4990">
          <cell r="A4990" t="str">
            <v>EAK-P-8005</v>
          </cell>
          <cell r="B4990" t="str">
            <v>Schallpegelmessgerät , 30 … 130 dB A/C , mit 32000 Punkten , Datalogger und USB</v>
          </cell>
          <cell r="C4990" t="str">
            <v>Sound Level Meter ~ 30 … 130 dB A/C ~ with 32000 Points Datalogger and USB</v>
          </cell>
          <cell r="D4990" t="str">
            <v>Sonomètre ~ 30 ... 130 dB A/C ~ avec 32000 points de donnéeslogger et USB</v>
          </cell>
          <cell r="E4990" t="str">
            <v>Sonómetro ~ 30 ... 130 dB A/C ~ con 32000 puntos de datosregistrador y USB</v>
          </cell>
          <cell r="F4990" t="str">
            <v xml:space="preserve">Miernik natężenia dźwięku ~ 30 … 130 dB A/C ~ ,32000 punktów , logger danych i USB  </v>
          </cell>
          <cell r="G4990" t="str">
            <v/>
          </cell>
          <cell r="H4990">
            <v>198</v>
          </cell>
        </row>
        <row r="4991">
          <cell r="A4991" t="str">
            <v>EAK-P-8010</v>
          </cell>
          <cell r="B4991" t="str">
            <v>Schallpegelkalibrator, 94 dB/114 dB</v>
          </cell>
          <cell r="C4991" t="str">
            <v>Sound Level Calibrator ~ 94 dB (1 Pa) / 114 dB (10 Pa)</v>
          </cell>
          <cell r="D4991" t="str">
            <v>Calibreur de niveau sonore ~ 94 dB (1 Pa) / 114 dB (10 Pa)</v>
          </cell>
          <cell r="E4991" t="str">
            <v>Calibrador de nivel sonoro ~ 94 dB (1 Pa) / 114 dB (10 Pa)</v>
          </cell>
          <cell r="F4991" t="str">
            <v xml:space="preserve">Kalibrator poziomu głośności, 94 dB/114 dB  </v>
          </cell>
          <cell r="G4991" t="str">
            <v>Калибратор уровня звука ~ 94 дБ (1 Па) / 114 дБ (10 Па)</v>
          </cell>
          <cell r="H4991">
            <v>129</v>
          </cell>
        </row>
        <row r="4992">
          <cell r="A4992" t="str">
            <v>EAK-P-8200</v>
          </cell>
          <cell r="B4992" t="str">
            <v>Messzubehör-Set Elektrik</v>
          </cell>
          <cell r="C4992" t="str">
            <v>Set of measurement accessories electricity</v>
          </cell>
          <cell r="D4992" t="str">
            <v/>
          </cell>
          <cell r="E4992" t="str">
            <v/>
          </cell>
          <cell r="F4992" t="str">
            <v>Zestaw dodatków pomiarowych Elektryka</v>
          </cell>
          <cell r="G4992" t="str">
            <v/>
          </cell>
          <cell r="H4992">
            <v>43.9</v>
          </cell>
        </row>
        <row r="4993">
          <cell r="A4993" t="str">
            <v>EAK-TF-10</v>
          </cell>
          <cell r="B4993" t="str">
            <v>Temperatur-Fühler: Universal , -50 ... +650°C , Typ-K (NiCr-Ni)</v>
          </cell>
          <cell r="C4993" t="str">
            <v xml:space="preserve">Temperature probe: Universal , -50 ... +650°C , Type-K </v>
          </cell>
          <cell r="D4993" t="str">
            <v>Sonde de température : Universelle ~ -50 ... +650°C ~ Type K</v>
          </cell>
          <cell r="E4993" t="str">
            <v>Sonda de temperatura: Universal ~ -50 ... +650°C ~ Tipo K</v>
          </cell>
          <cell r="F4993" t="str">
            <v xml:space="preserve">Uniwersalny czujnik temperatury ~ -50 ... +650°C ~ Typ-K  </v>
          </cell>
          <cell r="G4993" t="str">
            <v>Температурный зонд: Универсальный ~ -50 ... +650°C ~ K-Type</v>
          </cell>
          <cell r="H4993">
            <v>21.9</v>
          </cell>
        </row>
        <row r="4994">
          <cell r="A4994" t="str">
            <v>EAK-TF-55</v>
          </cell>
          <cell r="B4994" t="str">
            <v>Temperatur-Fühler: Universal -50 … +300 °C, Typ-K (NiCr-Ni)</v>
          </cell>
          <cell r="C4994" t="str">
            <v>Temperature sensor: Universal -50 ... +300 °C Type-K</v>
          </cell>
          <cell r="D4994" t="str">
            <v>Sonde de température: Universelle ~ -50… +300 ° C ~ K-Typ</v>
          </cell>
          <cell r="E4994" t="str">
            <v>Sonda de temperatura: Universal ~ -50 ... +300 °C ~ Tipo K</v>
          </cell>
          <cell r="F4994" t="str">
            <v xml:space="preserve">Uniwersalny czujmik temperatury ~ -50 … +300 °C ~ Typ-K  </v>
          </cell>
          <cell r="G4994" t="str">
            <v>Температурный зонд: Универсальный ~ -50 ... +300 °C ~ K-Type</v>
          </cell>
          <cell r="H4994">
            <v>4</v>
          </cell>
        </row>
        <row r="4995">
          <cell r="A4995" t="str">
            <v>EAK-TF-60</v>
          </cell>
          <cell r="B4995" t="str">
            <v>Temperatur-Fühler: Flüssigkeiten , -50 ... +1000°C , Typ-K (NiCr-Ni)</v>
          </cell>
          <cell r="C4995" t="str">
            <v>Temperature-Probe: Liquids ~ -50 ... +1000°C ~ K-Type</v>
          </cell>
          <cell r="D4995" t="str">
            <v>Sonde de température : Liquides ~ -50 ... +1000°C ~ Type K</v>
          </cell>
          <cell r="E4995" t="str">
            <v>Sonda de temperatura: Líquidos ~ -50 ... +1000°C ~ Tipo K</v>
          </cell>
          <cell r="F4995" t="str">
            <v xml:space="preserve">Czujnik temperatury cieczy ~ -50 ... +1000°C ~ Typ-K  </v>
          </cell>
          <cell r="G4995" t="str">
            <v>Температурный зонд: Жидкости ~ -50 ... +1000°C ~ K-тип</v>
          </cell>
          <cell r="H4995">
            <v>69.900000000000006</v>
          </cell>
        </row>
        <row r="4996">
          <cell r="A4996" t="str">
            <v>ERL-AL100</v>
          </cell>
          <cell r="B4996" t="str">
            <v>Lehrtafel Die menschliche Muskulatur, 70x100cm</v>
          </cell>
          <cell r="C4996" t="str">
            <v>Chart The human muscles, 70x100cm</v>
          </cell>
          <cell r="D4996" t="str">
            <v>Tableau Les muscles humains, 70x100cm</v>
          </cell>
          <cell r="E4996" t="str">
            <v>Gráfico Los músculos humanos, 70x100cm</v>
          </cell>
          <cell r="F4996" t="str">
            <v xml:space="preserve">Tablica poglądowa "Muskulatura człowika", 70x100cm  </v>
          </cell>
          <cell r="G4996" t="str">
            <v>Диаграмма Мышцы человека, 70x100 см</v>
          </cell>
          <cell r="H4996">
            <v>19.899999999999999</v>
          </cell>
        </row>
        <row r="4997">
          <cell r="A4997" t="str">
            <v>ERL-AL102</v>
          </cell>
          <cell r="B4997" t="str">
            <v>Lehrtafel Das menschliche Skelett, 70x100cm</v>
          </cell>
          <cell r="C4997" t="str">
            <v>Chart The human skeleton, 70x100cm</v>
          </cell>
          <cell r="D4997" t="str">
            <v>Tableau Le squelette humain, 70x100cm</v>
          </cell>
          <cell r="E4997" t="str">
            <v>Gráfico El esqueleto humano, 70x100cm</v>
          </cell>
          <cell r="F4997" t="str">
            <v xml:space="preserve">Tablica poglądowa "Szkielet całowieka", 70x100cm  </v>
          </cell>
          <cell r="G4997" t="str">
            <v>Диаграмма Скелет человека, 70x100 см</v>
          </cell>
          <cell r="H4997">
            <v>19.899999999999999</v>
          </cell>
        </row>
        <row r="4998">
          <cell r="A4998" t="str">
            <v>ERL-AL105</v>
          </cell>
          <cell r="B4998" t="str">
            <v>Lehrtafel Das Nervensystem, 70x100cm</v>
          </cell>
          <cell r="C4998" t="str">
            <v>Chart The nervous system, 70x100cm</v>
          </cell>
          <cell r="D4998" t="str">
            <v>Tableau Le système nerveux, 70x100cm</v>
          </cell>
          <cell r="E4998" t="str">
            <v>Gráfico El sistema nervioso, 70x100cm</v>
          </cell>
          <cell r="F4998" t="str">
            <v xml:space="preserve">Tablica poglądowa "System nerwowy", 70x100cm  </v>
          </cell>
          <cell r="G4998" t="str">
            <v>Диаграмма Нервная система, 70x100 см</v>
          </cell>
          <cell r="H4998">
            <v>19.899999999999999</v>
          </cell>
        </row>
        <row r="4999">
          <cell r="A4999" t="str">
            <v>ERL-AL106</v>
          </cell>
          <cell r="B4999" t="str">
            <v>Lehrtafel Das Gefäßsystem, 70x100cm</v>
          </cell>
          <cell r="C4999" t="str">
            <v>Chart The vascular system, 70x100cm</v>
          </cell>
          <cell r="D4999" t="str">
            <v>Tableau Le système vasculaire, 70x100cm</v>
          </cell>
          <cell r="E4999" t="str">
            <v>Gráfico El sistema vascular, 70x100cm</v>
          </cell>
          <cell r="F4999" t="str">
            <v xml:space="preserve">Tablica poglądowa "System naczyniowy", 70x100cm  </v>
          </cell>
          <cell r="G4999" t="str">
            <v>Диаграмма Сосудистая система, 70x100 см</v>
          </cell>
          <cell r="H4999">
            <v>19.899999999999999</v>
          </cell>
        </row>
        <row r="5000">
          <cell r="A5000" t="str">
            <v>ERL-AL112</v>
          </cell>
          <cell r="B5000" t="str">
            <v>Lehrtafel Das menschliche Herz, 70x100cm</v>
          </cell>
          <cell r="C5000" t="str">
            <v>Chart The human heart, 70x100cm</v>
          </cell>
          <cell r="D5000" t="str">
            <v>Tableau Le cœur humain, 70x100cm</v>
          </cell>
          <cell r="E5000" t="str">
            <v>Gráfico El corazón humano, 70x100cm</v>
          </cell>
          <cell r="F5000" t="str">
            <v xml:space="preserve">Tablica poglądowa "Serce człowieka", 70x100cm  </v>
          </cell>
          <cell r="G5000" t="str">
            <v>Диаграмма Человеческое сердце, 70x100 см</v>
          </cell>
          <cell r="H5000">
            <v>19.899999999999999</v>
          </cell>
        </row>
        <row r="5001">
          <cell r="A5001" t="str">
            <v>ERL-AL114</v>
          </cell>
          <cell r="B5001" t="str">
            <v>Lehrtafel Das menschliche Gehirn, 70x100cm</v>
          </cell>
          <cell r="C5001" t="str">
            <v>Chart The human brain, in German, 70x100cm</v>
          </cell>
          <cell r="D5001" t="str">
            <v>Tableau Le cerveau humain, en allemand, 70x100cm</v>
          </cell>
          <cell r="E5001" t="str">
            <v>Gráfico El cerebro humano, en alemán, 70x100cm</v>
          </cell>
          <cell r="F5001" t="str">
            <v xml:space="preserve">Tablica poglądowa "Mózg człowieka" (deutsch), 70x100cm  </v>
          </cell>
          <cell r="G5001" t="str">
            <v>Диаграмма Человеческий мозг, на немецком языке, 70x100 см</v>
          </cell>
          <cell r="H5001">
            <v>19.899999999999999</v>
          </cell>
        </row>
        <row r="5002">
          <cell r="A5002" t="str">
            <v>ERL-AL117</v>
          </cell>
          <cell r="B5002" t="str">
            <v>Lehrtafel Das Verdauungssystem, 70x100cm</v>
          </cell>
          <cell r="C5002" t="str">
            <v>Chart The digestive system, 70x100cm</v>
          </cell>
          <cell r="D5002" t="str">
            <v>Tableau Le système digestif, 70x100cm</v>
          </cell>
          <cell r="E5002" t="str">
            <v>Gráfico El sistema digestivo, 70x100cm</v>
          </cell>
          <cell r="F5002" t="str">
            <v xml:space="preserve">Tablica poglądowa "Układ trawienny", 70x100cm  </v>
          </cell>
          <cell r="G5002" t="str">
            <v>Диаграмма Пищеварительная система, 70x100 см</v>
          </cell>
          <cell r="H5002">
            <v>19.899999999999999</v>
          </cell>
        </row>
        <row r="5003">
          <cell r="A5003" t="str">
            <v>ERL-AL118</v>
          </cell>
          <cell r="B5003" t="str">
            <v>Lehrtafel Schwangerschaft, 70x100cm</v>
          </cell>
          <cell r="C5003" t="str">
            <v>Chart Pregnancy, 70x100cm</v>
          </cell>
          <cell r="D5003" t="str">
            <v>Tableau Grossesse, 70x100cm</v>
          </cell>
          <cell r="E5003" t="str">
            <v>Gráfico Embarazo, 70x100cm</v>
          </cell>
          <cell r="F5003" t="str">
            <v xml:space="preserve">Tablica poglądowa "Ciąża", 70x100cm  </v>
          </cell>
          <cell r="G5003" t="str">
            <v>Диаграмма беременности, 70x100 см</v>
          </cell>
          <cell r="H5003">
            <v>19.899999999999999</v>
          </cell>
        </row>
        <row r="5004">
          <cell r="A5004" t="str">
            <v>ERL-AL120</v>
          </cell>
          <cell r="B5004" t="str">
            <v>Lehrtafel Das menschliche Ohr, 70x100cm</v>
          </cell>
          <cell r="C5004" t="str">
            <v>Chart The human ear, 70x100cm</v>
          </cell>
          <cell r="D5004" t="str">
            <v>Graphique L'oreille humaine, 70x100cm</v>
          </cell>
          <cell r="E5004" t="str">
            <v>Gráfico El oído humano, 70x100cm</v>
          </cell>
          <cell r="F5004" t="str">
            <v xml:space="preserve">Tablica poglądowa "Ucho człowieka", 70x100cm  </v>
          </cell>
          <cell r="G5004" t="str">
            <v>Диаграмма Человеческое ухо, 70x100 см</v>
          </cell>
          <cell r="H5004">
            <v>19.899999999999999</v>
          </cell>
        </row>
        <row r="5005">
          <cell r="A5005" t="str">
            <v>ERL-AL121</v>
          </cell>
          <cell r="B5005" t="str">
            <v>Lehrtafel Haut-Haare-Nägel, 70x100cm</v>
          </cell>
          <cell r="C5005" t="str">
            <v>Chart Skin-Hair-Nails, 70x100cm</v>
          </cell>
          <cell r="D5005" t="str">
            <v>Tableau peau-cheveux-ongles, 70x100cm</v>
          </cell>
          <cell r="E5005" t="str">
            <v>Tabla Piel-Cabello-Uñas, 70x100cm</v>
          </cell>
          <cell r="F5005" t="str">
            <v xml:space="preserve">Tablica poglądowa "Skóra i owłosienie", 70x100cm  </v>
          </cell>
          <cell r="G5005" t="str">
            <v>Диаграмма Кожа-Волосы-Ногти, 70x100 см</v>
          </cell>
          <cell r="H5005">
            <v>19.899999999999999</v>
          </cell>
        </row>
        <row r="5006">
          <cell r="A5006" t="str">
            <v>ERL-AL138</v>
          </cell>
          <cell r="B5006" t="str">
            <v>Lehrtafel Beckenboden, 70x100cm</v>
          </cell>
          <cell r="C5006" t="str">
            <v>Chart Pelvic floor, 70x100cm</v>
          </cell>
          <cell r="D5006" t="str">
            <v>Tableau plancher pelvien, 70x100cm</v>
          </cell>
          <cell r="E5006" t="str">
            <v>Gráfico Suelo pélvico, 70x100cm</v>
          </cell>
          <cell r="F5006" t="str">
            <v xml:space="preserve">Tablica poglądowa "Miednica", 70x100cm  </v>
          </cell>
          <cell r="G5006" t="str">
            <v>Диаграмма Тазовое дно, 70x100 см</v>
          </cell>
          <cell r="H5006">
            <v>19.899999999999999</v>
          </cell>
        </row>
        <row r="5007">
          <cell r="A5007" t="str">
            <v>ERL-AL163</v>
          </cell>
          <cell r="B5007" t="str">
            <v>Lehrtafel Innere Organe, 70x100cm</v>
          </cell>
          <cell r="C5007" t="str">
            <v>Chart Internal organs, 70x100cm</v>
          </cell>
          <cell r="D5007" t="str">
            <v>Tableau Organes internes, 70x100cm</v>
          </cell>
          <cell r="E5007" t="str">
            <v>Gráfico Órganos internos, 70x100cm</v>
          </cell>
          <cell r="F5007" t="str">
            <v xml:space="preserve">Tablica poglądowa "Organy wewnętrzne", 70x100cm  </v>
          </cell>
          <cell r="G5007" t="str">
            <v>Диаграмма Внутренние органы, 70x100 см</v>
          </cell>
          <cell r="H5007">
            <v>19.899999999999999</v>
          </cell>
        </row>
        <row r="5008">
          <cell r="A5008" t="str">
            <v>ERL-VET1060</v>
          </cell>
          <cell r="B5008" t="str">
            <v>Hundehüfte</v>
          </cell>
          <cell r="C5008" t="str">
            <v>Canine Hip</v>
          </cell>
          <cell r="D5008" t="str">
            <v>Hanche canine</v>
          </cell>
          <cell r="E5008" t="str">
            <v>Cadera canina</v>
          </cell>
          <cell r="F5008" t="str">
            <v>Model Biodro psa</v>
          </cell>
          <cell r="G5008" t="str">
            <v>Бедро собаки</v>
          </cell>
          <cell r="H5008">
            <v>72</v>
          </cell>
        </row>
        <row r="5009">
          <cell r="A5009" t="str">
            <v>ERL-VET1210</v>
          </cell>
          <cell r="B5009" t="str">
            <v>Hundeohr, gesund/erkrankt</v>
          </cell>
          <cell r="C5009" t="str">
            <v>Canine ear, healthy/diseased</v>
          </cell>
          <cell r="D5009" t="str">
            <v>Oreille canine, saine/malade</v>
          </cell>
          <cell r="E5009" t="str">
            <v>Oído canino, sano/enfermo</v>
          </cell>
          <cell r="F5009" t="str">
            <v>Model Ucho psa zdrowe/chore</v>
          </cell>
          <cell r="G5009" t="str">
            <v>Собачье ухо, здоровое/больное</v>
          </cell>
          <cell r="H5009">
            <v>65</v>
          </cell>
        </row>
        <row r="5010">
          <cell r="A5010" t="str">
            <v>ERL-VET1300</v>
          </cell>
          <cell r="B5010" t="str">
            <v>Medianschnitt eines Hundekopfes</v>
          </cell>
          <cell r="C5010" t="str">
            <v>Median section of a dog head</v>
          </cell>
          <cell r="D5010" t="str">
            <v>Section médiane d'une tête de chien</v>
          </cell>
          <cell r="E5010" t="str">
            <v>Sección mediana de una cabeza de perro</v>
          </cell>
          <cell r="F5010" t="str">
            <v>Model przekrojowy głowa psa</v>
          </cell>
          <cell r="G5010" t="str">
            <v>Медианная часть головы собаки</v>
          </cell>
          <cell r="H5010">
            <v>89</v>
          </cell>
        </row>
        <row r="5011">
          <cell r="A5011" t="str">
            <v>ERL-VET1700</v>
          </cell>
          <cell r="B5011" t="str">
            <v>Hundeskelett, natürliche Größe</v>
          </cell>
          <cell r="C5011" t="str">
            <v>Dog Skeleton, life size</v>
          </cell>
          <cell r="D5011" t="str">
            <v>Squelette de chien, taille réelle</v>
          </cell>
          <cell r="E5011" t="str">
            <v>Esqueleto de perro, tamaño natural</v>
          </cell>
          <cell r="F5011" t="str">
            <v>Model Szkielet psa, wielkość naturalna</v>
          </cell>
          <cell r="G5011" t="str">
            <v>Скелет собаки, натуральная величина</v>
          </cell>
          <cell r="H5011">
            <v>263</v>
          </cell>
        </row>
        <row r="5012">
          <cell r="A5012" t="str">
            <v>ERL-VET4350</v>
          </cell>
          <cell r="B5012" t="str">
            <v>Pferdeschädel</v>
          </cell>
          <cell r="C5012" t="str">
            <v>Horse Skull</v>
          </cell>
          <cell r="D5012" t="str">
            <v>Crâne de cheval</v>
          </cell>
          <cell r="E5012" t="str">
            <v>Cráneo de caballo</v>
          </cell>
          <cell r="F5012" t="str">
            <v>Model Czaszka konia</v>
          </cell>
          <cell r="G5012" t="str">
            <v>Череп лошади</v>
          </cell>
          <cell r="H5012">
            <v>725</v>
          </cell>
        </row>
        <row r="5013">
          <cell r="A5013" t="str">
            <v>ERL-VET4360</v>
          </cell>
          <cell r="B5013" t="str">
            <v>Pferdefuß, flexibel</v>
          </cell>
          <cell r="C5013" t="str">
            <v>Horse foot, flexible</v>
          </cell>
          <cell r="D5013" t="str">
            <v>Pied de cheval, flexible</v>
          </cell>
          <cell r="E5013" t="str">
            <v>Pie de caballo, flexible</v>
          </cell>
          <cell r="F5013" t="str">
            <v>Model Stopa konia, ruchoma</v>
          </cell>
          <cell r="G5013" t="str">
            <v>Лошадиная нога, гибкая</v>
          </cell>
          <cell r="H5013">
            <v>475</v>
          </cell>
        </row>
        <row r="5014">
          <cell r="A5014" t="str">
            <v>ERL-VET4370</v>
          </cell>
          <cell r="B5014" t="str">
            <v>Vorderes Pferdebein mit Schulterblatt, beweglich auf Stativ</v>
          </cell>
          <cell r="C5014" t="str">
            <v>Horse Front Leg with Scapula, articulated on Base</v>
          </cell>
          <cell r="D5014" t="str">
            <v>Patte avant de cheval avec omoplate, articulée sur le socle</v>
          </cell>
          <cell r="E5014" t="str">
            <v/>
          </cell>
          <cell r="F5014" t="str">
            <v>Model Przednia noga konia z ruchomym barkiem, na statywie</v>
          </cell>
          <cell r="G5014" t="str">
            <v/>
          </cell>
          <cell r="H5014">
            <v>1719</v>
          </cell>
        </row>
        <row r="5015">
          <cell r="A5015" t="str">
            <v>EUR-PB-5067</v>
          </cell>
          <cell r="B5015" t="str">
            <v xml:space="preserve">Mikroskopische Pinzette, l = 130 mm, gerade, spitz </v>
          </cell>
          <cell r="C5015" t="str">
            <v xml:space="preserve">Forceps sharp points, 13 cm </v>
          </cell>
          <cell r="D5015" t="str">
            <v xml:space="preserve">Pincettes à bouts pointus, 13 cm </v>
          </cell>
          <cell r="E5015" t="str">
            <v xml:space="preserve">Pinzas de puntas afiladas, 13 cm </v>
          </cell>
          <cell r="F5015" t="str">
            <v>Pęseta mikroskopowa, ostre końcówki, dł. 13 cm</v>
          </cell>
          <cell r="G5015" t="str">
            <v xml:space="preserve">Пинцет с острыми концами, 13 см </v>
          </cell>
          <cell r="H5015">
            <v>4</v>
          </cell>
        </row>
        <row r="5016">
          <cell r="A5016" t="str">
            <v>EUR-PB-5069</v>
          </cell>
          <cell r="B5016" t="str">
            <v>Mikroskopische Pinzette, l = 130 mm, gebogen, spitz</v>
          </cell>
          <cell r="C5016" t="str">
            <v xml:space="preserve">Forceps, curved sharp points, 13 cm </v>
          </cell>
          <cell r="D5016" t="str">
            <v xml:space="preserve">Pincettes, pointes courbes et pointues, 13 cm </v>
          </cell>
          <cell r="E5016" t="str">
            <v xml:space="preserve">Pinzas, puntas afiladas curvadas, 13 cm </v>
          </cell>
          <cell r="F5016" t="str">
            <v>Pęseta mikroskopowa, ostre / zakrzywione końcówki, dł. 13 cm</v>
          </cell>
          <cell r="G5016" t="str">
            <v xml:space="preserve">Пинцет, изогнутые острия, 13 см </v>
          </cell>
          <cell r="H5016">
            <v>5.5</v>
          </cell>
        </row>
        <row r="5017">
          <cell r="A5017" t="str">
            <v>EUR-PB-5077</v>
          </cell>
          <cell r="B5017" t="str">
            <v>Deckglaspinzette</v>
          </cell>
          <cell r="C5017" t="str">
            <v xml:space="preserve">Cover glass forceps </v>
          </cell>
          <cell r="D5017" t="str">
            <v xml:space="preserve">Pince à verre de couverture </v>
          </cell>
          <cell r="E5017" t="str">
            <v xml:space="preserve">Pinzas de vidrio de cobertura </v>
          </cell>
          <cell r="F5017" t="str">
            <v>Pęseta do szkiełek nakrywkowych</v>
          </cell>
          <cell r="G5017" t="str">
            <v xml:space="preserve">Пинцет для покровного стекла </v>
          </cell>
          <cell r="H5017">
            <v>3.1</v>
          </cell>
        </row>
        <row r="5018">
          <cell r="A5018" t="str">
            <v>EUR-PB-5092</v>
          </cell>
          <cell r="B5018" t="str">
            <v>Skalpell</v>
          </cell>
          <cell r="C5018" t="str">
            <v xml:space="preserve">Scalpel blunt form </v>
          </cell>
          <cell r="D5018" t="str">
            <v xml:space="preserve">Scalpel forme émoussée </v>
          </cell>
          <cell r="E5018" t="str">
            <v xml:space="preserve">Forma roma del bisturí </v>
          </cell>
          <cell r="F5018" t="str">
            <v>Skalpel</v>
          </cell>
          <cell r="G5018" t="str">
            <v xml:space="preserve">Скальпель тупой формы </v>
          </cell>
          <cell r="H5018">
            <v>6.5</v>
          </cell>
        </row>
        <row r="5019">
          <cell r="A5019" t="str">
            <v>EUR-PB-5094</v>
          </cell>
          <cell r="B5019" t="str">
            <v>Skalpell Griff #4</v>
          </cell>
          <cell r="C5019" t="str">
            <v xml:space="preserve">Scalpel handle no. 4 </v>
          </cell>
          <cell r="D5019" t="str">
            <v xml:space="preserve">Manche de bistouri no. 4 </v>
          </cell>
          <cell r="E5019" t="str">
            <v xml:space="preserve">Mango de bisturí no. 4 </v>
          </cell>
          <cell r="F5019" t="str">
            <v>Uchwyt skalpela #4</v>
          </cell>
          <cell r="G5019" t="str">
            <v xml:space="preserve">Рукоятка скальпеля №. 4 </v>
          </cell>
          <cell r="H5019">
            <v>4.5</v>
          </cell>
        </row>
        <row r="5020">
          <cell r="A5020" t="str">
            <v>EUR-PB-5110</v>
          </cell>
          <cell r="B5020" t="str">
            <v>Präpariersatz in Kunstlederetui, 4-teilig</v>
          </cell>
          <cell r="C5020" t="str">
            <v xml:space="preserve">Dissecting set in case, 4-parts </v>
          </cell>
          <cell r="D5020" t="str">
            <v xml:space="preserve">Set de dissection en mallette, 4 pièces </v>
          </cell>
          <cell r="E5020" t="str">
            <v xml:space="preserve">Juego de disección en estuche, 4 piezas </v>
          </cell>
          <cell r="F5020" t="str">
            <v>Zestaw do preparacji w etui ze sztucznej skóry, 4-częściowy</v>
          </cell>
          <cell r="G5020" t="str">
            <v xml:space="preserve">Набор для препарирования в футляре, 4 части </v>
          </cell>
          <cell r="H5020">
            <v>21</v>
          </cell>
        </row>
        <row r="5021">
          <cell r="A5021" t="str">
            <v>EUR-PB-5111</v>
          </cell>
          <cell r="B5021" t="str">
            <v>Präpariersatz, 5-teilig, in Plastikbox</v>
          </cell>
          <cell r="C5021" t="str">
            <v xml:space="preserve">Dissecting set in plastic box </v>
          </cell>
          <cell r="D5021" t="str">
            <v xml:space="preserve">Set de dissection dans une boîte en plastique </v>
          </cell>
          <cell r="E5021" t="str">
            <v xml:space="preserve">Juego de disección en caja de plástico </v>
          </cell>
          <cell r="F5021" t="str">
            <v>Zestaw do preparacji w pojemniku z tworzywa sztucznego</v>
          </cell>
          <cell r="G5021" t="str">
            <v xml:space="preserve">Набор для препарирования в пластиковой коробке </v>
          </cell>
          <cell r="H5021">
            <v>21</v>
          </cell>
        </row>
        <row r="5022">
          <cell r="A5022" t="str">
            <v>EUR-PB-5112</v>
          </cell>
          <cell r="B5022" t="str">
            <v>Präpariersatz, 9-teilig, in Kunstlederetui</v>
          </cell>
          <cell r="C5022" t="str">
            <v xml:space="preserve">Dissecting set, 9-parts with leather case </v>
          </cell>
          <cell r="D5022" t="str">
            <v xml:space="preserve">Set de dissection, 9 pièces avec étui en cuir </v>
          </cell>
          <cell r="E5022" t="str">
            <v xml:space="preserve">Juego de disección, 9 piezas con estuche de cuero </v>
          </cell>
          <cell r="F5022" t="str">
            <v>Zestaw do preparacji w etui ze sztucznej skóry, 9-częściowy</v>
          </cell>
          <cell r="G5022" t="str">
            <v xml:space="preserve"> Набор препарационный</v>
          </cell>
          <cell r="H5022">
            <v>39</v>
          </cell>
        </row>
        <row r="5023">
          <cell r="A5023" t="str">
            <v>EUR-PB-5125</v>
          </cell>
          <cell r="B5023" t="str">
            <v>Mikroskopierkit für die Anfertigung von Mikropräparaten, komplett</v>
          </cell>
          <cell r="C5023" t="str">
            <v xml:space="preserve">Microscopy kit </v>
          </cell>
          <cell r="D5023" t="str">
            <v>Kit de microscopie pour la préparation de micro-préparations</v>
          </cell>
          <cell r="E5023" t="str">
            <v xml:space="preserve">Kit de microscopía </v>
          </cell>
          <cell r="F5023" t="str">
            <v>Zestaw mikroskopowy do przygotowywania mikropreparatów, kompletny</v>
          </cell>
          <cell r="G5023" t="str">
            <v xml:space="preserve">Набор для микроскопии </v>
          </cell>
          <cell r="H5023">
            <v>36</v>
          </cell>
        </row>
        <row r="5024">
          <cell r="A5024" t="str">
            <v>FHO-EC10COND</v>
          </cell>
          <cell r="B5024" t="str">
            <v xml:space="preserve">Leitfähigkeitsmessgerät mit Batterien und Zubehör </v>
          </cell>
          <cell r="C5024" t="str">
            <v>Conductivity tester with solutions and other accessories</v>
          </cell>
          <cell r="D5024" t="str">
            <v>Testeur de conductivité avec solutions et autres accessoires</v>
          </cell>
          <cell r="E5024" t="str">
            <v>Probador de conductividad con soluciones y otros accesorios</v>
          </cell>
          <cell r="F5024" t="str">
            <v>Konduktometr na baterie, z bateriami, roztworami i akcesoriami dodatkowymi</v>
          </cell>
          <cell r="G5024" t="str">
            <v>Тестер проводимости с растворами и другими принадлежностями</v>
          </cell>
          <cell r="H5024">
            <v>95</v>
          </cell>
        </row>
        <row r="5025">
          <cell r="A5025" t="str">
            <v>FHO-EC10PH</v>
          </cell>
          <cell r="B5025" t="str">
            <v>pH-Taschenmessgerät mit Batterien und Zubehör</v>
          </cell>
          <cell r="C5025" t="str">
            <v>pH-Tester with solutions and other accessories</v>
          </cell>
          <cell r="D5025" t="str">
            <v>pH-Tester avec solutions et autres accessoires</v>
          </cell>
          <cell r="E5025" t="str">
            <v>pH-Tester con soluciones y otros accesorios</v>
          </cell>
          <cell r="F5025" t="str">
            <v>Pehametr kieszonkowy na baterie, z bateriami, roztworami i akcesoriami dodatkowymi, w walizce</v>
          </cell>
          <cell r="G5025" t="str">
            <v>pH-тестер с растворами и другими принадлежностями</v>
          </cell>
          <cell r="H5025">
            <v>95</v>
          </cell>
        </row>
        <row r="5026">
          <cell r="A5026" t="str">
            <v>FHO-EC20MULTI1</v>
          </cell>
          <cell r="B5026" t="str">
            <v xml:space="preserve">pH-Leitfähigkeit-Temperatur-Messgerät mit pH-Elektrode 201T und LF-Zelle 2301T, Kalibrierstandards, </v>
          </cell>
          <cell r="C5026" t="str">
            <v>Kit incl. pH electrode 201T with temp. probe,  cond. cell 2301 T with ATC, solutions and accessories</v>
          </cell>
          <cell r="D5026" t="str">
            <v/>
          </cell>
          <cell r="E5026" t="str">
            <v/>
          </cell>
          <cell r="F5026" t="str">
            <v>Miernik pH, przewodności i temperatury z elektrodą pH 201T i ogniwem LF 2301T z automatyczną kompensacją temperatury, roztworami kalibracyjnymi i akce</v>
          </cell>
          <cell r="G5026" t="str">
            <v/>
          </cell>
          <cell r="H5026">
            <v>690</v>
          </cell>
        </row>
        <row r="5027">
          <cell r="A5027" t="str">
            <v>FHO-EC20PH1</v>
          </cell>
          <cell r="B5027" t="str">
            <v>pH-Taschenmessgerät inklusive pH-Elektrode 201T mit Temperaturfühler, farbige Pufferlösungen mit Tragekoffer</v>
          </cell>
          <cell r="C5027" t="str">
            <v xml:space="preserve">pH-Tester, Kit incl. pH-electrode 201T,  solutions and accessories in a case </v>
          </cell>
          <cell r="D5027" t="str">
            <v/>
          </cell>
          <cell r="E5027" t="str">
            <v/>
          </cell>
          <cell r="F5027" t="str">
            <v>Pehametr kieszonkowy na baterie, z elektrodą pH 201T z czujnikiem temperatury, barwnymi roztworami buforowymi i akcesoriami dodatkowymi, w walizce</v>
          </cell>
          <cell r="G5027" t="str">
            <v/>
          </cell>
          <cell r="H5027">
            <v>369</v>
          </cell>
        </row>
        <row r="5028">
          <cell r="A5028" t="str">
            <v>FHO-EC25PH1</v>
          </cell>
          <cell r="B5028" t="str">
            <v>pH-Taschenmessgerät, inklusive pH-Elektrode 201T,  Temperaturfühler, Datenlogger, USB-Schnittstelle, farbige  Pufferlösungen, im Tragekoffer</v>
          </cell>
          <cell r="C5028" t="str">
            <v xml:space="preserve">pH-Tester,Kit incl. pH-electrode 201T, USB, solutions and accessories in a case </v>
          </cell>
          <cell r="D5028" t="str">
            <v/>
          </cell>
          <cell r="E5028" t="str">
            <v/>
          </cell>
          <cell r="F5028" t="str">
            <v>Pehametr kieszonkowy na baterie, z elektrodą pH 201T z czujnikiem temperatury, roztworami buforowymi i akcesoriami dodatkowymi, w walizce</v>
          </cell>
          <cell r="G5028" t="str">
            <v/>
          </cell>
          <cell r="H5028">
            <v>439</v>
          </cell>
        </row>
        <row r="5029">
          <cell r="A5029" t="str">
            <v>FHO-EC30COND-1</v>
          </cell>
          <cell r="B5029" t="str">
            <v>Leitfähigkeitsmessgerät mit LF-Zelle 2301T, Kalibrierstandards, Stativ und Zubehör</v>
          </cell>
          <cell r="C5029" t="str">
            <v>Conductivity-Tester, Kit incl. Cond. Cell 2301T with ATC, cable with BNC-plug, solutions and cell ho</v>
          </cell>
          <cell r="D5029" t="str">
            <v>Testeur de conductivité, kit incl. Cond. Cellule 2301T avec ATC, câble avec fiche BNC, solutions et cellule</v>
          </cell>
          <cell r="E5029" t="str">
            <v xml:space="preserve">Conductímetro, Kit incl. Cond. Celda 2301T </v>
          </cell>
          <cell r="F5029" t="str">
            <v>Konduktometr z ogniwem LF 2301T z automatyczną kompensacją temperatury, przewodem z wtykiem BNC, roztworami kalibracyjnymi, statywem i akcesoriami</v>
          </cell>
          <cell r="G5029" t="str">
            <v/>
          </cell>
          <cell r="H5029">
            <v>539</v>
          </cell>
        </row>
        <row r="5030">
          <cell r="A5030" t="str">
            <v>FHO-EC30PH1</v>
          </cell>
          <cell r="B5030" t="str">
            <v>pH-Laborgerät inklusive pH-Elektrode 201T, Stativ, farbige Pufferlösungen pH 4 und pH 7</v>
          </cell>
          <cell r="C5030" t="str">
            <v>pH-Tester, Kit with pH-electrode201T, buffer solutions, electrode holder</v>
          </cell>
          <cell r="D5030" t="str">
            <v/>
          </cell>
          <cell r="E5030" t="str">
            <v>pH metro de mesa, con electrodo incluido (201T), solución tampón y soporte para electrodo</v>
          </cell>
          <cell r="F5030" t="str">
            <v>Pehametr kieszonkowy na baterie, z elektrodą pH 201T z czujnikiem temperatury, barwnymi roztworami buforowymi pH4 i pH 7 oraz statywem</v>
          </cell>
          <cell r="G5030" t="str">
            <v/>
          </cell>
          <cell r="H5030">
            <v>419</v>
          </cell>
        </row>
        <row r="5031">
          <cell r="A5031" t="str">
            <v>FHO-RSM01HP</v>
          </cell>
          <cell r="B5031" t="str">
            <v>Magnetrührer mit Heizung, analog, Porzellanoberfläche,  340 °C, 100-1500 rpm</v>
          </cell>
          <cell r="C5031" t="str">
            <v>analog magnetic stirrer with heating, porcelain surface, 340 °C, 100-1500 rpm</v>
          </cell>
          <cell r="D5031" t="str">
            <v/>
          </cell>
          <cell r="E5031" t="str">
            <v/>
          </cell>
          <cell r="F5031" t="str">
            <v xml:space="preserve">Mieszadło magnetyczne z podgrzewaniem, analogowe, z płytą porcelanową, 340 °C, 100-1500 rpm </v>
          </cell>
          <cell r="G5031" t="str">
            <v/>
          </cell>
          <cell r="H5031">
            <v>339.1</v>
          </cell>
        </row>
        <row r="5032">
          <cell r="A5032" t="str">
            <v>FHO-RSM10A</v>
          </cell>
          <cell r="B5032" t="str">
            <v>Magnetrührer, analog, Kunststoffoberfläche, 100-1500 rpm</v>
          </cell>
          <cell r="C5032" t="str">
            <v>Magnetic stirrer, with plastic surface, analog, 100-1500 rpm</v>
          </cell>
          <cell r="D5032" t="str">
            <v/>
          </cell>
          <cell r="E5032" t="str">
            <v/>
          </cell>
          <cell r="F5032" t="str">
            <v xml:space="preserve">Mieszadło magnetyczne, analogowe, z płytą plastikową, 100-1500 rpm </v>
          </cell>
          <cell r="G5032" t="str">
            <v/>
          </cell>
          <cell r="H5032">
            <v>135.1</v>
          </cell>
        </row>
        <row r="5033">
          <cell r="A5033" t="str">
            <v>FHO-RSM10B</v>
          </cell>
          <cell r="B5033" t="str">
            <v>Magnetrührer, digital, Kunststoffoberfläche, 100-1500 rpm</v>
          </cell>
          <cell r="C5033" t="str">
            <v>digital magnetic stirrer, plastic, 100-1500 rpm</v>
          </cell>
          <cell r="D5033" t="str">
            <v>agitateur magnétique digital, plastique, 100-1500 rpm</v>
          </cell>
          <cell r="E5033" t="str">
            <v>agitador magnético digital, plástico, 100-1500 rpm</v>
          </cell>
          <cell r="F5033" t="str">
            <v xml:space="preserve">Mieszadło magnetyczne, cyfrowe, z płytą plastikową, 100-1500 rpm </v>
          </cell>
          <cell r="G5033" t="str">
            <v>цифровая магнитная мешалка, пластик, 100-1500 об/мин</v>
          </cell>
          <cell r="H5033">
            <v>159.6</v>
          </cell>
        </row>
        <row r="5034">
          <cell r="A5034" t="str">
            <v>FHO-RSM10HP</v>
          </cell>
          <cell r="B5034" t="str">
            <v>Magnetrührer mit Heizung, digital, Porzellanoberfläche,  280 °C, 100-1500 rpm</v>
          </cell>
          <cell r="C5034" t="str">
            <v>digital magnetic stirrer with heating, porcelain surface, 280 °C, 100-1500 rpm</v>
          </cell>
          <cell r="D5034" t="str">
            <v/>
          </cell>
          <cell r="E5034" t="str">
            <v>Agitador magnético digital con calefacción, 100-1500 rpm</v>
          </cell>
          <cell r="F5034" t="str">
            <v>Mieszadło magnetyczne z podgrzewaniem, cyfrowe, z płytą porcelanową, 280 °C, 100-1500 rpm</v>
          </cell>
          <cell r="G5034" t="str">
            <v/>
          </cell>
          <cell r="H5034">
            <v>265</v>
          </cell>
        </row>
        <row r="5035">
          <cell r="A5035" t="str">
            <v>FHO-RSM10HS</v>
          </cell>
          <cell r="B5035" t="str">
            <v>Magnetrührer mit Heizung, digital, Edelstahl, 280 °C, 100-1500 rpm</v>
          </cell>
          <cell r="C5035" t="str">
            <v>Magnetic stirrer with heating, stainless steel, digital, 280 °C, 100-1500 rpm</v>
          </cell>
          <cell r="D5035" t="str">
            <v>Agitateur magnétique avec chauffage, numérique, acier inoxyd</v>
          </cell>
          <cell r="E5035" t="str">
            <v>Agitador magnético con calefacción, acero inoxidable, digital, 280 °C, 100-1500 rpm</v>
          </cell>
          <cell r="F5035" t="str">
            <v>Mieszadło magnetyczne z podgrzewaniem, cyfrowe, z płytą ze stali szlachetnej, 280 °C, 100-1500 rpm</v>
          </cell>
          <cell r="G5035" t="str">
            <v/>
          </cell>
          <cell r="H5035">
            <v>255</v>
          </cell>
        </row>
        <row r="5036">
          <cell r="A5036" t="str">
            <v>FHO-RSME320</v>
          </cell>
          <cell r="B5036" t="str">
            <v>Temperaturfühler Pt1000 für RSM-10HS/HP/A</v>
          </cell>
          <cell r="C5036" t="str">
            <v>Pt1000 for magnetic stirrer RSM-10HS/HP/A</v>
          </cell>
          <cell r="D5036" t="str">
            <v>Pt1000 pour l'agitateur magnétique RSM-10HS/HP/A</v>
          </cell>
          <cell r="E5036" t="str">
            <v>Pt1000 para agitador magnético RSM-10HS/HP/A</v>
          </cell>
          <cell r="F5036" t="str">
            <v xml:space="preserve">Czujnik temperatury PT-1000 dla RSM-10HS/HP  </v>
          </cell>
          <cell r="G5036" t="str">
            <v>Pt1000 для магнитной мешалки RSM-10HS/HP/A</v>
          </cell>
          <cell r="H5036">
            <v>75</v>
          </cell>
        </row>
        <row r="5037">
          <cell r="A5037" t="str">
            <v>FHO-RSME335</v>
          </cell>
          <cell r="B5037" t="str">
            <v>Stativkit für RSM-10</v>
          </cell>
          <cell r="C5037" t="str">
            <v>Stand holder for PT-1000 for RSM-10</v>
          </cell>
          <cell r="D5037" t="str">
            <v>Support de support pour PT-1000 pour RSM-10</v>
          </cell>
          <cell r="E5037" t="str">
            <v>Soporte para PT-1000 para RSM-10</v>
          </cell>
          <cell r="F5037" t="str">
            <v>Zestaw statywowy dla RSM-10 z czujnikiem PT-1000</v>
          </cell>
          <cell r="G5037" t="str">
            <v>Держатель подставки для PT-1000 для RSM-10</v>
          </cell>
          <cell r="H5037">
            <v>60</v>
          </cell>
        </row>
        <row r="5038">
          <cell r="A5038" t="str">
            <v>KER-ADB-100-4</v>
          </cell>
          <cell r="B5038" t="str">
            <v>Analysenwaage, Kern ADB, 120 g : 0.1 mg</v>
          </cell>
          <cell r="C5038" t="str">
            <v>Kern analytic balance  ADB 120 g : 0.0001 g</v>
          </cell>
          <cell r="D5038" t="str">
            <v>Balance analytique Kern ADB 120 g : 0.0001 g</v>
          </cell>
          <cell r="E5038" t="str">
            <v>Balanza analítica Kern ADB 120 g : 0,0001 g</v>
          </cell>
          <cell r="F5038" t="str">
            <v/>
          </cell>
          <cell r="G5038" t="str">
            <v>Аналитические весы Керна ADB 120 г : 0,0001 г</v>
          </cell>
          <cell r="H5038">
            <v>690.3</v>
          </cell>
        </row>
        <row r="5039">
          <cell r="A5039" t="str">
            <v>KER-ADB-200-4</v>
          </cell>
          <cell r="B5039" t="str">
            <v>Analysenwaage, Kern ADB, 210 g : 0.1 mg</v>
          </cell>
          <cell r="C5039" t="str">
            <v>Kern analytical balance ADB 210 g : 0.0001 g</v>
          </cell>
          <cell r="D5039" t="str">
            <v>Balance analytique Kern ADB 210 g : 0,0001 g</v>
          </cell>
          <cell r="E5039" t="str">
            <v>Balanza analítica Kern ADB 210 g : 0,0001 g</v>
          </cell>
          <cell r="F5039" t="str">
            <v/>
          </cell>
          <cell r="G5039" t="str">
            <v>Аналитические весы Керн ADB 210 г : 0,0001 г</v>
          </cell>
          <cell r="H5039">
            <v>892.7</v>
          </cell>
        </row>
        <row r="5040">
          <cell r="A5040" t="str">
            <v>KER-EFS-2000</v>
          </cell>
          <cell r="B5040" t="str">
            <v>Set Kompaktwaage, Kern EFS, 2200 g : 1 g 5 Stück pro Set</v>
          </cell>
          <cell r="C5040" t="str">
            <v>Kern Compact balance EFS 2200 g : 1 g</v>
          </cell>
          <cell r="D5040" t="str">
            <v>Balance Kern Compact EFS 2200 g : 1 g</v>
          </cell>
          <cell r="E5040" t="str">
            <v>Balanza Kern Compact EFS 2200 g : 1 g</v>
          </cell>
          <cell r="F5040" t="str">
            <v/>
          </cell>
          <cell r="G5040" t="str">
            <v>Kern Compact balance EFS 2200 g : 1 g</v>
          </cell>
          <cell r="H5040">
            <v>199</v>
          </cell>
        </row>
        <row r="5041">
          <cell r="A5041" t="str">
            <v>KER-EFS-200-1</v>
          </cell>
          <cell r="B5041" t="str">
            <v>Set Kompaktwaage, Kern EFS, 220 g : 0,1 g 5 Stück pro Set</v>
          </cell>
          <cell r="C5041" t="str">
            <v>Kern Compact balance EFS 220 g : 0.1 g</v>
          </cell>
          <cell r="D5041" t="str">
            <v>Balance Kern Compact EFS 220 g : 0,1 g</v>
          </cell>
          <cell r="E5041" t="str">
            <v>Balanza Kern Compact EFS 220 g : 0,1 g</v>
          </cell>
          <cell r="F5041" t="str">
            <v/>
          </cell>
          <cell r="G5041" t="str">
            <v>Kern Compact balance EFS 220 g : 0.1 g</v>
          </cell>
          <cell r="H5041">
            <v>199</v>
          </cell>
        </row>
        <row r="5042">
          <cell r="A5042" t="str">
            <v>KER-EFS-3000-1</v>
          </cell>
          <cell r="B5042" t="str">
            <v>Kompaktwaage, Kern EFS, 3000 g : 0,1 g</v>
          </cell>
          <cell r="C5042" t="str">
            <v>Kern Compact balance EFS 3000 g : 0.1 g</v>
          </cell>
          <cell r="D5042" t="str">
            <v>Balance Kern Compact EFS 3000 g : 0,1 g</v>
          </cell>
          <cell r="E5042" t="str">
            <v>Balanza Kern Compact EFS 3000 g : 0,1 g</v>
          </cell>
          <cell r="F5042" t="str">
            <v/>
          </cell>
          <cell r="G5042" t="str">
            <v>Kern Compact balance EFS 3000 g : 0.1 g</v>
          </cell>
          <cell r="H5042">
            <v>102</v>
          </cell>
        </row>
        <row r="5043">
          <cell r="A5043" t="str">
            <v>KER-EFS-5000</v>
          </cell>
          <cell r="B5043" t="str">
            <v>Set Kompaktwaage, Kern EFS, 5000 g : 1 g 5 Stück pro Set</v>
          </cell>
          <cell r="C5043" t="str">
            <v>Kern Compact balance EFS 5000 g : 1 g</v>
          </cell>
          <cell r="D5043" t="str">
            <v>Balance Kern Compact EFS 5000 g : 1 g</v>
          </cell>
          <cell r="E5043" t="str">
            <v>Balanza Kern Compact EFS 5000 g : 1 g</v>
          </cell>
          <cell r="F5043" t="str">
            <v/>
          </cell>
          <cell r="G5043" t="str">
            <v>Kern Compact balance EFS 5000 g : 1 g</v>
          </cell>
          <cell r="H5043">
            <v>199</v>
          </cell>
        </row>
        <row r="5044">
          <cell r="A5044" t="str">
            <v>KER-EFS-500-2</v>
          </cell>
          <cell r="B5044" t="str">
            <v>Kompaktwaage, Kern EFS, 500 g : 0,01 g</v>
          </cell>
          <cell r="C5044" t="str">
            <v>Kern Compact balance EFS 500 g : 0.01 g</v>
          </cell>
          <cell r="D5044" t="str">
            <v>Balance Kern Compact EFS 500 g : 0,01 g</v>
          </cell>
          <cell r="E5044" t="str">
            <v>Balanza Kern Compact EFS 500 g : 0,01 g</v>
          </cell>
          <cell r="F5044" t="str">
            <v/>
          </cell>
          <cell r="G5044" t="str">
            <v>Kern Compact balance EFS 500 g : 00.1 g</v>
          </cell>
          <cell r="H5044">
            <v>119</v>
          </cell>
        </row>
        <row r="5045">
          <cell r="A5045" t="str">
            <v>KER-EFS-600-1</v>
          </cell>
          <cell r="B5045" t="str">
            <v>Set Kompaktwaage, Kern EFS, 620 g : 0,1 g 5 Stück pro Set</v>
          </cell>
          <cell r="C5045" t="str">
            <v>Kern Compact balance EFS 620 g : 0.1 g</v>
          </cell>
          <cell r="D5045" t="str">
            <v>Balance Kern Compact EFS 620 g : 0,1 g</v>
          </cell>
          <cell r="E5045" t="str">
            <v>Balanza Kern Compact EFS 620 g : 0,1 g</v>
          </cell>
          <cell r="F5045" t="str">
            <v/>
          </cell>
          <cell r="G5045" t="str">
            <v>Kern Compact balance EFS 620 g : 0.1 g</v>
          </cell>
          <cell r="H5045">
            <v>199</v>
          </cell>
        </row>
        <row r="5046">
          <cell r="A5046" t="str">
            <v>KER-EHA-1000-1</v>
          </cell>
          <cell r="B5046" t="str">
            <v>Präzisionswaage, Kern EHA, 1000 g : 100 mg</v>
          </cell>
          <cell r="C5046" t="str">
            <v>Kern Precision balance EHA 1000 g : 0.1 g</v>
          </cell>
          <cell r="D5046" t="str">
            <v>Balance de précision Kern EHA 1000 g : 0,1 g</v>
          </cell>
          <cell r="E5046" t="str">
            <v>Balanza de precisión Kern EHA 1000 g : 0,1 g</v>
          </cell>
          <cell r="F5046" t="str">
            <v/>
          </cell>
          <cell r="G5046" t="str">
            <v>Kern Precision balance EHA 1000 g : 0.1 g</v>
          </cell>
          <cell r="H5046">
            <v>64</v>
          </cell>
        </row>
        <row r="5047">
          <cell r="A5047" t="str">
            <v>KER-EHA-3000-1</v>
          </cell>
          <cell r="B5047" t="str">
            <v>Präzisionswaage, Kern EHA, 3000 g : 100 mg</v>
          </cell>
          <cell r="C5047" t="str">
            <v>Kern Precision balance EHA 3000 g : 0.1 g</v>
          </cell>
          <cell r="D5047" t="str">
            <v>Balance de précision Kern EHA 3000 g : 0,1 g</v>
          </cell>
          <cell r="E5047" t="str">
            <v>Balanza de precisión Kern EHA 3000 g : 0,1 g</v>
          </cell>
          <cell r="F5047" t="str">
            <v/>
          </cell>
          <cell r="G5047" t="str">
            <v>Kern Precision balance EHA 3000 g : 0.1 g</v>
          </cell>
          <cell r="H5047">
            <v>84</v>
          </cell>
        </row>
        <row r="5048">
          <cell r="A5048" t="str">
            <v>KER-EHA-500-1</v>
          </cell>
          <cell r="B5048" t="str">
            <v>Präzisionswaage, Kern EHA, 500 g : 100 mg</v>
          </cell>
          <cell r="C5048" t="str">
            <v>Kern Precision balance EHA 500 g : 0.1 g</v>
          </cell>
          <cell r="D5048" t="str">
            <v>Balance de précision Kern EHA 500 g : 0,1 g</v>
          </cell>
          <cell r="E5048" t="str">
            <v>Balanza de precisión Kern EHA 500 g : 0,1 g</v>
          </cell>
          <cell r="F5048" t="str">
            <v/>
          </cell>
          <cell r="G5048" t="str">
            <v>Kern Precision balance EHA 500 g : 0.1 g</v>
          </cell>
          <cell r="H5048">
            <v>65.2</v>
          </cell>
        </row>
        <row r="5049">
          <cell r="A5049" t="str">
            <v>KER-EHA-500-2</v>
          </cell>
          <cell r="B5049" t="str">
            <v>Präzisionswaage, Kern EHA, 500 g : 10 mg</v>
          </cell>
          <cell r="C5049" t="str">
            <v>Kern Precision balance EHA 500 g : 10 mg</v>
          </cell>
          <cell r="D5049" t="str">
            <v>Balance de précision Kern EHA 500 g : 10 mg</v>
          </cell>
          <cell r="E5049" t="str">
            <v>Balanza de precisión Kern EHA 500 g : 10 mg</v>
          </cell>
          <cell r="F5049" t="str">
            <v/>
          </cell>
          <cell r="G5049" t="str">
            <v>Kern Precision balance EHA 500 g : 10 mg</v>
          </cell>
          <cell r="H5049">
            <v>85</v>
          </cell>
        </row>
        <row r="5050">
          <cell r="A5050" t="str">
            <v>KER-EW-2200-2NM</v>
          </cell>
          <cell r="B5050" t="str">
            <v>Präzisionswaage, Kern EW,  2200 g : 10 mg</v>
          </cell>
          <cell r="C5050" t="str">
            <v>Kern Precision balance 2200 g : 0.01 g</v>
          </cell>
          <cell r="D5050" t="str">
            <v>Balance de précision Kern 2200 g : 0,01 g</v>
          </cell>
          <cell r="E5050" t="str">
            <v>Balanza de precisión Kern 2200 g : 0,01 g</v>
          </cell>
          <cell r="F5050" t="str">
            <v xml:space="preserve">Waga precyzyjna Kern 0,01 g : 2200 g  </v>
          </cell>
          <cell r="G5050" t="str">
            <v>Kern Precision balance 2200 g : 0.01 g</v>
          </cell>
          <cell r="H5050">
            <v>912.3</v>
          </cell>
        </row>
        <row r="5051">
          <cell r="A5051" t="str">
            <v>KER-EW-220-3NM</v>
          </cell>
          <cell r="B5051" t="str">
            <v>Präzisionswaage, Kern EW, 220 g : 1 mg</v>
          </cell>
          <cell r="C5051" t="str">
            <v>Kern Precision balance 220 g : 0.001 g</v>
          </cell>
          <cell r="D5051" t="str">
            <v>Balance de précision Kern 220 g : 0,001 g</v>
          </cell>
          <cell r="E5051" t="str">
            <v>Balanza de precisión Kern 220 g : 0,001 g</v>
          </cell>
          <cell r="F5051" t="str">
            <v xml:space="preserve">Waga precyzyjna Kern 0,001 g : 220 g  </v>
          </cell>
          <cell r="G5051" t="str">
            <v>Kern Precision balance 220 g : 0.001 g</v>
          </cell>
          <cell r="H5051">
            <v>799</v>
          </cell>
        </row>
        <row r="5052">
          <cell r="A5052" t="str">
            <v>KER-EW-820-2NM</v>
          </cell>
          <cell r="B5052" t="str">
            <v>Präzisionswaage, Kern EW, 820 g : 10 mg</v>
          </cell>
          <cell r="C5052" t="str">
            <v>Kern Precision balance 820 g : 0.01 g</v>
          </cell>
          <cell r="D5052" t="str">
            <v>Balance de précision Kern 820 g : 0,01 g</v>
          </cell>
          <cell r="E5052" t="str">
            <v>Balanza de precisión Kern 820 g : 0,01 g</v>
          </cell>
          <cell r="F5052" t="str">
            <v xml:space="preserve">Waga precyzyjna Kern 0,01 g : 820 g  </v>
          </cell>
          <cell r="G5052" t="str">
            <v>Kern Precision balance 820 g : 0.01 g</v>
          </cell>
          <cell r="H5052">
            <v>745.6</v>
          </cell>
        </row>
        <row r="5053">
          <cell r="A5053" t="str">
            <v>KER-PNS-600-3</v>
          </cell>
          <cell r="B5053" t="str">
            <v>Präzisionswaage, Kern PNS, 620 g : 1 mg</v>
          </cell>
          <cell r="C5053" t="str">
            <v>Kern Precision balance Max 620 g : 0.001 g</v>
          </cell>
          <cell r="D5053" t="str">
            <v>Balance de précision Max 620 g : 0.001 g</v>
          </cell>
          <cell r="E5053" t="str">
            <v>Balanza de precisión Max 620 g, 0.001 g</v>
          </cell>
          <cell r="F5053" t="str">
            <v xml:space="preserve">Waga precyzyjna Kern Max 620 g: d=0,001 g  </v>
          </cell>
          <cell r="G5053" t="str">
            <v>Kern Precision balance Max 620 г : 0,001 г</v>
          </cell>
          <cell r="H5053">
            <v>804.4</v>
          </cell>
        </row>
        <row r="5054">
          <cell r="A5054" t="str">
            <v>KLA-110-100</v>
          </cell>
          <cell r="B5054" t="str">
            <v>Künstliches Blut: Experimentierkit mit RH</v>
          </cell>
          <cell r="C5054" t="str">
            <v>Artificial blood: experiment kit with rhesus factor</v>
          </cell>
          <cell r="D5054" t="str">
            <v>Sang artificiel : kit d'expérimentation avec facteur rhésus</v>
          </cell>
          <cell r="E5054" t="str">
            <v>Sangre artificial: kit de experimentación con factor rhesus</v>
          </cell>
          <cell r="F5054" t="str">
            <v/>
          </cell>
          <cell r="G5054" t="str">
            <v/>
          </cell>
          <cell r="H5054">
            <v>138.75</v>
          </cell>
        </row>
        <row r="5055">
          <cell r="A5055" t="str">
            <v>KLA-110-101</v>
          </cell>
          <cell r="B5055" t="str">
            <v>Künstliches Blut: Nachfüllpackung</v>
          </cell>
          <cell r="C5055" t="str">
            <v>Artificial blood: refill set</v>
          </cell>
          <cell r="D5055" t="str">
            <v>Sang artificiel : kit de recharge</v>
          </cell>
          <cell r="E5055" t="str">
            <v>Sangre artificial: set de recarga</v>
          </cell>
          <cell r="F5055" t="str">
            <v/>
          </cell>
          <cell r="G5055" t="str">
            <v>Искусственная кровь: набор для пополнения</v>
          </cell>
          <cell r="H5055">
            <v>81.599999999999994</v>
          </cell>
        </row>
        <row r="5056">
          <cell r="A5056" t="str">
            <v>KLA-110-102</v>
          </cell>
          <cell r="B5056" t="str">
            <v>Künstliches Blut: Grundkit ohne RH</v>
          </cell>
          <cell r="C5056" t="str">
            <v>Artificial Blood: Basic kit without rhesus</v>
          </cell>
          <cell r="D5056" t="str">
            <v>Détermination du groupe sanguin A, B, AB et 0 - sans rhésus</v>
          </cell>
          <cell r="E5056" t="str">
            <v>Sangre artificial: Kit básico sin rhesus</v>
          </cell>
          <cell r="F5056" t="str">
            <v/>
          </cell>
          <cell r="G5056" t="str">
            <v>Искусственная кровь: Базовый набор без резуса</v>
          </cell>
          <cell r="H5056">
            <v>75.5</v>
          </cell>
        </row>
        <row r="5057">
          <cell r="A5057" t="str">
            <v>KLA-110-108</v>
          </cell>
          <cell r="B5057" t="str">
            <v>Antigen/Antikörper Experimentierkit</v>
          </cell>
          <cell r="C5057" t="str">
            <v>Antigen-antibody kit</v>
          </cell>
          <cell r="D5057" t="str">
            <v>Kit antigène-anticorps</v>
          </cell>
          <cell r="E5057" t="str">
            <v>Kit antígeno-anticuerpo</v>
          </cell>
          <cell r="F5057" t="str">
            <v/>
          </cell>
          <cell r="G5057" t="str">
            <v>Набор антиген-антитело</v>
          </cell>
          <cell r="H5057">
            <v>187.6</v>
          </cell>
        </row>
        <row r="5058">
          <cell r="A5058" t="str">
            <v>KLA-110-111</v>
          </cell>
          <cell r="B5058" t="str">
            <v>Ersatzmundstücke für Handspirometer, 50 St.</v>
          </cell>
          <cell r="C5058" t="str">
            <v xml:space="preserve">Replacement mouthpieces for hand spirometer, 50 pcs.  </v>
          </cell>
          <cell r="D5058" t="str">
            <v/>
          </cell>
          <cell r="E5058" t="str">
            <v/>
          </cell>
          <cell r="F5058" t="str">
            <v/>
          </cell>
          <cell r="G5058" t="str">
            <v/>
          </cell>
          <cell r="H5058">
            <v>25</v>
          </cell>
        </row>
        <row r="5059">
          <cell r="A5059" t="str">
            <v>KLA-110-115</v>
          </cell>
          <cell r="B5059" t="str">
            <v>Großer Biokit Sinnesreize</v>
          </cell>
          <cell r="C5059" t="str">
            <v xml:space="preserve">Large biokit sensory stimuli  </v>
          </cell>
          <cell r="D5059" t="str">
            <v xml:space="preserve">Grand biokit stimuli sensoriels  </v>
          </cell>
          <cell r="E5059" t="str">
            <v xml:space="preserve">Grandes estímulos sensoriales del biokit  </v>
          </cell>
          <cell r="F5059" t="str">
            <v/>
          </cell>
          <cell r="G5059" t="str">
            <v xml:space="preserve">Большой биокит сенсорных стимулов  </v>
          </cell>
          <cell r="H5059">
            <v>412.9</v>
          </cell>
        </row>
        <row r="5060">
          <cell r="A5060" t="str">
            <v>KLA-110-118</v>
          </cell>
          <cell r="B5060" t="str">
            <v>Thermoden-Experimentiersatz (Hauttemperatur)</v>
          </cell>
          <cell r="C5060" t="str">
            <v xml:space="preserve">Thermoden experiment set (skin temperature)  </v>
          </cell>
          <cell r="D5060" t="str">
            <v xml:space="preserve">Set d'expérimentation Thermoden (température de la peau)  </v>
          </cell>
          <cell r="E5060" t="str">
            <v xml:space="preserve">Juego de experimentos Thermoden (temperatura de la piel)  </v>
          </cell>
          <cell r="F5060" t="str">
            <v/>
          </cell>
          <cell r="G5060" t="str">
            <v xml:space="preserve">Набор для экспериментов Thermoden (температура кожи)  </v>
          </cell>
          <cell r="H5060">
            <v>218.1</v>
          </cell>
        </row>
        <row r="5061">
          <cell r="A5061" t="str">
            <v>KLA-110-120</v>
          </cell>
          <cell r="B5061" t="str">
            <v>Osmose-Funktionsmodell für die Gruppenarbeit</v>
          </cell>
          <cell r="C5061" t="str">
            <v>Osmosis, functional model</v>
          </cell>
          <cell r="D5061" t="str">
            <v>Osmose, modèle fonctionnel</v>
          </cell>
          <cell r="E5061" t="str">
            <v>Ósmosis, modelo funcional</v>
          </cell>
          <cell r="F5061" t="str">
            <v>Model funkcjonalny osmozy, do pracy grupowej</v>
          </cell>
          <cell r="G5061" t="str">
            <v>Осмос, функциональная модель</v>
          </cell>
          <cell r="H5061">
            <v>82.2</v>
          </cell>
        </row>
        <row r="5062">
          <cell r="A5062" t="str">
            <v>KLA-110-125</v>
          </cell>
          <cell r="B5062" t="str">
            <v>Osmometer für Schülerübungen</v>
          </cell>
          <cell r="C5062" t="str">
            <v>Osmometer</v>
          </cell>
          <cell r="D5062" t="str">
            <v>Osmomètre</v>
          </cell>
          <cell r="E5062" t="str">
            <v>Osmómetro</v>
          </cell>
          <cell r="F5062" t="str">
            <v/>
          </cell>
          <cell r="G5062" t="str">
            <v>Осмометр</v>
          </cell>
          <cell r="H5062">
            <v>53.85</v>
          </cell>
        </row>
        <row r="5063">
          <cell r="A5063" t="str">
            <v>KLA-110-127</v>
          </cell>
          <cell r="B5063" t="str">
            <v>Osmose-Membranscheiben, Satz von 5 Stück</v>
          </cell>
          <cell r="C5063" t="str">
            <v>Replacement membranes for osmometer, set of 5</v>
          </cell>
          <cell r="D5063" t="str">
            <v>Membranes de remplacement pour osmomètre, lot de 5</v>
          </cell>
          <cell r="E5063" t="str">
            <v>Membranas de recambio para osmómetro, juego de 5</v>
          </cell>
          <cell r="F5063" t="str">
            <v/>
          </cell>
          <cell r="G5063" t="str">
            <v>Сменные мембраны для осмометра, комплект из 5</v>
          </cell>
          <cell r="H5063">
            <v>46.6</v>
          </cell>
        </row>
        <row r="5064">
          <cell r="A5064" t="str">
            <v>KLA-110-130</v>
          </cell>
          <cell r="B5064" t="str">
            <v>Dialyse-Schlauch</v>
          </cell>
          <cell r="C5064" t="str">
            <v>Visking tubing, roll 3 m</v>
          </cell>
          <cell r="D5064" t="str">
            <v>Tubes de Visking, rouleau de 3 m</v>
          </cell>
          <cell r="E5064" t="str">
            <v>Tubo Visking, rollo 3 m</v>
          </cell>
          <cell r="F5064" t="str">
            <v>Przewód do dializy</v>
          </cell>
          <cell r="G5064" t="str">
            <v>Трубка Visking, рулон 3 м</v>
          </cell>
          <cell r="H5064">
            <v>26.1</v>
          </cell>
        </row>
        <row r="5065">
          <cell r="A5065" t="str">
            <v>KLA-110-131</v>
          </cell>
          <cell r="B5065" t="str">
            <v>Patentverschluß zum Dialyseschlauch</v>
          </cell>
          <cell r="C5065" t="str">
            <v xml:space="preserve">Patent-lid for the dialysis tube  </v>
          </cell>
          <cell r="D5065" t="str">
            <v xml:space="preserve">Couvercle breveté pour le tube de dialyse  </v>
          </cell>
          <cell r="E5065" t="str">
            <v xml:space="preserve">Tapa patentada para el tubo de diálisis  </v>
          </cell>
          <cell r="F5065" t="str">
            <v/>
          </cell>
          <cell r="G5065" t="str">
            <v xml:space="preserve">Патентная крышка для диализной трубки  </v>
          </cell>
          <cell r="H5065">
            <v>6.5</v>
          </cell>
        </row>
        <row r="5066">
          <cell r="A5066" t="str">
            <v>KLA-110-150</v>
          </cell>
          <cell r="B5066" t="str">
            <v>Geschmackstest-Kit</v>
          </cell>
          <cell r="C5066" t="str">
            <v>Test kit: taste</v>
          </cell>
          <cell r="D5066" t="str">
            <v>Kit de test : goût</v>
          </cell>
          <cell r="E5066" t="str">
            <v>Kit de prueba: sabor</v>
          </cell>
          <cell r="F5066" t="str">
            <v/>
          </cell>
          <cell r="G5066" t="str">
            <v>Набор для тестирования: вкус</v>
          </cell>
          <cell r="H5066">
            <v>63.3</v>
          </cell>
        </row>
        <row r="5067">
          <cell r="A5067" t="str">
            <v>KLA-110-200</v>
          </cell>
          <cell r="B5067" t="str">
            <v>Facettenaugen-Brille</v>
          </cell>
          <cell r="C5067" t="str">
            <v xml:space="preserve">Facetted-eye goggles </v>
          </cell>
          <cell r="D5067" t="str">
            <v xml:space="preserve">Lunettes de protection à facettes </v>
          </cell>
          <cell r="E5067" t="str">
            <v xml:space="preserve">Gafas de protección para los ojos </v>
          </cell>
          <cell r="F5067" t="str">
            <v/>
          </cell>
          <cell r="G5067" t="str">
            <v xml:space="preserve">Очки с гранеными глазами </v>
          </cell>
          <cell r="H5067">
            <v>65</v>
          </cell>
        </row>
        <row r="5068">
          <cell r="A5068" t="str">
            <v>KLA-110-205</v>
          </cell>
          <cell r="B5068" t="str">
            <v>Alkoholrausch-Brille 1,0 Promille</v>
          </cell>
          <cell r="C5068" t="str">
            <v>Alcohol intoxication simulation glasses. Simulates the intoxication of 1% blood alcohol concentration</v>
          </cell>
          <cell r="D5068" t="str">
            <v xml:space="preserve">Lunettes de simulation d'intoxication alcoolique. Simule l'ivresse d'un taux d'alcoolémie de 1% </v>
          </cell>
          <cell r="E5068" t="str">
            <v>Gafas de simulación de intoxicación por alcohol. Simulan unaintoxicación etílica de1% de alcohol en sangre</v>
          </cell>
          <cell r="F5068" t="str">
            <v/>
          </cell>
          <cell r="G5068" t="str">
            <v xml:space="preserve">Очки для моделирования алкогольного опьянения. Симулирует опьянение с концентрацией алкоголя в крови 1% </v>
          </cell>
          <cell r="H5068">
            <v>146</v>
          </cell>
        </row>
        <row r="5069">
          <cell r="A5069" t="str">
            <v>KLA-110-207</v>
          </cell>
          <cell r="B5069" t="str">
            <v>Alkoholrausch-Brille 3,0 Promille</v>
          </cell>
          <cell r="C5069" t="str">
            <v xml:space="preserve">Alcohol intoxication simulation glasses. Simulates the intoxication of 3% blood alcohol concentration. </v>
          </cell>
          <cell r="D5069" t="str">
            <v/>
          </cell>
          <cell r="E5069" t="str">
            <v>Gafas de simulación de intoxicación por alcohol. Simulan unaintoxicación etílica del 3% de alcohol en sangre.</v>
          </cell>
          <cell r="F5069" t="str">
            <v/>
          </cell>
          <cell r="G5069" t="str">
            <v/>
          </cell>
          <cell r="H5069">
            <v>146</v>
          </cell>
        </row>
        <row r="5070">
          <cell r="A5070" t="str">
            <v>KLA-110-209</v>
          </cell>
          <cell r="B5070" t="str">
            <v>Drogenrausch-Brille</v>
          </cell>
          <cell r="C5070" t="str">
            <v xml:space="preserve">Drugs intoxication simulation glasses.  </v>
          </cell>
          <cell r="D5070" t="str">
            <v xml:space="preserve">Lunettes de simulation d'intoxication aux drogues  </v>
          </cell>
          <cell r="E5070" t="str">
            <v xml:space="preserve">Gafas de simulación de intoxicación por drogas. </v>
          </cell>
          <cell r="F5070" t="str">
            <v/>
          </cell>
          <cell r="G5070" t="str">
            <v xml:space="preserve">Очки для моделирования наркотического опьянения  </v>
          </cell>
          <cell r="H5070">
            <v>146</v>
          </cell>
        </row>
        <row r="5071">
          <cell r="A5071" t="str">
            <v>KLA-110-210</v>
          </cell>
          <cell r="B5071" t="str">
            <v>Reflexbrille</v>
          </cell>
          <cell r="C5071" t="str">
            <v>Reflex glasses</v>
          </cell>
          <cell r="D5071" t="str">
            <v>Lunettes réflexes</v>
          </cell>
          <cell r="E5071" t="str">
            <v>Gafas de reflexión</v>
          </cell>
          <cell r="F5071" t="str">
            <v/>
          </cell>
          <cell r="G5071" t="str">
            <v>Рефлекторные очки</v>
          </cell>
          <cell r="H5071">
            <v>58</v>
          </cell>
        </row>
        <row r="5072">
          <cell r="A5072" t="str">
            <v>KLA-110-220</v>
          </cell>
          <cell r="B5072" t="str">
            <v xml:space="preserve">Umkehrbrille   </v>
          </cell>
          <cell r="C5072" t="str">
            <v xml:space="preserve">Reversing goggles     </v>
          </cell>
          <cell r="D5072" t="str">
            <v/>
          </cell>
          <cell r="E5072" t="str">
            <v/>
          </cell>
          <cell r="F5072" t="str">
            <v/>
          </cell>
          <cell r="G5072" t="str">
            <v>Реверсивные очки</v>
          </cell>
          <cell r="H5072">
            <v>385</v>
          </cell>
        </row>
        <row r="5073">
          <cell r="A5073" t="str">
            <v>KLA-110-230</v>
          </cell>
          <cell r="B5073" t="str">
            <v>Gesichtsfeldmessgerät, Perimeter</v>
          </cell>
          <cell r="C5073" t="str">
            <v>Visual field meter, Perimeter</v>
          </cell>
          <cell r="D5073" t="str">
            <v>Mesureur de champ visuel, Périmètre</v>
          </cell>
          <cell r="E5073" t="str">
            <v>Medidor de campo visual, Perímetro</v>
          </cell>
          <cell r="F5073" t="str">
            <v/>
          </cell>
          <cell r="G5073" t="str">
            <v>Измеритель поля зрения, периметр</v>
          </cell>
          <cell r="H5073">
            <v>110.45</v>
          </cell>
        </row>
        <row r="5074">
          <cell r="A5074" t="str">
            <v>KLA-110-235</v>
          </cell>
          <cell r="B5074" t="str">
            <v xml:space="preserve">Ishihara-Test Mappe für Farbsinnstörungen   </v>
          </cell>
          <cell r="C5074" t="str">
            <v>Ishihara test folder for colour sense disorders     </v>
          </cell>
          <cell r="D5074" t="str">
            <v/>
          </cell>
          <cell r="E5074" t="str">
            <v/>
          </cell>
          <cell r="F5074" t="str">
            <v/>
          </cell>
          <cell r="G5074" t="str">
            <v/>
          </cell>
          <cell r="H5074">
            <v>187.5</v>
          </cell>
        </row>
        <row r="5075">
          <cell r="A5075" t="str">
            <v>KLA-110-240</v>
          </cell>
          <cell r="B5075" t="str">
            <v>Sehschärfetest und Astigmatismus</v>
          </cell>
          <cell r="C5075" t="str">
            <v xml:space="preserve">Visual acuity test and astigmatism  </v>
          </cell>
          <cell r="D5075" t="str">
            <v xml:space="preserve">Test d'acuité visuelle et astigmatisme  </v>
          </cell>
          <cell r="E5075" t="str">
            <v xml:space="preserve">Prueba de agudeza visual y astigmatismo  </v>
          </cell>
          <cell r="F5075" t="str">
            <v/>
          </cell>
          <cell r="G5075" t="str">
            <v xml:space="preserve">Проверка остроты зрения и астигматизм  </v>
          </cell>
          <cell r="H5075">
            <v>44.2</v>
          </cell>
        </row>
        <row r="5076">
          <cell r="A5076" t="str">
            <v>KLA-110-250</v>
          </cell>
          <cell r="B5076" t="str">
            <v>Grundlagenexperimente, großes Schlüter-Enzymkit</v>
          </cell>
          <cell r="C5076" t="str">
            <v xml:space="preserve">Basic experiments, the large Schlüter enzyme kit  </v>
          </cell>
          <cell r="D5076" t="str">
            <v xml:space="preserve">Expériences de base, le grand kit enzymatique de Schlüter  </v>
          </cell>
          <cell r="E5076" t="str">
            <v xml:space="preserve">Experimentos básicos, el gran kit de enzimas de Schlüter  </v>
          </cell>
          <cell r="F5076" t="str">
            <v/>
          </cell>
          <cell r="G5076" t="str">
            <v xml:space="preserve">Основные эксперименты, большой ферментный набор Шлютера  </v>
          </cell>
          <cell r="H5076">
            <v>401.8</v>
          </cell>
        </row>
        <row r="5077">
          <cell r="A5077" t="str">
            <v>KLA-110-260</v>
          </cell>
          <cell r="B5077" t="str">
            <v>Die Verdauung, Schlüter-Enzym-Kit</v>
          </cell>
          <cell r="C5077" t="str">
            <v>Digestion, Schlüter enzyme kit</v>
          </cell>
          <cell r="D5077" t="str">
            <v>Digestion, kit enzymatique Schlüter</v>
          </cell>
          <cell r="E5077" t="str">
            <v>Digestión, kit de enzimas Schlüter</v>
          </cell>
          <cell r="F5077" t="str">
            <v/>
          </cell>
          <cell r="G5077" t="str">
            <v>Переваривание, ферментный набор Шлютера</v>
          </cell>
          <cell r="H5077">
            <v>273.10000000000002</v>
          </cell>
        </row>
        <row r="5078">
          <cell r="A5078" t="str">
            <v>KLA-110-265</v>
          </cell>
          <cell r="B5078" t="str">
            <v>Biokraftstoffe, Enzyme</v>
          </cell>
          <cell r="C5078" t="str">
            <v xml:space="preserve">Biofuels, enzymes  </v>
          </cell>
          <cell r="D5078" t="str">
            <v xml:space="preserve">Biocarburants, enzymes  </v>
          </cell>
          <cell r="E5078" t="str">
            <v xml:space="preserve">Biocombustibles, enzimas  </v>
          </cell>
          <cell r="F5078" t="str">
            <v/>
          </cell>
          <cell r="G5078" t="str">
            <v xml:space="preserve">Биотопливо, ферменты  </v>
          </cell>
          <cell r="H5078">
            <v>195.4</v>
          </cell>
        </row>
        <row r="5079">
          <cell r="A5079" t="str">
            <v>KLA-110-500</v>
          </cell>
          <cell r="B5079" t="str">
            <v>Stethoskop</v>
          </cell>
          <cell r="C5079" t="str">
            <v xml:space="preserve">Stethoscope  </v>
          </cell>
          <cell r="D5079" t="str">
            <v xml:space="preserve">Stéthoscope  </v>
          </cell>
          <cell r="E5079" t="str">
            <v xml:space="preserve">Estetoscopio  </v>
          </cell>
          <cell r="F5079" t="str">
            <v/>
          </cell>
          <cell r="G5079" t="str">
            <v xml:space="preserve">Стетоскоп  </v>
          </cell>
          <cell r="H5079">
            <v>12.1</v>
          </cell>
        </row>
        <row r="5080">
          <cell r="A5080" t="str">
            <v>KLA-110-505</v>
          </cell>
          <cell r="B5080" t="str">
            <v>Lehrerstethoskop</v>
          </cell>
          <cell r="C5080" t="str">
            <v>Teacher stethoscope</v>
          </cell>
          <cell r="D5080" t="str">
            <v>Stéthoscope pour enseignants</v>
          </cell>
          <cell r="E5080" t="str">
            <v>Estetoscopio para profesores</v>
          </cell>
          <cell r="F5080" t="str">
            <v>Stetoskop nauczycielski</v>
          </cell>
          <cell r="G5080" t="str">
            <v>Стетоскоп для учителя</v>
          </cell>
          <cell r="H5080">
            <v>35</v>
          </cell>
        </row>
        <row r="5081">
          <cell r="A5081" t="str">
            <v>KLA-110-510</v>
          </cell>
          <cell r="B5081" t="str">
            <v>Blutdruckmessgerät mit Stethoskop</v>
          </cell>
          <cell r="C5081" t="str">
            <v>Sphygmomanometer with stethoscope</v>
          </cell>
          <cell r="D5081" t="str">
            <v>Sphygmomanomètre avec stéthoscope</v>
          </cell>
          <cell r="E5081" t="str">
            <v>Esfigmomanómetro con estetoscopio</v>
          </cell>
          <cell r="F5081" t="str">
            <v>Aparat do mierzenia ciśnienia krwi ze stetoskopem</v>
          </cell>
          <cell r="G5081" t="str">
            <v>Сфигмоманометр со стетоскопом</v>
          </cell>
          <cell r="H5081">
            <v>57</v>
          </cell>
        </row>
        <row r="5082">
          <cell r="A5082" t="str">
            <v>KLA-110-520</v>
          </cell>
          <cell r="B5082" t="str">
            <v>Blutdruck- und Pulsmessgerät vollautomatisch</v>
          </cell>
          <cell r="C5082" t="str">
            <v xml:space="preserve">Fully automatic blood pressure and pulse measuring device  </v>
          </cell>
          <cell r="D5082" t="str">
            <v/>
          </cell>
          <cell r="E5082" t="str">
            <v/>
          </cell>
          <cell r="F5082" t="str">
            <v/>
          </cell>
          <cell r="G5082" t="str">
            <v/>
          </cell>
          <cell r="H5082">
            <v>82.2</v>
          </cell>
        </row>
        <row r="5083">
          <cell r="A5083" t="str">
            <v>KLA-110-525</v>
          </cell>
          <cell r="B5083" t="str">
            <v>Reflexhammer (Perkussionshammer nach Taylor)</v>
          </cell>
          <cell r="C5083" t="str">
            <v>Plexor (reflex hammer)</v>
          </cell>
          <cell r="D5083" t="str">
            <v>Plexor (marteau à réflexes)</v>
          </cell>
          <cell r="E5083" t="str">
            <v>Plexor (martillo de reflejos)</v>
          </cell>
          <cell r="F5083" t="str">
            <v>Młoteczek do uruchamiania odruchu refleksu</v>
          </cell>
          <cell r="G5083" t="str">
            <v>Плексор (рефлекторный молоточек)</v>
          </cell>
          <cell r="H5083">
            <v>28.9</v>
          </cell>
        </row>
        <row r="5084">
          <cell r="A5084" t="str">
            <v>KLA-120-100</v>
          </cell>
          <cell r="B5084" t="str">
            <v xml:space="preserve">Unterrichtskit Empfängnisverhütung </v>
          </cell>
          <cell r="C5084" t="str">
            <v>Contraceptive teaching kit</v>
          </cell>
          <cell r="D5084" t="str">
            <v>Kit ontraceptif</v>
          </cell>
          <cell r="E5084" t="str">
            <v>Kit anticonceptivo</v>
          </cell>
          <cell r="F5084" t="str">
            <v>Zestaw Antykoncepcja</v>
          </cell>
          <cell r="G5084" t="str">
            <v>противозачаточный набор</v>
          </cell>
          <cell r="H5084">
            <v>371.9</v>
          </cell>
        </row>
        <row r="5085">
          <cell r="A5085" t="str">
            <v>KLA-120-101</v>
          </cell>
          <cell r="B5085" t="str">
            <v>Modell Penis für Unterrichtskit Empfängnisverhütung</v>
          </cell>
          <cell r="C5085" t="str">
            <v>Model penis for education kit contraception</v>
          </cell>
          <cell r="D5085" t="str">
            <v>Modèle de pénis pour kit d'éducation à la contraception</v>
          </cell>
          <cell r="E5085" t="str">
            <v>Modelo de pene para el kit de educación anticonceptiva</v>
          </cell>
          <cell r="F5085" t="str">
            <v/>
          </cell>
          <cell r="G5085" t="str">
            <v>Модель пениса для образовательного набора контрацептивов</v>
          </cell>
          <cell r="H5085">
            <v>22</v>
          </cell>
        </row>
        <row r="5086">
          <cell r="A5086" t="str">
            <v>KLA-130-110</v>
          </cell>
          <cell r="B5086" t="str">
            <v>Experimentiersatz Auge, für 5 Gruppen</v>
          </cell>
          <cell r="C5086" t="str">
            <v xml:space="preserve">Experiment set: eye, for 5 groups  </v>
          </cell>
          <cell r="D5086" t="str">
            <v/>
          </cell>
          <cell r="E5086" t="str">
            <v/>
          </cell>
          <cell r="F5086" t="str">
            <v/>
          </cell>
          <cell r="G5086" t="str">
            <v/>
          </cell>
          <cell r="H5086">
            <v>194.25</v>
          </cell>
        </row>
        <row r="5087">
          <cell r="A5087" t="str">
            <v>KLA-130-115</v>
          </cell>
          <cell r="B5087" t="str">
            <v>Akkomodation</v>
          </cell>
          <cell r="C5087" t="str">
            <v xml:space="preserve">Accomodation  </v>
          </cell>
          <cell r="D5087" t="str">
            <v/>
          </cell>
          <cell r="E5087" t="str">
            <v/>
          </cell>
          <cell r="F5087" t="str">
            <v/>
          </cell>
          <cell r="G5087" t="str">
            <v/>
          </cell>
          <cell r="H5087">
            <v>229.8</v>
          </cell>
        </row>
        <row r="5088">
          <cell r="A5088" t="str">
            <v>KLA-130-120</v>
          </cell>
          <cell r="B5088" t="str">
            <v>Das Hören, Schlüter-Kit</v>
          </cell>
          <cell r="C5088" t="str">
            <v xml:space="preserve">The hearing, Schlüter-kit </v>
          </cell>
          <cell r="D5088" t="str">
            <v/>
          </cell>
          <cell r="E5088" t="str">
            <v/>
          </cell>
          <cell r="F5088" t="str">
            <v/>
          </cell>
          <cell r="G5088" t="str">
            <v/>
          </cell>
          <cell r="H5088">
            <v>314</v>
          </cell>
        </row>
        <row r="5089">
          <cell r="A5089" t="str">
            <v>KLA-130-124</v>
          </cell>
          <cell r="B5089" t="str">
            <v>Gleichgewichtsorgan, Bogengang</v>
          </cell>
          <cell r="C5089" t="str">
            <v xml:space="preserve">organ of equilibrium, archway  </v>
          </cell>
          <cell r="D5089" t="str">
            <v/>
          </cell>
          <cell r="E5089" t="str">
            <v>Sistema vestibular, órgano del equilibrio y el control espacial</v>
          </cell>
          <cell r="F5089" t="str">
            <v/>
          </cell>
          <cell r="G5089" t="str">
            <v>Вестибулярный аппарат</v>
          </cell>
          <cell r="H5089">
            <v>507</v>
          </cell>
        </row>
        <row r="5090">
          <cell r="A5090" t="str">
            <v>KLA-130-130</v>
          </cell>
          <cell r="B5090" t="str">
            <v>Nervenerregung</v>
          </cell>
          <cell r="C5090" t="str">
            <v>Nerve excitation functional model</v>
          </cell>
          <cell r="D5090" t="str">
            <v>Modèle fonctionnel d'excitation nerveuse</v>
          </cell>
          <cell r="E5090" t="str">
            <v>Modelo funcional de excitación nerviosa</v>
          </cell>
          <cell r="F5090" t="str">
            <v xml:space="preserve">Stan wzbudzenia nerwów </v>
          </cell>
          <cell r="G5090" t="str">
            <v>Функциональная модель нервного возбуждения</v>
          </cell>
          <cell r="H5090">
            <v>273</v>
          </cell>
        </row>
        <row r="5091">
          <cell r="A5091" t="str">
            <v>KLA-130-131</v>
          </cell>
          <cell r="B5091" t="str">
            <v>Gleitmodell der Muskelfibrillenkontraktion, 45 x 15 cm</v>
          </cell>
          <cell r="C5091" t="str">
            <v>Muscle fibril contraction funtional model</v>
          </cell>
          <cell r="D5091" t="str">
            <v>Modèle fonctionnel de contraction des fibrilles musculaires</v>
          </cell>
          <cell r="E5091" t="str">
            <v>Modelo funcional de contracción de fibrillas musculares</v>
          </cell>
          <cell r="F5091" t="str">
            <v>Model funkcjonalny kurczenia się włókien mięśniowych</v>
          </cell>
          <cell r="G5091" t="str">
            <v>Функциональная модель сокращения мышечной фибриллы</v>
          </cell>
          <cell r="H5091">
            <v>407</v>
          </cell>
        </row>
        <row r="5092">
          <cell r="A5092" t="str">
            <v>KLA-130-139</v>
          </cell>
          <cell r="B5092" t="str">
            <v>Ersatzmembran mit Band und 2 Luftballons</v>
          </cell>
          <cell r="C5092" t="str">
            <v xml:space="preserve">Spare membrane with tape and 2 balloons  </v>
          </cell>
          <cell r="D5092" t="str">
            <v/>
          </cell>
          <cell r="E5092" t="str">
            <v/>
          </cell>
          <cell r="F5092" t="str">
            <v/>
          </cell>
          <cell r="G5092" t="str">
            <v/>
          </cell>
          <cell r="H5092">
            <v>43.3</v>
          </cell>
        </row>
        <row r="5093">
          <cell r="A5093" t="str">
            <v>KLA-130-140</v>
          </cell>
          <cell r="B5093" t="str">
            <v>Lungenfunktionsmodell der menschlichen Lunge</v>
          </cell>
          <cell r="C5093" t="str">
            <v>Human lungs, working model</v>
          </cell>
          <cell r="D5093" t="str">
            <v>Modèle de fonctionnement des poumons humains</v>
          </cell>
          <cell r="E5093" t="str">
            <v>Pulmones humanos, modelo de trabajo</v>
          </cell>
          <cell r="F5093" t="str">
            <v>Model funkcjonalny płuca człowieka</v>
          </cell>
          <cell r="G5093" t="str">
            <v>Легкие человека, рабочая модель</v>
          </cell>
          <cell r="H5093">
            <v>115.5</v>
          </cell>
        </row>
        <row r="5094">
          <cell r="A5094" t="str">
            <v>KLA-130-141</v>
          </cell>
          <cell r="B5094" t="str">
            <v>Rippen- und Zwerchfellatmung, Funktionsmodell auf Platte</v>
          </cell>
          <cell r="C5094" t="str">
            <v>Ribb and abdominal respiration functional model</v>
          </cell>
          <cell r="D5094" t="str">
            <v>Modèle fonctionnel de la respiration abdominale et des côtes</v>
          </cell>
          <cell r="E5094" t="str">
            <v/>
          </cell>
          <cell r="F5094" t="str">
            <v>Model funkcjonalny oddychania piersiowego i brzusznego, na podstawce</v>
          </cell>
          <cell r="G5094" t="str">
            <v>Функциональная модель реберного и брюшного дыхания</v>
          </cell>
          <cell r="H5094">
            <v>301.5</v>
          </cell>
        </row>
        <row r="5095">
          <cell r="A5095" t="str">
            <v>KLA-130-147</v>
          </cell>
          <cell r="B5095" t="str">
            <v>Gewölbestabilität des menschlichen Fußes</v>
          </cell>
          <cell r="C5095" t="str">
            <v xml:space="preserve">Arch stability of the human foot  </v>
          </cell>
          <cell r="D5095" t="str">
            <v/>
          </cell>
          <cell r="E5095" t="str">
            <v/>
          </cell>
          <cell r="F5095" t="str">
            <v/>
          </cell>
          <cell r="G5095" t="str">
            <v/>
          </cell>
          <cell r="H5095">
            <v>265</v>
          </cell>
        </row>
        <row r="5096">
          <cell r="A5096" t="str">
            <v>KLA-130-149</v>
          </cell>
          <cell r="B5096" t="str">
            <v>Belastbarkeit von Knochen</v>
          </cell>
          <cell r="C5096" t="str">
            <v xml:space="preserve">Resilience of bones  </v>
          </cell>
          <cell r="D5096" t="str">
            <v/>
          </cell>
          <cell r="E5096" t="str">
            <v/>
          </cell>
          <cell r="F5096" t="str">
            <v/>
          </cell>
          <cell r="G5096" t="str">
            <v/>
          </cell>
          <cell r="H5096">
            <v>236</v>
          </cell>
        </row>
        <row r="5097">
          <cell r="A5097" t="str">
            <v>KLA-130-155</v>
          </cell>
          <cell r="B5097" t="str">
            <v>Menschenarm-Funktionsmodell auf Platte</v>
          </cell>
          <cell r="C5097" t="str">
            <v>Human arm, functional model</v>
          </cell>
          <cell r="D5097" t="str">
            <v>Bras humain, modèle fonctionnel</v>
          </cell>
          <cell r="E5097" t="str">
            <v>Brazo humano, modelo funcional</v>
          </cell>
          <cell r="F5097" t="str">
            <v>Model funkcjonalny Ramię człowieka, na płycie</v>
          </cell>
          <cell r="G5097" t="str">
            <v>Человеческая рука, функциональная модель</v>
          </cell>
          <cell r="H5097">
            <v>237.1</v>
          </cell>
        </row>
        <row r="5098">
          <cell r="A5098" t="str">
            <v>KLA-130-165</v>
          </cell>
          <cell r="B5098" t="str">
            <v>Reaktionszeit-Meßstäbe 3-er Satz, Holz</v>
          </cell>
          <cell r="C5098" t="str">
            <v>Reaction time measuring rods set of 3, wood</v>
          </cell>
          <cell r="D5098" t="str">
            <v/>
          </cell>
          <cell r="E5098" t="str">
            <v/>
          </cell>
          <cell r="F5098" t="str">
            <v/>
          </cell>
          <cell r="G5098" t="str">
            <v/>
          </cell>
          <cell r="H5098">
            <v>128</v>
          </cell>
        </row>
        <row r="5099">
          <cell r="A5099" t="str">
            <v>KLA-130-166</v>
          </cell>
          <cell r="B5099" t="str">
            <v xml:space="preserve">15 Meßstäbe Karton </v>
          </cell>
          <cell r="C5099" t="str">
            <v xml:space="preserve">15 measuring rods, 1 box </v>
          </cell>
          <cell r="D5099" t="str">
            <v/>
          </cell>
          <cell r="E5099" t="str">
            <v/>
          </cell>
          <cell r="F5099" t="str">
            <v/>
          </cell>
          <cell r="G5099" t="str">
            <v/>
          </cell>
          <cell r="H5099">
            <v>28.5</v>
          </cell>
        </row>
        <row r="5100">
          <cell r="A5100" t="str">
            <v>KLA-225-100</v>
          </cell>
          <cell r="B5100" t="str">
            <v>Die isolierende Wirkung der Körperbedeckung</v>
          </cell>
          <cell r="C5100" t="str">
            <v xml:space="preserve">The insulating effect of body coverings </v>
          </cell>
          <cell r="D5100" t="str">
            <v/>
          </cell>
          <cell r="E5100" t="str">
            <v/>
          </cell>
          <cell r="F5100" t="str">
            <v/>
          </cell>
          <cell r="G5100" t="str">
            <v/>
          </cell>
          <cell r="H5100">
            <v>191.5</v>
          </cell>
        </row>
        <row r="5101">
          <cell r="A5101" t="str">
            <v>KLA-225-101</v>
          </cell>
          <cell r="B5101" t="str">
            <v>Zusatzgefäß mit Vogelfedern umkleidet</v>
          </cell>
          <cell r="C5101" t="str">
            <v xml:space="preserve">Additional vessel covered with bird feathers  </v>
          </cell>
          <cell r="D5101" t="str">
            <v/>
          </cell>
          <cell r="E5101" t="str">
            <v/>
          </cell>
          <cell r="F5101" t="str">
            <v/>
          </cell>
          <cell r="G5101" t="str">
            <v/>
          </cell>
          <cell r="H5101">
            <v>115.5</v>
          </cell>
        </row>
        <row r="5102">
          <cell r="A5102" t="str">
            <v>KLA-225-114</v>
          </cell>
          <cell r="B5102" t="str">
            <v>Vogelflug, Funktionsmodell</v>
          </cell>
          <cell r="C5102" t="str">
            <v>Bird flight - function model</v>
          </cell>
          <cell r="D5102" t="str">
            <v>Vol des oiseaux - modèle de fonction</v>
          </cell>
          <cell r="E5102" t="str">
            <v>Vuelo de aves - modelo de función</v>
          </cell>
          <cell r="F5102" t="str">
            <v>Model funkcjonalny Narząd lotny ptaków</v>
          </cell>
          <cell r="G5102" t="str">
            <v>Полет птицы - функциональная модель</v>
          </cell>
          <cell r="H5102">
            <v>456.5</v>
          </cell>
        </row>
        <row r="5103">
          <cell r="A5103" t="str">
            <v>KLA-225-115</v>
          </cell>
          <cell r="B5103" t="str">
            <v>Körperformen im Wasser</v>
          </cell>
          <cell r="C5103" t="str">
            <v>Model: Body shapes in water</v>
          </cell>
          <cell r="D5103" t="str">
            <v/>
          </cell>
          <cell r="E5103" t="str">
            <v/>
          </cell>
          <cell r="F5103" t="str">
            <v/>
          </cell>
          <cell r="G5103" t="str">
            <v/>
          </cell>
          <cell r="H5103">
            <v>123</v>
          </cell>
        </row>
        <row r="5104">
          <cell r="A5104" t="str">
            <v>KLA-310-100</v>
          </cell>
          <cell r="B5104" t="str">
            <v>Bergahorn, Objektkasten</v>
          </cell>
          <cell r="C5104" t="str">
            <v>Sycamore</v>
          </cell>
          <cell r="D5104" t="str">
            <v>Sycamore</v>
          </cell>
          <cell r="E5104" t="str">
            <v>Sicómoro</v>
          </cell>
          <cell r="F5104" t="str">
            <v>Gablota poglądowa Jawor</v>
          </cell>
          <cell r="G5104" t="str">
            <v>Sycamore</v>
          </cell>
          <cell r="H5104">
            <v>66.5</v>
          </cell>
        </row>
        <row r="5105">
          <cell r="A5105" t="str">
            <v>KLA-310-104</v>
          </cell>
          <cell r="B5105" t="str">
            <v>Esche, Objektkasten</v>
          </cell>
          <cell r="C5105" t="str">
            <v>Ash Tree</v>
          </cell>
          <cell r="D5105" t="str">
            <v>Frêne</v>
          </cell>
          <cell r="E5105" t="str">
            <v>Fresno</v>
          </cell>
          <cell r="F5105" t="str">
            <v>Gablota poglądowa Jesion</v>
          </cell>
          <cell r="G5105" t="str">
            <v>Ясень</v>
          </cell>
          <cell r="H5105">
            <v>66.5</v>
          </cell>
        </row>
        <row r="5106">
          <cell r="A5106" t="str">
            <v>KLA-310-105</v>
          </cell>
          <cell r="B5106" t="str">
            <v>Fichte, Objektkasten</v>
          </cell>
          <cell r="C5106" t="str">
            <v>Spruce</v>
          </cell>
          <cell r="D5106" t="str">
            <v>Épicéa</v>
          </cell>
          <cell r="E5106" t="str">
            <v>Abeto</v>
          </cell>
          <cell r="F5106" t="str">
            <v>Gablota poglądowa Świerk</v>
          </cell>
          <cell r="G5106" t="str">
            <v>Ель</v>
          </cell>
          <cell r="H5106">
            <v>66.5</v>
          </cell>
        </row>
        <row r="5107">
          <cell r="A5107" t="str">
            <v>KLA-351-201</v>
          </cell>
          <cell r="B5107" t="str">
            <v>Zuchtröhrchen für Drosophila-Kulturen, 12 Stück</v>
          </cell>
          <cell r="C5107" t="str">
            <v xml:space="preserve">Culture tubes for Drosophila cultures, 12 pieces  </v>
          </cell>
          <cell r="D5107" t="str">
            <v/>
          </cell>
          <cell r="E5107" t="str">
            <v/>
          </cell>
          <cell r="F5107" t="str">
            <v/>
          </cell>
          <cell r="G5107" t="str">
            <v/>
          </cell>
          <cell r="H5107">
            <v>22</v>
          </cell>
        </row>
        <row r="5108">
          <cell r="A5108" t="str">
            <v>KLA-351-202</v>
          </cell>
          <cell r="B5108" t="str">
            <v>Kompletter Satz von 60 Drosophila-Zuchtröhrchen</v>
          </cell>
          <cell r="C5108" t="str">
            <v xml:space="preserve">Complete set of 60 Drosophila culture tubes  </v>
          </cell>
          <cell r="D5108" t="str">
            <v/>
          </cell>
          <cell r="E5108" t="str">
            <v/>
          </cell>
          <cell r="F5108" t="str">
            <v/>
          </cell>
          <cell r="G5108" t="str">
            <v/>
          </cell>
          <cell r="H5108">
            <v>94.5</v>
          </cell>
        </row>
        <row r="5109">
          <cell r="A5109" t="str">
            <v>KLA-351-203</v>
          </cell>
          <cell r="B5109" t="str">
            <v>Milbenschutz</v>
          </cell>
          <cell r="C5109" t="str">
            <v xml:space="preserve">Mite protection </v>
          </cell>
          <cell r="D5109" t="str">
            <v/>
          </cell>
          <cell r="E5109" t="str">
            <v/>
          </cell>
          <cell r="F5109" t="str">
            <v/>
          </cell>
          <cell r="G5109" t="str">
            <v/>
          </cell>
          <cell r="H5109">
            <v>28.9</v>
          </cell>
        </row>
        <row r="5110">
          <cell r="A5110" t="str">
            <v>KLA-351-204</v>
          </cell>
          <cell r="B5110" t="str">
            <v>Spezialnährboden für Drosophila-Kulturen, 1 Liter</v>
          </cell>
          <cell r="C5110" t="str">
            <v xml:space="preserve">Special nutrient medium for Drosophila cultures, 1 litre  </v>
          </cell>
          <cell r="D5110" t="str">
            <v/>
          </cell>
          <cell r="E5110" t="str">
            <v/>
          </cell>
          <cell r="F5110" t="str">
            <v/>
          </cell>
          <cell r="G5110" t="str">
            <v/>
          </cell>
          <cell r="H5110">
            <v>35.5</v>
          </cell>
        </row>
        <row r="5111">
          <cell r="A5111" t="str">
            <v>KLA-351-205</v>
          </cell>
          <cell r="B5111" t="str">
            <v>Spezialnährboden für Drosophila-Kulturen, 4 Liter</v>
          </cell>
          <cell r="C5111" t="str">
            <v xml:space="preserve">Special nutrient medium for Drosophila cultures, 4 litres  </v>
          </cell>
          <cell r="D5111" t="str">
            <v/>
          </cell>
          <cell r="E5111" t="str">
            <v/>
          </cell>
          <cell r="F5111" t="str">
            <v/>
          </cell>
          <cell r="G5111" t="str">
            <v/>
          </cell>
          <cell r="H5111">
            <v>74.5</v>
          </cell>
        </row>
        <row r="5112">
          <cell r="A5112" t="str">
            <v>KLA-351-206</v>
          </cell>
          <cell r="B5112" t="str">
            <v>Drosophila Spezialnährboden Medium Blue, 4l</v>
          </cell>
          <cell r="C5112" t="str">
            <v xml:space="preserve">Drosophila special nutrient medium blue, 4l  </v>
          </cell>
          <cell r="D5112" t="str">
            <v/>
          </cell>
          <cell r="E5112" t="str">
            <v/>
          </cell>
          <cell r="F5112" t="str">
            <v/>
          </cell>
          <cell r="G5112" t="str">
            <v/>
          </cell>
          <cell r="H5112">
            <v>74.5</v>
          </cell>
        </row>
        <row r="5113">
          <cell r="A5113" t="str">
            <v>KLA-351-207</v>
          </cell>
          <cell r="B5113" t="str">
            <v>Drosophila-Zuchtgeräte-Kit mit Narco-Fly</v>
          </cell>
          <cell r="C5113" t="str">
            <v xml:space="preserve">Drosophila Breeder Kit with Narco-Fly  </v>
          </cell>
          <cell r="D5113" t="str">
            <v/>
          </cell>
          <cell r="E5113" t="str">
            <v/>
          </cell>
          <cell r="F5113" t="str">
            <v/>
          </cell>
          <cell r="G5113" t="str">
            <v/>
          </cell>
          <cell r="H5113">
            <v>159</v>
          </cell>
        </row>
        <row r="5114">
          <cell r="A5114" t="str">
            <v>KLA-351-209</v>
          </cell>
          <cell r="B5114" t="str">
            <v>Narco-Fly, Drosophila-Betäubungsmittel</v>
          </cell>
          <cell r="C5114" t="str">
            <v xml:space="preserve">Narco-Fly, Drosophila anaesthetic  </v>
          </cell>
          <cell r="D5114" t="str">
            <v/>
          </cell>
          <cell r="E5114" t="str">
            <v/>
          </cell>
          <cell r="F5114" t="str">
            <v/>
          </cell>
          <cell r="G5114" t="str">
            <v/>
          </cell>
          <cell r="H5114">
            <v>44</v>
          </cell>
        </row>
        <row r="5115">
          <cell r="A5115" t="str">
            <v>KLA-351-210</v>
          </cell>
          <cell r="B5115" t="str">
            <v>Drosophila Betäubungsmittelbehälter</v>
          </cell>
          <cell r="C5115" t="str">
            <v xml:space="preserve">Drosophila narcotics container  </v>
          </cell>
          <cell r="D5115" t="str">
            <v/>
          </cell>
          <cell r="E5115" t="str">
            <v/>
          </cell>
          <cell r="F5115" t="str">
            <v/>
          </cell>
          <cell r="G5115" t="str">
            <v/>
          </cell>
          <cell r="H5115">
            <v>27.8</v>
          </cell>
        </row>
        <row r="5116">
          <cell r="A5116" t="str">
            <v>KLA-355-300</v>
          </cell>
          <cell r="B5116" t="str">
            <v>Schlüter-Geräte-Kit zur Bakterienzucht</v>
          </cell>
          <cell r="C5116" t="str">
            <v>Students Kit bacterial growth</v>
          </cell>
          <cell r="D5116" t="str">
            <v>Étudiants Kit de croissance bactérienne</v>
          </cell>
          <cell r="E5116" t="str">
            <v>Estudiantes Kit de crecimiento bacteriano</v>
          </cell>
          <cell r="F5116" t="str">
            <v>Zestaw uczniowski Hodowla bakterii</v>
          </cell>
          <cell r="G5116" t="str">
            <v>Студенты Набор для выращивания бактерий</v>
          </cell>
          <cell r="H5116">
            <v>171</v>
          </cell>
        </row>
        <row r="5117">
          <cell r="A5117" t="str">
            <v>KLA-355-305</v>
          </cell>
          <cell r="B5117" t="str">
            <v>Bakterienzucht - Schülerkit für Gruppenarbeit</v>
          </cell>
          <cell r="C5117" t="str">
            <v xml:space="preserve">Bacteria cultivation - student kit for group-work </v>
          </cell>
          <cell r="D5117" t="str">
            <v/>
          </cell>
          <cell r="E5117" t="str">
            <v/>
          </cell>
          <cell r="F5117" t="str">
            <v/>
          </cell>
          <cell r="G5117" t="str">
            <v/>
          </cell>
          <cell r="H5117">
            <v>210</v>
          </cell>
        </row>
        <row r="5118">
          <cell r="A5118" t="str">
            <v>KLA-365-100</v>
          </cell>
          <cell r="B5118" t="str">
            <v>Leuchtkrebschen im Gläschen, 250 mg</v>
          </cell>
          <cell r="C5118" t="str">
            <v xml:space="preserve">Krill (euphausiaceans) in a jar, 250 mg </v>
          </cell>
          <cell r="D5118" t="str">
            <v/>
          </cell>
          <cell r="E5118" t="str">
            <v/>
          </cell>
          <cell r="F5118" t="str">
            <v/>
          </cell>
          <cell r="G5118" t="str">
            <v/>
          </cell>
          <cell r="H5118">
            <v>43.4</v>
          </cell>
        </row>
        <row r="5119">
          <cell r="A5119" t="str">
            <v>KLA-365-101</v>
          </cell>
          <cell r="B5119" t="str">
            <v>Leuchtkrebschen im Gläschen, 750 mg</v>
          </cell>
          <cell r="C5119" t="str">
            <v xml:space="preserve">Krill (euphausiaceans) in a jar, 750 mg </v>
          </cell>
          <cell r="D5119" t="str">
            <v/>
          </cell>
          <cell r="E5119" t="str">
            <v/>
          </cell>
          <cell r="F5119" t="str">
            <v/>
          </cell>
          <cell r="G5119" t="str">
            <v/>
          </cell>
          <cell r="H5119">
            <v>97.9</v>
          </cell>
        </row>
        <row r="5120">
          <cell r="A5120" t="str">
            <v>KLA-375-099</v>
          </cell>
          <cell r="B5120" t="str">
            <v>Ein-Weg-Doppelpetrischalen, Ø 9 cm, zweigeteilt, 20 Stück</v>
          </cell>
          <cell r="C5120" t="str">
            <v xml:space="preserve">Single-use double-Petri dishes, Ø 9 cm, two-part, 20 pieces  </v>
          </cell>
          <cell r="D5120" t="str">
            <v/>
          </cell>
          <cell r="E5120" t="str">
            <v/>
          </cell>
          <cell r="F5120" t="str">
            <v/>
          </cell>
          <cell r="G5120" t="str">
            <v/>
          </cell>
          <cell r="H5120">
            <v>21.6</v>
          </cell>
        </row>
        <row r="5121">
          <cell r="A5121" t="str">
            <v>KLA-375-100</v>
          </cell>
          <cell r="B5121" t="str">
            <v>Ein-Weg-Doppelpetrischalen, Ø 9 cm, ungeteilt, 20 Stück</v>
          </cell>
          <cell r="C5121" t="str">
            <v xml:space="preserve">Single-use double Petri dishes, Ø 9 cm, undivided, 20 pieces  </v>
          </cell>
          <cell r="D5121" t="str">
            <v/>
          </cell>
          <cell r="E5121" t="str">
            <v/>
          </cell>
          <cell r="F5121" t="str">
            <v/>
          </cell>
          <cell r="G5121" t="str">
            <v/>
          </cell>
          <cell r="H5121">
            <v>21.6</v>
          </cell>
        </row>
        <row r="5122">
          <cell r="A5122" t="str">
            <v>KLA-375-102</v>
          </cell>
          <cell r="B5122" t="str">
            <v>Impfösen 2 Stück</v>
          </cell>
          <cell r="C5122" t="str">
            <v>Inoculating loops, 2 pieces</v>
          </cell>
          <cell r="D5122" t="str">
            <v>Boucles d'inoculation 2 pièces</v>
          </cell>
          <cell r="E5122" t="str">
            <v>Bucles de inoculación, 2 piezas</v>
          </cell>
          <cell r="F5122" t="str">
            <v>Eza, 2 szt</v>
          </cell>
          <cell r="G5122" t="str">
            <v>Инокуляционные петли, 2 штуки</v>
          </cell>
          <cell r="H5122">
            <v>20</v>
          </cell>
        </row>
        <row r="5123">
          <cell r="A5123" t="str">
            <v>KLA-375-103</v>
          </cell>
          <cell r="B5123" t="str">
            <v>Nähragar, 2 x 125 g</v>
          </cell>
          <cell r="C5123" t="str">
            <v>nutrient agar, 2 flasks, 2x 125 g</v>
          </cell>
          <cell r="D5123" t="str">
            <v>agar nutritif, 2 flacons, 2x 125 g</v>
          </cell>
          <cell r="E5123" t="str">
            <v>agar nutritivo, 2 frascos, 2x 125 g</v>
          </cell>
          <cell r="F5123" t="str">
            <v>Agar odżywczy, 2 butelki, 2 x 125 g</v>
          </cell>
          <cell r="G5123" t="str">
            <v>питательный агар, 2 колбы, 2x 125 г</v>
          </cell>
          <cell r="H5123">
            <v>54</v>
          </cell>
        </row>
        <row r="5124">
          <cell r="A5124" t="str">
            <v>KLA-375-104</v>
          </cell>
          <cell r="B5124" t="str">
            <v>Drigalski-Spatel, Metall</v>
          </cell>
          <cell r="C5124" t="str">
            <v xml:space="preserve">Drigalski spatula, metal  </v>
          </cell>
          <cell r="D5124" t="str">
            <v xml:space="preserve">Spatule de Drigalski, en métal  </v>
          </cell>
          <cell r="E5124" t="str">
            <v xml:space="preserve">Espátula Drigalski, metal  </v>
          </cell>
          <cell r="F5124" t="str">
            <v/>
          </cell>
          <cell r="G5124" t="str">
            <v xml:space="preserve">Шпатель Дригальского, металлический  </v>
          </cell>
          <cell r="H5124">
            <v>11</v>
          </cell>
        </row>
        <row r="5125">
          <cell r="A5125" t="str">
            <v>KLA-375-105</v>
          </cell>
          <cell r="B5125" t="str">
            <v>Drigalski-Spatel, Glas</v>
          </cell>
          <cell r="C5125" t="str">
            <v>Drigalski spatula, glass</v>
          </cell>
          <cell r="D5125" t="str">
            <v>Spatule de Drigalski, en verre</v>
          </cell>
          <cell r="E5125" t="str">
            <v>Espátula Drigalski, vidrio</v>
          </cell>
          <cell r="F5125" t="str">
            <v/>
          </cell>
          <cell r="G5125" t="str">
            <v>Шпатель Дригальского, стеклянный</v>
          </cell>
          <cell r="H5125">
            <v>9.9</v>
          </cell>
        </row>
        <row r="5126">
          <cell r="A5126" t="str">
            <v>KLA-375-106</v>
          </cell>
          <cell r="B5126" t="str">
            <v>Objektträger, 50 Stück</v>
          </cell>
          <cell r="C5126" t="str">
            <v xml:space="preserve">Microscope slides, 50 pieces  </v>
          </cell>
          <cell r="D5126" t="str">
            <v xml:space="preserve">Lames de microscope, 50 pièces  </v>
          </cell>
          <cell r="E5126" t="str">
            <v xml:space="preserve">Portaobjetos para microscopio, 50 unidades  </v>
          </cell>
          <cell r="F5126" t="str">
            <v/>
          </cell>
          <cell r="G5126" t="str">
            <v xml:space="preserve">Слайды для микроскопа, 50 штук  </v>
          </cell>
          <cell r="H5126">
            <v>5.6</v>
          </cell>
        </row>
        <row r="5127">
          <cell r="A5127" t="str">
            <v>KLA-375-111</v>
          </cell>
          <cell r="B5127" t="str">
            <v>Methylenblaulösung, 5 ml</v>
          </cell>
          <cell r="C5127" t="str">
            <v xml:space="preserve">methylene blue solution, 5 ml  </v>
          </cell>
          <cell r="D5127" t="str">
            <v/>
          </cell>
          <cell r="E5127" t="str">
            <v/>
          </cell>
          <cell r="F5127" t="str">
            <v/>
          </cell>
          <cell r="G5127" t="str">
            <v/>
          </cell>
          <cell r="H5127">
            <v>17</v>
          </cell>
        </row>
        <row r="5128">
          <cell r="A5128" t="str">
            <v>KLA-375-112</v>
          </cell>
          <cell r="B5128" t="str">
            <v>Antibiotika-Testring, 1 Stück</v>
          </cell>
          <cell r="C5128" t="str">
            <v xml:space="preserve">Antibiotics-testring, 1 piece  </v>
          </cell>
          <cell r="D5128" t="str">
            <v/>
          </cell>
          <cell r="E5128" t="str">
            <v/>
          </cell>
          <cell r="F5128" t="str">
            <v/>
          </cell>
          <cell r="G5128" t="str">
            <v/>
          </cell>
          <cell r="H5128">
            <v>7</v>
          </cell>
        </row>
        <row r="5129">
          <cell r="A5129" t="str">
            <v>KLA-375-113</v>
          </cell>
          <cell r="B5129" t="str">
            <v xml:space="preserve">Antibiotika-Testringe, 25 Stück </v>
          </cell>
          <cell r="C5129" t="str">
            <v xml:space="preserve">Antibiotics-testring, 25 pieces  </v>
          </cell>
          <cell r="D5129" t="str">
            <v/>
          </cell>
          <cell r="E5129" t="str">
            <v/>
          </cell>
          <cell r="F5129" t="str">
            <v/>
          </cell>
          <cell r="G5129" t="str">
            <v/>
          </cell>
          <cell r="H5129">
            <v>156</v>
          </cell>
        </row>
        <row r="5130">
          <cell r="A5130" t="str">
            <v>KLA-375-201</v>
          </cell>
          <cell r="B5130" t="str">
            <v>Mikropistill aus Edelstahl   0,5 ml</v>
          </cell>
          <cell r="C5130" t="str">
            <v>Stainless steel micropistle for 0,5 ml tubes</v>
          </cell>
          <cell r="D5130" t="str">
            <v>Micropapier en acier inoxydable pour tubes de 0,5 ml</v>
          </cell>
          <cell r="E5130" t="str">
            <v>Micropistola de acero inoxidable para tubos de 0,5 ml</v>
          </cell>
          <cell r="F5130" t="str">
            <v/>
          </cell>
          <cell r="G5130" t="str">
            <v>Микропистолет из нержавеющей стали для пробирок 0,5 мл</v>
          </cell>
          <cell r="H5130">
            <v>24</v>
          </cell>
        </row>
        <row r="5131">
          <cell r="A5131" t="str">
            <v>KLA-375-202</v>
          </cell>
          <cell r="B5131" t="str">
            <v>Mikropistill aus Edelstahl   1,5 ml</v>
          </cell>
          <cell r="C5131" t="str">
            <v>Stainless steel micropistle for 1,5 ml tubes</v>
          </cell>
          <cell r="D5131" t="str">
            <v>Micropapier en acier inoxydable pour tubes de 1,5 ml</v>
          </cell>
          <cell r="E5131" t="str">
            <v>Micropistola de acero inoxidable para tubos de 1,5 ml</v>
          </cell>
          <cell r="F5131" t="str">
            <v/>
          </cell>
          <cell r="G5131" t="str">
            <v/>
          </cell>
          <cell r="H5131">
            <v>25</v>
          </cell>
        </row>
        <row r="5132">
          <cell r="A5132" t="str">
            <v>KLA-375-203</v>
          </cell>
          <cell r="B5132" t="str">
            <v>Mikropistill aus Edelstahl   2,0 ml</v>
          </cell>
          <cell r="C5132" t="str">
            <v>Stainless steel micropistle for 2,0 ml tubes</v>
          </cell>
          <cell r="D5132" t="str">
            <v>Micropapier en acier inoxydable pour tubes de 2,0 ml</v>
          </cell>
          <cell r="E5132" t="str">
            <v>Micropistola de acero inoxidable para tubos de 2,0 ml</v>
          </cell>
          <cell r="F5132" t="str">
            <v/>
          </cell>
          <cell r="G5132" t="str">
            <v/>
          </cell>
          <cell r="H5132">
            <v>27</v>
          </cell>
        </row>
        <row r="5133">
          <cell r="A5133" t="str">
            <v>KLA-375-204</v>
          </cell>
          <cell r="B5133" t="str">
            <v>Mikropistill aus Edelstahl   13 ml</v>
          </cell>
          <cell r="C5133" t="str">
            <v>Stainless steel micropistle for 13 ml tubes</v>
          </cell>
          <cell r="D5133" t="str">
            <v>Micropapier en acier inoxydable pour tubes de 13 ml</v>
          </cell>
          <cell r="E5133" t="str">
            <v>Micropistola de acero inoxidable para tubos de 13 ml</v>
          </cell>
          <cell r="F5133" t="str">
            <v/>
          </cell>
          <cell r="G5133" t="str">
            <v/>
          </cell>
          <cell r="H5133">
            <v>29</v>
          </cell>
        </row>
        <row r="5134">
          <cell r="A5134" t="str">
            <v>KLA-376-100</v>
          </cell>
          <cell r="B5134" t="str">
            <v>Proto-Stop</v>
          </cell>
          <cell r="C5134" t="str">
            <v xml:space="preserve">Proto-Stop  </v>
          </cell>
          <cell r="D5134" t="str">
            <v/>
          </cell>
          <cell r="E5134" t="str">
            <v/>
          </cell>
          <cell r="F5134" t="str">
            <v/>
          </cell>
          <cell r="G5134" t="str">
            <v/>
          </cell>
          <cell r="H5134">
            <v>29.9</v>
          </cell>
        </row>
        <row r="5135">
          <cell r="A5135" t="str">
            <v>KLA-376-101</v>
          </cell>
          <cell r="B5135" t="str">
            <v>Protozoen-Pellets</v>
          </cell>
          <cell r="C5135" t="str">
            <v xml:space="preserve">Protozoa pellets  </v>
          </cell>
          <cell r="D5135" t="str">
            <v/>
          </cell>
          <cell r="E5135" t="str">
            <v/>
          </cell>
          <cell r="F5135" t="str">
            <v/>
          </cell>
          <cell r="G5135" t="str">
            <v/>
          </cell>
          <cell r="H5135">
            <v>24.5</v>
          </cell>
        </row>
        <row r="5136">
          <cell r="A5136" t="str">
            <v>KLA-376-102</v>
          </cell>
          <cell r="B5136" t="str">
            <v>Alga-Gro-Konzentrat</v>
          </cell>
          <cell r="C5136" t="str">
            <v>Alga-Gro Concentrate</v>
          </cell>
          <cell r="D5136" t="str">
            <v/>
          </cell>
          <cell r="E5136" t="str">
            <v/>
          </cell>
          <cell r="F5136" t="str">
            <v/>
          </cell>
          <cell r="G5136" t="str">
            <v/>
          </cell>
          <cell r="H5136">
            <v>35.5</v>
          </cell>
        </row>
        <row r="5137">
          <cell r="A5137" t="str">
            <v>KLA-376-103</v>
          </cell>
          <cell r="B5137" t="str">
            <v>Euglena-Nährmedium</v>
          </cell>
          <cell r="C5137" t="str">
            <v xml:space="preserve">Euglena nutrient medium  </v>
          </cell>
          <cell r="D5137" t="str">
            <v/>
          </cell>
          <cell r="E5137" t="str">
            <v/>
          </cell>
          <cell r="F5137" t="str">
            <v/>
          </cell>
          <cell r="G5137" t="str">
            <v/>
          </cell>
          <cell r="H5137">
            <v>32.200000000000003</v>
          </cell>
        </row>
        <row r="5138">
          <cell r="A5138" t="str">
            <v>KLA-376-104</v>
          </cell>
          <cell r="B5138" t="str">
            <v>Amöben-Zuchtmedium</v>
          </cell>
          <cell r="C5138" t="str">
            <v xml:space="preserve">Amoeba breeding medium </v>
          </cell>
          <cell r="D5138" t="str">
            <v/>
          </cell>
          <cell r="E5138" t="str">
            <v/>
          </cell>
          <cell r="F5138" t="str">
            <v/>
          </cell>
          <cell r="G5138" t="str">
            <v/>
          </cell>
          <cell r="H5138">
            <v>25.5</v>
          </cell>
        </row>
        <row r="5139">
          <cell r="A5139" t="str">
            <v>KLA-460-150</v>
          </cell>
          <cell r="B5139" t="str">
            <v>DNA-Gewinnung aus der Banane</v>
          </cell>
          <cell r="C5139" t="str">
            <v xml:space="preserve">DNA extraction from the banana  </v>
          </cell>
          <cell r="D5139" t="str">
            <v/>
          </cell>
          <cell r="E5139" t="str">
            <v/>
          </cell>
          <cell r="F5139" t="str">
            <v/>
          </cell>
          <cell r="G5139" t="str">
            <v/>
          </cell>
          <cell r="H5139">
            <v>54</v>
          </cell>
        </row>
        <row r="5140">
          <cell r="A5140" t="str">
            <v>KLA-460-160</v>
          </cell>
          <cell r="B5140" t="str">
            <v>DNA-Gewinnung aus Wangenschleimhautzellen</v>
          </cell>
          <cell r="C5140" t="str">
            <v>DNA extraction from buccal mucosa cells</v>
          </cell>
          <cell r="D5140" t="str">
            <v/>
          </cell>
          <cell r="E5140" t="str">
            <v/>
          </cell>
          <cell r="F5140" t="str">
            <v/>
          </cell>
          <cell r="G5140" t="str">
            <v/>
          </cell>
          <cell r="H5140">
            <v>205</v>
          </cell>
        </row>
        <row r="5141">
          <cell r="A5141" t="str">
            <v>KLA-460-170</v>
          </cell>
          <cell r="B5141" t="str">
            <v>DNA-Extraktion aus der Zwiebel</v>
          </cell>
          <cell r="C5141" t="str">
            <v>DNA Extraction from onions</v>
          </cell>
          <cell r="D5141" t="str">
            <v>Extraction d'ADN à partir d'oignons</v>
          </cell>
          <cell r="E5141" t="str">
            <v>Extracción de ADN de las cebollas</v>
          </cell>
          <cell r="F5141" t="str">
            <v>Ekstrakcja DNA z cebuli</v>
          </cell>
          <cell r="G5141" t="str">
            <v>Выделение ДНК из лука</v>
          </cell>
          <cell r="H5141">
            <v>69.900000000000006</v>
          </cell>
        </row>
        <row r="5142">
          <cell r="A5142" t="str">
            <v>KLA-460-180</v>
          </cell>
          <cell r="B5142" t="str">
            <v>DNA-Extraktion aus der Leber</v>
          </cell>
          <cell r="C5142" t="str">
            <v>DNA-etraction from liver</v>
          </cell>
          <cell r="D5142" t="str">
            <v>Extraction de l'ADN du foie</v>
          </cell>
          <cell r="E5142" t="str">
            <v>Extracción de ADN del hígado</v>
          </cell>
          <cell r="F5142" t="str">
            <v/>
          </cell>
          <cell r="G5142" t="str">
            <v>Выделение ДНК из печени</v>
          </cell>
          <cell r="H5142">
            <v>69.900000000000006</v>
          </cell>
        </row>
        <row r="5143">
          <cell r="A5143" t="str">
            <v>KLA-460-210</v>
          </cell>
          <cell r="B5143" t="str">
            <v>DNA-Legepuzzle</v>
          </cell>
          <cell r="C5143" t="str">
            <v>DNA puzzle</v>
          </cell>
          <cell r="D5143" t="str">
            <v>Le puzzle de l'ADN</v>
          </cell>
          <cell r="E5143" t="str">
            <v>Rompecabezas de ADN</v>
          </cell>
          <cell r="F5143" t="str">
            <v>Puzzle do składania modelu DNA</v>
          </cell>
          <cell r="G5143" t="str">
            <v>ДНК-загадка</v>
          </cell>
          <cell r="H5143">
            <v>70</v>
          </cell>
        </row>
        <row r="5144">
          <cell r="A5144" t="str">
            <v>KLA-460-220</v>
          </cell>
          <cell r="B5144" t="str">
            <v>Chromosomen-Simulation: großer Kit im Koffer</v>
          </cell>
          <cell r="C5144" t="str">
            <v>Chromosome simulation, large kit in carrying case</v>
          </cell>
          <cell r="D5144" t="str">
            <v/>
          </cell>
          <cell r="E5144" t="str">
            <v>Simulación de cromosomas, kit grande en maletín</v>
          </cell>
          <cell r="F5144" t="str">
            <v>Duży zestaw Symulacja chromosomów, w walizce</v>
          </cell>
          <cell r="G5144" t="str">
            <v/>
          </cell>
          <cell r="H5144">
            <v>945.7</v>
          </cell>
        </row>
        <row r="5145">
          <cell r="A5145" t="str">
            <v>KLA-460-230</v>
          </cell>
          <cell r="B5145" t="str">
            <v>Chromosomen-Simulation: kleiner Kit im Karton</v>
          </cell>
          <cell r="C5145" t="str">
            <v>Chromosome simulation kit</v>
          </cell>
          <cell r="D5145" t="str">
            <v>Kit de simulation de chromosomes</v>
          </cell>
          <cell r="E5145" t="str">
            <v>Kit de simulación de cromosomas</v>
          </cell>
          <cell r="F5145" t="str">
            <v>Zestaw do symulacji chromosomów</v>
          </cell>
          <cell r="G5145" t="str">
            <v>Набор для моделирования хромосомы</v>
          </cell>
          <cell r="H5145">
            <v>358</v>
          </cell>
        </row>
        <row r="5146">
          <cell r="A5146" t="str">
            <v>KLA-460-500</v>
          </cell>
          <cell r="B5146" t="str">
            <v>Maiskolben, Biokit</v>
          </cell>
          <cell r="C5146" t="str">
            <v>Corncob, biokit</v>
          </cell>
          <cell r="D5146" t="str">
            <v>Corncob, biokit</v>
          </cell>
          <cell r="E5146" t="str">
            <v>Corncob, biokit</v>
          </cell>
          <cell r="F5146" t="str">
            <v>Zestaw biologiczny Kolba kukurydzy</v>
          </cell>
          <cell r="G5146" t="str">
            <v>Кукурузник, биокит</v>
          </cell>
          <cell r="H5146">
            <v>524</v>
          </cell>
        </row>
        <row r="5147">
          <cell r="A5147" t="str">
            <v>KLA-460-520</v>
          </cell>
          <cell r="B5147" t="str">
            <v>Stammbusch, kompletter Kit</v>
          </cell>
          <cell r="C5147" t="str">
            <v xml:space="preserve">Familiy tree, complete kit  </v>
          </cell>
          <cell r="D5147" t="str">
            <v/>
          </cell>
          <cell r="E5147" t="str">
            <v/>
          </cell>
          <cell r="F5147" t="str">
            <v/>
          </cell>
          <cell r="G5147" t="str">
            <v/>
          </cell>
          <cell r="H5147">
            <v>46.6</v>
          </cell>
        </row>
        <row r="5148">
          <cell r="A5148" t="str">
            <v>KLA-465-100</v>
          </cell>
          <cell r="B5148" t="str">
            <v>Wirbeltierembryonen im Vergleich</v>
          </cell>
          <cell r="C5148" t="str">
            <v>Vertebrate embryos, a comparison</v>
          </cell>
          <cell r="D5148" t="str">
            <v>Embryons de vertébrés, une comparaison</v>
          </cell>
          <cell r="E5148" t="str">
            <v>Embriones de vertebrados, una comparación</v>
          </cell>
          <cell r="F5148" t="str">
            <v>Zarodki kręgowców, porównanie</v>
          </cell>
          <cell r="G5148" t="str">
            <v>Эмбрионы позвоночных, сравнение</v>
          </cell>
          <cell r="H5148">
            <v>292</v>
          </cell>
        </row>
        <row r="5149">
          <cell r="A5149" t="str">
            <v>KLA-465-110</v>
          </cell>
          <cell r="B5149" t="str">
            <v>Urvogel, Archaeopteryx</v>
          </cell>
          <cell r="C5149" t="str">
            <v>Archaeopterix, original-size model</v>
          </cell>
          <cell r="D5149" t="str">
            <v>Archaeopterix, modèle en taille originale</v>
          </cell>
          <cell r="E5149" t="str">
            <v>Archaeopterix, modelo de tamaño original</v>
          </cell>
          <cell r="F5149" t="str">
            <v>Archaeopteryx, model w skali 1:1</v>
          </cell>
          <cell r="G5149" t="str">
            <v>Археоптерикс, модель в натуральную величину</v>
          </cell>
          <cell r="H5149">
            <v>562</v>
          </cell>
        </row>
        <row r="5150">
          <cell r="A5150" t="str">
            <v>KLA-465-120</v>
          </cell>
          <cell r="B5150" t="str">
            <v>Quastenflosser, Latimeria</v>
          </cell>
          <cell r="C5150" t="str">
            <v>Coelacanth, Latimeria</v>
          </cell>
          <cell r="D5150" t="str">
            <v>Coelacanthe, Latimeria</v>
          </cell>
          <cell r="E5150" t="str">
            <v>Celacanto, Latimeria</v>
          </cell>
          <cell r="F5150" t="str">
            <v>Celakantokształtne, Latimeria</v>
          </cell>
          <cell r="G5150" t="str">
            <v>Коэлакант, Латимерия</v>
          </cell>
          <cell r="H5150">
            <v>701</v>
          </cell>
        </row>
        <row r="5151">
          <cell r="A5151" t="str">
            <v>KLA-465-501</v>
          </cell>
          <cell r="B5151" t="str">
            <v>Evolutionsspiel</v>
          </cell>
          <cell r="C5151" t="str">
            <v>Evolution game</v>
          </cell>
          <cell r="D5151" t="str">
            <v>Jeu de l'évolution</v>
          </cell>
          <cell r="E5151" t="str">
            <v>Juego de la evolución</v>
          </cell>
          <cell r="F5151" t="str">
            <v>Zestaw Gra w ewolucję</v>
          </cell>
          <cell r="G5151" t="str">
            <v>Эволюционная игра</v>
          </cell>
          <cell r="H5151">
            <v>230.9</v>
          </cell>
        </row>
        <row r="5152">
          <cell r="A5152" t="str">
            <v>KLA-465-502</v>
          </cell>
          <cell r="B5152" t="str">
            <v>Die Gendrift, ein Evolutionsspiel</v>
          </cell>
          <cell r="C5152" t="str">
            <v>Gene drift, an evolution game</v>
          </cell>
          <cell r="D5152" t="str">
            <v>La dérive des gènes, un jeu de l'évolution</v>
          </cell>
          <cell r="E5152" t="str">
            <v>La deriva génica, un juego de evolución</v>
          </cell>
          <cell r="F5152" t="str">
            <v>Dryf genetyczny, gra ewolucyjna</v>
          </cell>
          <cell r="G5152" t="str">
            <v>Дрейф генов, эволюционная игра</v>
          </cell>
          <cell r="H5152">
            <v>187</v>
          </cell>
        </row>
        <row r="5153">
          <cell r="A5153" t="str">
            <v>KLA-465-505</v>
          </cell>
          <cell r="B5153" t="str">
            <v>Biochemische Evolutionsbeweise, Experimentierkit</v>
          </cell>
          <cell r="C5153" t="str">
            <v>Proof of biochemical evolution, experiment kit</v>
          </cell>
          <cell r="D5153" t="str">
            <v>Preuve de l'évolution biochimique, kit d'expérimentation</v>
          </cell>
          <cell r="E5153" t="str">
            <v>Prueba de la evolución bioquímica, kit de experimentos</v>
          </cell>
          <cell r="F5153" t="str">
            <v xml:space="preserve">Zestaw eksperymentalny Dowód ewolucji biochemicznej </v>
          </cell>
          <cell r="G5153" t="str">
            <v/>
          </cell>
          <cell r="H5153">
            <v>228</v>
          </cell>
        </row>
        <row r="5154">
          <cell r="A5154" t="str">
            <v>KLA-510-100</v>
          </cell>
          <cell r="B5154" t="str">
            <v>Elektrophorese von Farbstoffen, Komplettkit für 3 Versuche</v>
          </cell>
          <cell r="C5154" t="str">
            <v xml:space="preserve">Electrophoresis of dyes, complete kit for 3 experiments  </v>
          </cell>
          <cell r="D5154" t="str">
            <v/>
          </cell>
          <cell r="E5154" t="str">
            <v/>
          </cell>
          <cell r="F5154" t="str">
            <v/>
          </cell>
          <cell r="G5154" t="str">
            <v/>
          </cell>
          <cell r="H5154">
            <v>208</v>
          </cell>
        </row>
        <row r="5155">
          <cell r="A5155" t="str">
            <v>KLA-510-102</v>
          </cell>
          <cell r="B5155" t="str">
            <v>Elektrophorese von Farbstoffen, Ersatzmaterialien für weitere 10 Versuche</v>
          </cell>
          <cell r="C5155" t="str">
            <v xml:space="preserve">Electrophoresis of dyes, refill set for another 10 tests  </v>
          </cell>
          <cell r="D5155" t="str">
            <v/>
          </cell>
          <cell r="E5155" t="str">
            <v/>
          </cell>
          <cell r="F5155" t="str">
            <v/>
          </cell>
          <cell r="G5155" t="str">
            <v/>
          </cell>
          <cell r="H5155">
            <v>154.80000000000001</v>
          </cell>
        </row>
        <row r="5156">
          <cell r="A5156" t="str">
            <v>KLA-510-103</v>
          </cell>
          <cell r="B5156" t="str">
            <v>Elektrophorese, Genetischer Fingerabdruck für 2 Versuche, inkl. Elektrophoresegerät</v>
          </cell>
          <cell r="C5156" t="str">
            <v xml:space="preserve">Electrophoresis, genetic fingerprint for 2 tests  </v>
          </cell>
          <cell r="D5156" t="str">
            <v/>
          </cell>
          <cell r="E5156" t="str">
            <v/>
          </cell>
          <cell r="F5156" t="str">
            <v/>
          </cell>
          <cell r="G5156" t="str">
            <v/>
          </cell>
          <cell r="H5156">
            <v>246</v>
          </cell>
        </row>
        <row r="5157">
          <cell r="A5157" t="str">
            <v>KLA-510-105</v>
          </cell>
          <cell r="B5157" t="str">
            <v>Genetischer Fingerabruck: Ersatzmaterialien für weitere 10 Versuche</v>
          </cell>
          <cell r="C5157" t="str">
            <v>Genetic fingerprinting: replacement materials for 10 trials additional experiments</v>
          </cell>
          <cell r="D5157" t="str">
            <v/>
          </cell>
          <cell r="E5157" t="str">
            <v/>
          </cell>
          <cell r="F5157" t="str">
            <v/>
          </cell>
          <cell r="G5157" t="str">
            <v/>
          </cell>
          <cell r="H5157">
            <v>390</v>
          </cell>
        </row>
        <row r="5158">
          <cell r="A5158" t="str">
            <v>KLA-510-106</v>
          </cell>
          <cell r="B5158" t="str">
            <v>Elektrophorese von DNA für 2 Versuche</v>
          </cell>
          <cell r="C5158" t="str">
            <v xml:space="preserve">Electrophoresis of DNA for 2 tests  </v>
          </cell>
          <cell r="D5158" t="str">
            <v/>
          </cell>
          <cell r="E5158" t="str">
            <v/>
          </cell>
          <cell r="F5158" t="str">
            <v/>
          </cell>
          <cell r="G5158" t="str">
            <v/>
          </cell>
          <cell r="H5158">
            <v>242</v>
          </cell>
        </row>
        <row r="5159">
          <cell r="A5159" t="str">
            <v>KLA-510-108</v>
          </cell>
          <cell r="B5159" t="str">
            <v>Ersatzmaterialien für weitere 10 Versuche für den Kit Elektrophorese von DNA</v>
          </cell>
          <cell r="C5159" t="str">
            <v xml:space="preserve">Replacement materials for a further 10 tests for the kit Electrophoresis of DNA  </v>
          </cell>
          <cell r="D5159" t="str">
            <v/>
          </cell>
          <cell r="E5159" t="str">
            <v/>
          </cell>
          <cell r="F5159" t="str">
            <v/>
          </cell>
          <cell r="G5159" t="str">
            <v/>
          </cell>
          <cell r="H5159">
            <v>329</v>
          </cell>
        </row>
        <row r="5160">
          <cell r="A5160" t="str">
            <v>KLA-510-111</v>
          </cell>
          <cell r="B5160" t="str">
            <v>Elektrophorese, Abbau von DNA, Nachweis der DNA-Fragmente, Ersatzmaterialien für weitere 10 Exp.</v>
          </cell>
          <cell r="C5160" t="str">
            <v>Electrophoresis, Digest of DNA, Detection of DNA-fragments, Refill for 10 experiments</v>
          </cell>
          <cell r="D5160" t="str">
            <v>Electrophorèse, Digestion de l'ADN, Détection de l'ADN Fragments d'ADN, recharge pour 10 expériences</v>
          </cell>
          <cell r="E5160" t="str">
            <v>Electroforesis, Digestión del ADN, Detección de Fragmentos de ADN, Recarga para 10 experimentos</v>
          </cell>
          <cell r="F5160" t="str">
            <v/>
          </cell>
          <cell r="G5160" t="str">
            <v>Электрофорез, переваривание ДНК, обнаружение ДНК-фрагменты, пополнение для 10 экспериментов</v>
          </cell>
          <cell r="H5160">
            <v>459.5</v>
          </cell>
        </row>
        <row r="5161">
          <cell r="A5161" t="str">
            <v>KLA-530-100</v>
          </cell>
          <cell r="B5161" t="str">
            <v>Bakterielle Plasmid-DNA in der Gel-Elektrophorese</v>
          </cell>
          <cell r="C5161" t="str">
            <v>Kit: Bacterial plasmid DNA in gel electrophoresis</v>
          </cell>
          <cell r="D5161" t="str">
            <v>Kit : ADN plasmidique bactérien en électrophorèse sur gel</v>
          </cell>
          <cell r="E5161" t="str">
            <v>ADN plasmídico bacteriano para electroforesis en gel</v>
          </cell>
          <cell r="F5161" t="str">
            <v>Zestaw Elektroforeza plazmidu DNA</v>
          </cell>
          <cell r="G5161" t="str">
            <v xml:space="preserve">Бактериальная плазмидная ДНК </v>
          </cell>
          <cell r="H5161">
            <v>142</v>
          </cell>
        </row>
        <row r="5162">
          <cell r="A5162" t="str">
            <v>KLA-530-110</v>
          </cell>
          <cell r="B5162" t="str">
            <v>Elektrophorese von Lambda-DNA</v>
          </cell>
          <cell r="C5162" t="str">
            <v>Kit: Agarose gel electrophoresis of Lambda DNA</v>
          </cell>
          <cell r="D5162" t="str">
            <v>Kit : Electrophorèse sur gel d'agarose de l'ADN Lambda</v>
          </cell>
          <cell r="E5162" t="str">
            <v>Electroforesis de ADN Lambda</v>
          </cell>
          <cell r="F5162" t="str">
            <v>Zestaw Elektroforeza plazmidu lambda DNA</v>
          </cell>
          <cell r="G5162" t="str">
            <v xml:space="preserve">Электрофорез Лямбда-ДНК </v>
          </cell>
          <cell r="H5162">
            <v>137</v>
          </cell>
        </row>
        <row r="5163">
          <cell r="A5163" t="str">
            <v>KLA-530-120</v>
          </cell>
          <cell r="B5163" t="str">
            <v>Genetischer Fingerabdruck (DNA Fingerprint), Elektrophorese</v>
          </cell>
          <cell r="C5163" t="str">
            <v>Kit: Forensic DNA Fingerprinting (crime scene)</v>
          </cell>
          <cell r="D5163" t="str">
            <v>Kit : Empreintes génétiques médico-légales (scène de crime)</v>
          </cell>
          <cell r="E5163" t="str">
            <v>ADN forense para estudio de la huella genética (escena del crimen)</v>
          </cell>
          <cell r="F5163" t="str">
            <v>Zestaw Kryminologiczne badanie DNA</v>
          </cell>
          <cell r="G5163" t="str">
            <v>Генетический отпечаток  (ДНК-отпечаток)</v>
          </cell>
          <cell r="H5163">
            <v>137</v>
          </cell>
        </row>
        <row r="5164">
          <cell r="A5164" t="str">
            <v>KLA-530-130</v>
          </cell>
          <cell r="B5164" t="str">
            <v>Vaterschaftsanalyse über DNA-Profile, Elektrophorese</v>
          </cell>
          <cell r="C5164" t="str">
            <v>Kit: Paternity test of a DNA profile by gel electrophoresis</v>
          </cell>
          <cell r="D5164" t="str">
            <v>Kit: Test de paternité d'un profil ADN par électrophorèse sur gel</v>
          </cell>
          <cell r="E5164" t="str">
            <v>Test de paternidad a partir del perfil de ADN por electroforesis en gel</v>
          </cell>
          <cell r="F5164" t="str">
            <v>Zestaw Test alternatywny z elektroforezą DNA</v>
          </cell>
          <cell r="G5164" t="str">
            <v>Тест на отцовство  (ДНК)</v>
          </cell>
          <cell r="H5164">
            <v>137</v>
          </cell>
        </row>
        <row r="5165">
          <cell r="A5165" t="str">
            <v>KLA-530-200</v>
          </cell>
          <cell r="B5165" t="str">
            <v>DNA-Elektrophoresekammer, horizontal</v>
          </cell>
          <cell r="C5165" t="str">
            <v>Electrophoresis chamber, horizontal</v>
          </cell>
          <cell r="D5165" t="str">
            <v>Chambre d'électrophorèse, horizontale</v>
          </cell>
          <cell r="E5165" t="str">
            <v>Cubeta de electroforesis horizontal</v>
          </cell>
          <cell r="F5165" t="str">
            <v>Komora do elektroforezy DNA, pozioma</v>
          </cell>
          <cell r="G5165" t="str">
            <v>Камера для электрофореза, горизонтальная</v>
          </cell>
          <cell r="H5165">
            <v>331</v>
          </cell>
        </row>
        <row r="5166">
          <cell r="A5166" t="str">
            <v>KLA-530-210</v>
          </cell>
          <cell r="B5166" t="str">
            <v>Power Supply MS Mini 300 V: 400mA, 2 Ausgänge</v>
          </cell>
          <cell r="C5166" t="str">
            <v xml:space="preserve">Power Supply MS Mini 300 V: 400mA, 2 outputs  </v>
          </cell>
          <cell r="D5166" t="str">
            <v/>
          </cell>
          <cell r="E5166" t="str">
            <v/>
          </cell>
          <cell r="F5166" t="str">
            <v/>
          </cell>
          <cell r="G5166" t="str">
            <v/>
          </cell>
          <cell r="H5166">
            <v>410</v>
          </cell>
        </row>
        <row r="5167">
          <cell r="A5167" t="str">
            <v>KLA-530-218</v>
          </cell>
          <cell r="B5167" t="str">
            <v>Standard-Agarose, 25 g</v>
          </cell>
          <cell r="C5167" t="str">
            <v>Standard agarose, 25 g</v>
          </cell>
          <cell r="D5167" t="str">
            <v>Agarose standard, 25 g</v>
          </cell>
          <cell r="E5167" t="str">
            <v>Agarosa estándar, 25 g</v>
          </cell>
          <cell r="F5167" t="str">
            <v>Standardowa agaroza, 25 g</v>
          </cell>
          <cell r="G5167" t="str">
            <v xml:space="preserve">Стандарт Агароза, 25 г </v>
          </cell>
          <cell r="H5167">
            <v>51</v>
          </cell>
        </row>
        <row r="5168">
          <cell r="A5168" t="str">
            <v>KLA-530-221</v>
          </cell>
          <cell r="B5168" t="str">
            <v>DNA Färbekonzentrat Methylenblau, (200x konz.), 2 x 1,5ml</v>
          </cell>
          <cell r="C5168" t="str">
            <v xml:space="preserve">DNA staining concentrate methylene blue, (200x conc.), 2 x 1.5ml </v>
          </cell>
          <cell r="D5168" t="str">
            <v/>
          </cell>
          <cell r="E5168" t="str">
            <v/>
          </cell>
          <cell r="F5168" t="str">
            <v/>
          </cell>
          <cell r="G5168" t="str">
            <v/>
          </cell>
          <cell r="H5168">
            <v>39.96</v>
          </cell>
        </row>
        <row r="5169">
          <cell r="A5169" t="str">
            <v>KLA-530-222</v>
          </cell>
          <cell r="B5169" t="str">
            <v>TAE-Elektrophoresepuffer, 50ml, 50-fach konz.</v>
          </cell>
          <cell r="C5169" t="str">
            <v xml:space="preserve">TAE electrophoresis buffer, 50ml, 50x conc.  </v>
          </cell>
          <cell r="D5169" t="str">
            <v/>
          </cell>
          <cell r="E5169" t="str">
            <v/>
          </cell>
          <cell r="F5169" t="str">
            <v/>
          </cell>
          <cell r="G5169" t="str">
            <v>Трис-ацетатный буфер (ТАЕ) буфер электрофореза</v>
          </cell>
          <cell r="H5169">
            <v>18</v>
          </cell>
        </row>
        <row r="5170">
          <cell r="A5170" t="str">
            <v>KLA-530-223</v>
          </cell>
          <cell r="B5170" t="str">
            <v xml:space="preserve">TBE-Elektrophoresepuffer, 500 ml, 10 fach konz. </v>
          </cell>
          <cell r="C5170" t="str">
            <v>500 ml, 10x TBE-buffer for gel-electrophoresis</v>
          </cell>
          <cell r="D5170" t="str">
            <v>500 ml, tampon TBE 10x pour électrophorèse sur gel</v>
          </cell>
          <cell r="E5170" t="str">
            <v>TBE 500 ml para electroforesis en gel, 10x</v>
          </cell>
          <cell r="F5170" t="str">
            <v/>
          </cell>
          <cell r="G5170" t="str">
            <v>Трис-боратный буфер (ТВЕ) для электрофореза</v>
          </cell>
          <cell r="H5170">
            <v>35.5</v>
          </cell>
        </row>
        <row r="5171">
          <cell r="A5171" t="str">
            <v>KLA-530-224</v>
          </cell>
          <cell r="B5171" t="str">
            <v>Gelladepuffer, 6-fach konz. 2 x 1,8 ml (mit Glyzerin und Bromphenolblau als Farbmarker)</v>
          </cell>
          <cell r="C5171" t="str">
            <v xml:space="preserve">Gel loading buffer, 6-fold conc. 2 x 1.8 ml (with glycerine and bromophenol blue as colour marker) </v>
          </cell>
          <cell r="D5171" t="str">
            <v/>
          </cell>
          <cell r="E5171" t="str">
            <v/>
          </cell>
          <cell r="F5171" t="str">
            <v/>
          </cell>
          <cell r="G5171" t="str">
            <v/>
          </cell>
          <cell r="H5171">
            <v>42</v>
          </cell>
        </row>
        <row r="5172">
          <cell r="A5172" t="str">
            <v>KLA-530-225</v>
          </cell>
          <cell r="B5172" t="str">
            <v>Gelladepuffer, 6-fach konz. 2 x 1,8 ml (mit Glyzerin und Xylencyanol als Farbmarker)</v>
          </cell>
          <cell r="C5172" t="str">
            <v xml:space="preserve">Gel loading buffer, 6-fold conc. 2 x 1.8 ml (with glycerine and xylene cyanol as colour marker)  </v>
          </cell>
          <cell r="D5172" t="str">
            <v/>
          </cell>
          <cell r="E5172" t="str">
            <v/>
          </cell>
          <cell r="F5172" t="str">
            <v/>
          </cell>
          <cell r="G5172" t="str">
            <v/>
          </cell>
          <cell r="H5172">
            <v>42</v>
          </cell>
        </row>
        <row r="5173">
          <cell r="A5173" t="str">
            <v>KLA-530-226</v>
          </cell>
          <cell r="B5173" t="str">
            <v xml:space="preserve">DNA-Längenmarker 100 Bp, 25 µg lyophilisiert, 2. Gefäß 250 µl Gelladepuffer, Bromphenolblau </v>
          </cell>
          <cell r="C5173" t="str">
            <v xml:space="preserve">DNA length marker 100 bp, 25 µg lyophilized, 2nd tube 250 µl gel loading buffer, bromophenol blue </v>
          </cell>
          <cell r="D5173" t="str">
            <v/>
          </cell>
          <cell r="E5173" t="str">
            <v/>
          </cell>
          <cell r="F5173" t="str">
            <v/>
          </cell>
          <cell r="G5173" t="str">
            <v/>
          </cell>
          <cell r="H5173">
            <v>47</v>
          </cell>
        </row>
        <row r="5174">
          <cell r="A5174" t="str">
            <v>KLA-530-227</v>
          </cell>
          <cell r="B5174" t="str">
            <v xml:space="preserve">DNA-Längenmarker 100 Bp, 25 µg lyophilisiert, 2. Gefäß 250 µl Gelladepuffer, Xylencyanol  </v>
          </cell>
          <cell r="C5174" t="str">
            <v xml:space="preserve">DNA length standard 100 bp, 25 µg lyophilized, 2nd tube 250 µl gel loading buffer, xylene cyanol   </v>
          </cell>
          <cell r="D5174" t="str">
            <v/>
          </cell>
          <cell r="E5174" t="str">
            <v/>
          </cell>
          <cell r="F5174" t="str">
            <v/>
          </cell>
          <cell r="G5174" t="str">
            <v/>
          </cell>
          <cell r="H5174">
            <v>47</v>
          </cell>
        </row>
        <row r="5175">
          <cell r="A5175" t="str">
            <v>LEX-1103</v>
          </cell>
          <cell r="B5175" t="str">
            <v>leXsolar-PV Large 2.0</v>
          </cell>
          <cell r="C5175" t="str">
            <v xml:space="preserve">leXsolar-PV Large </v>
          </cell>
          <cell r="D5175" t="str">
            <v xml:space="preserve">leXsolar-PV Large </v>
          </cell>
          <cell r="E5175" t="str">
            <v xml:space="preserve">leXsolar-PV Grande </v>
          </cell>
          <cell r="F5175" t="str">
            <v>Duży zestaw doświadczalny leXsolar Fotowoltaika</v>
          </cell>
          <cell r="G5175" t="str">
            <v xml:space="preserve">leXsolar-PV Large </v>
          </cell>
          <cell r="H5175">
            <v>460</v>
          </cell>
        </row>
        <row r="5176">
          <cell r="A5176" t="str">
            <v>LEX-1218</v>
          </cell>
          <cell r="B5176" t="str">
            <v xml:space="preserve">leXsolar-H2 Large 2.0 </v>
          </cell>
          <cell r="C5176" t="str">
            <v xml:space="preserve">leXsolar-H2 Large </v>
          </cell>
          <cell r="D5176" t="str">
            <v xml:space="preserve">leXsolar-H2 Grand </v>
          </cell>
          <cell r="E5176" t="str">
            <v xml:space="preserve">leXsolar-H2 Grande </v>
          </cell>
          <cell r="F5176" t="str">
            <v>Duży zestaw doświadczalny leXsolar Technologia ogniw paliwowych</v>
          </cell>
          <cell r="G5176" t="str">
            <v xml:space="preserve">leXsolar-H2 Large </v>
          </cell>
          <cell r="H5176">
            <v>670</v>
          </cell>
        </row>
        <row r="5177">
          <cell r="A5177" t="str">
            <v>LEX-1404</v>
          </cell>
          <cell r="B5177" t="str">
            <v xml:space="preserve">leXsolar-Wind Large 2.0 </v>
          </cell>
          <cell r="C5177" t="str">
            <v xml:space="preserve">leXsolar-Wind Large </v>
          </cell>
          <cell r="D5177" t="str">
            <v xml:space="preserve">leXsolar-Wind Large </v>
          </cell>
          <cell r="E5177" t="str">
            <v xml:space="preserve">leXsolar-Wind Large </v>
          </cell>
          <cell r="F5177" t="str">
            <v>Duży zestaw doświadczalny leXsolar Energia wiatrowa</v>
          </cell>
          <cell r="G5177" t="str">
            <v xml:space="preserve">leXsolar-Wind Large </v>
          </cell>
          <cell r="H5177">
            <v>593</v>
          </cell>
        </row>
        <row r="5178">
          <cell r="A5178" t="str">
            <v>LEX-1504</v>
          </cell>
          <cell r="B5178" t="str">
            <v>leXsolar-Esave Ready-to-go 2.0</v>
          </cell>
          <cell r="C5178" t="str">
            <v>leXsolar-Esave Ready-to-go</v>
          </cell>
          <cell r="D5178" t="str">
            <v>leXsolar-Esave Prêt à l'emploi</v>
          </cell>
          <cell r="E5178" t="str">
            <v>leXsolar Esave, listo para comenzar</v>
          </cell>
          <cell r="F5178" t="str">
            <v>Mobilny zestaw doświadczalny leXsolar Oszczędzanie energii</v>
          </cell>
          <cell r="G5178" t="str">
            <v>leXsolar "Сохранение энергии"</v>
          </cell>
          <cell r="H5178">
            <v>0</v>
          </cell>
        </row>
        <row r="5179">
          <cell r="A5179" t="str">
            <v>LEX-1702</v>
          </cell>
          <cell r="B5179" t="str">
            <v xml:space="preserve">leXsolar-BioFuel Large </v>
          </cell>
          <cell r="C5179" t="str">
            <v xml:space="preserve">leXsolar-BioFuel Large </v>
          </cell>
          <cell r="D5179" t="str">
            <v xml:space="preserve">leXsolar-BioFuel Large </v>
          </cell>
          <cell r="E5179" t="str">
            <v>lexSolar-Biocombustible, Grande</v>
          </cell>
          <cell r="F5179" t="str">
            <v>Duży zestaw doświadczalny leXsolar Biopaliwa</v>
          </cell>
          <cell r="G5179" t="str">
            <v>leXsolar-"Биоэнергетика"</v>
          </cell>
          <cell r="H5179">
            <v>869</v>
          </cell>
        </row>
        <row r="5180">
          <cell r="A5180" t="str">
            <v>LEX-1704</v>
          </cell>
          <cell r="B5180" t="str">
            <v>leXsolar-Bio Fuel Zubehör</v>
          </cell>
          <cell r="C5180" t="str">
            <v>leXsolar-BioFuel supplement</v>
          </cell>
          <cell r="D5180" t="str">
            <v>supplément leXsolar-BioFuel</v>
          </cell>
          <cell r="E5180" t="str">
            <v>leXsolar-Biocombustible, Suplemento</v>
          </cell>
          <cell r="F5180" t="str">
            <v>Akcesoria do zestawu leXsolar Biopaliwa</v>
          </cell>
          <cell r="G5180" t="str">
            <v>leXsolar-""Биоэнергетика", енеобходимые принадлежности</v>
          </cell>
          <cell r="H5180">
            <v>539</v>
          </cell>
        </row>
        <row r="5181">
          <cell r="A5181" t="str">
            <v>LEX-1710</v>
          </cell>
          <cell r="B5181" t="str">
            <v>leXsolar-BioEnergy Ready-to-go</v>
          </cell>
          <cell r="C5181" t="str">
            <v>leXsolar-BioEnergy Ready-to-go</v>
          </cell>
          <cell r="D5181" t="str">
            <v>leXsolar-BioEnergy Prêt à l'emploi</v>
          </cell>
          <cell r="E5181" t="str">
            <v>leXsolar-BioEnergy Listo para funcionar</v>
          </cell>
          <cell r="F5181" t="str">
            <v/>
          </cell>
          <cell r="G5181" t="str">
            <v>leXsolar-BioEnergy Готовность к работе</v>
          </cell>
          <cell r="H5181">
            <v>3189</v>
          </cell>
        </row>
        <row r="5182">
          <cell r="A5182" t="str">
            <v>LEX-1802</v>
          </cell>
          <cell r="B5182" t="str">
            <v xml:space="preserve">leXsolar-EMobility Large </v>
          </cell>
          <cell r="C5182" t="str">
            <v xml:space="preserve">leXsolar-EMobility Large </v>
          </cell>
          <cell r="D5182" t="str">
            <v xml:space="preserve">leXsolar-EMobility Large </v>
          </cell>
          <cell r="E5182" t="str">
            <v xml:space="preserve">leXsolar-EMobility Grande </v>
          </cell>
          <cell r="F5182" t="str">
            <v>Duży zestaw doświadczalny leXsolar E-mobilność / samochody elektryczne</v>
          </cell>
          <cell r="G5182" t="str">
            <v xml:space="preserve">leXsolar-EMobility Large </v>
          </cell>
          <cell r="H5182">
            <v>869</v>
          </cell>
        </row>
        <row r="5183">
          <cell r="A5183" t="str">
            <v>LEX-2002</v>
          </cell>
          <cell r="B5183" t="str">
            <v>leXsolar-NewEnergy Kit</v>
          </cell>
          <cell r="C5183" t="str">
            <v>leXsolar-NewEnergy Kit</v>
          </cell>
          <cell r="D5183" t="str">
            <v>kit leXsolar-NewEnergy</v>
          </cell>
          <cell r="E5183" t="str">
            <v>kit leXsolar-NuevaEnergía</v>
          </cell>
          <cell r="F5183" t="str">
            <v>Zestaw   Nowa energia leXsolar</v>
          </cell>
          <cell r="G5183" t="str">
            <v>Комплект leXsolar-NewEnergy</v>
          </cell>
          <cell r="H5183">
            <v>1649</v>
          </cell>
        </row>
        <row r="5184">
          <cell r="A5184" t="str">
            <v>LEX-2003</v>
          </cell>
          <cell r="B5184" t="str">
            <v>leXsolar-NewEnergy Ready-to-go</v>
          </cell>
          <cell r="C5184" t="str">
            <v>leXsolar-NewEnergy Ready-to-go</v>
          </cell>
          <cell r="D5184" t="str">
            <v>leXsolar-NewEnergy Prêt à l'emploi</v>
          </cell>
          <cell r="E5184" t="str">
            <v>leXsolar-NuevaEnergía Listo para usar</v>
          </cell>
          <cell r="F5184" t="str">
            <v>#N/A</v>
          </cell>
          <cell r="G5184" t="str">
            <v>leXsolar-альтернативные виды энергии</v>
          </cell>
          <cell r="H5184">
            <v>2144</v>
          </cell>
        </row>
        <row r="5185">
          <cell r="A5185" t="str">
            <v>LEX-9100-03</v>
          </cell>
          <cell r="B5185" t="str">
            <v>leXsolar-AVModul</v>
          </cell>
          <cell r="C5185" t="str">
            <v>leXsolar-AVModul</v>
          </cell>
          <cell r="D5185" t="str">
            <v>leXsolar-AVModul</v>
          </cell>
          <cell r="E5185" t="str">
            <v>leXsolar-AVModul</v>
          </cell>
          <cell r="F5185" t="str">
            <v>Moduł pomiarowy I/U leXsolar-AVModul</v>
          </cell>
          <cell r="G5185" t="str">
            <v>leXsolar-AVModul</v>
          </cell>
          <cell r="H5185">
            <v>179</v>
          </cell>
        </row>
        <row r="5186">
          <cell r="A5186" t="str">
            <v>LEX-9100-05</v>
          </cell>
          <cell r="B5186" t="str">
            <v>leXsolar-PowerModul</v>
          </cell>
          <cell r="C5186" t="str">
            <v>leXsolar-PowerModul</v>
          </cell>
          <cell r="D5186" t="str">
            <v>leXsolar-PowerModul</v>
          </cell>
          <cell r="E5186" t="str">
            <v>leXsolar-PowerModul</v>
          </cell>
          <cell r="F5186" t="str">
            <v>Moduł zasilacza leXsolar-PowerModul</v>
          </cell>
          <cell r="G5186" t="str">
            <v>leXsolar-PowerModul</v>
          </cell>
          <cell r="H5186">
            <v>175</v>
          </cell>
        </row>
        <row r="5187">
          <cell r="A5187" t="str">
            <v>LEX-9100-13</v>
          </cell>
          <cell r="B5187" t="str">
            <v>leXsolar-ChargerModul</v>
          </cell>
          <cell r="C5187" t="str">
            <v>leXsolar-ChargerModul</v>
          </cell>
          <cell r="D5187" t="str">
            <v>leXsolar-ChargerModul</v>
          </cell>
          <cell r="E5187" t="str">
            <v>leXsolar-ChargerModul</v>
          </cell>
          <cell r="F5187" t="str">
            <v xml:space="preserve">Moduł ładowarki leXsolar-ChargerModul  </v>
          </cell>
          <cell r="G5187" t="str">
            <v>leXsolar-ChargerModul</v>
          </cell>
          <cell r="H5187">
            <v>197</v>
          </cell>
        </row>
        <row r="5188">
          <cell r="A5188" t="str">
            <v>LIE-2100</v>
          </cell>
          <cell r="B5188" t="str">
            <v>Wirbellose Tiere (Invertebrata), Grundserie - 25 Präparate</v>
          </cell>
          <cell r="C5188" t="str">
            <v>Invertebrata, elementary set, 25 microscope slides</v>
          </cell>
          <cell r="D5188" t="str">
            <v/>
          </cell>
          <cell r="E5188" t="str">
            <v/>
          </cell>
          <cell r="F5188" t="str">
            <v>Zestaw mikropreparatów: Bezkręgowce (Invertebrata), seria podstawowa, 25 preparatów</v>
          </cell>
          <cell r="G5188" t="str">
            <v/>
          </cell>
          <cell r="H5188">
            <v>167.6</v>
          </cell>
        </row>
        <row r="5189">
          <cell r="A5189" t="str">
            <v>LIE-2105E</v>
          </cell>
          <cell r="B5189" t="str">
            <v>Hydra, Süßwasserpolyp total. Bauplan der Hohltiere</v>
          </cell>
          <cell r="C5189" t="str">
            <v>Hydra, extended specimen for general body structure w.m.</v>
          </cell>
          <cell r="D5189" t="str">
            <v/>
          </cell>
          <cell r="E5189" t="str">
            <v/>
          </cell>
          <cell r="F5189" t="str">
            <v/>
          </cell>
          <cell r="G5189" t="str">
            <v/>
          </cell>
          <cell r="H5189">
            <v>9</v>
          </cell>
        </row>
        <row r="5190">
          <cell r="A5190" t="str">
            <v>LIE-2111C</v>
          </cell>
          <cell r="B5190" t="str">
            <v>Daphnia, Wasserfloh, total. Süßwasser-Phyllopode</v>
          </cell>
          <cell r="C5190" t="str">
            <v>Daphnia, water flea w.m.</v>
          </cell>
          <cell r="D5190" t="str">
            <v/>
          </cell>
          <cell r="E5190" t="str">
            <v/>
          </cell>
          <cell r="F5190" t="str">
            <v/>
          </cell>
          <cell r="G5190" t="str">
            <v/>
          </cell>
          <cell r="H5190">
            <v>8</v>
          </cell>
        </row>
        <row r="5191">
          <cell r="A5191" t="str">
            <v>LIE-2115C</v>
          </cell>
          <cell r="B5191" t="str">
            <v>Musca domestica, Stubenfliege, Kopf und Mundwerkzeuge</v>
          </cell>
          <cell r="C5191" t="str">
            <v>Musca domestica, house fly, head and mouth parts w.m.</v>
          </cell>
          <cell r="D5191" t="str">
            <v/>
          </cell>
          <cell r="E5191" t="str">
            <v/>
          </cell>
          <cell r="F5191" t="str">
            <v/>
          </cell>
          <cell r="G5191" t="str">
            <v/>
          </cell>
          <cell r="H5191">
            <v>8</v>
          </cell>
        </row>
        <row r="5192">
          <cell r="A5192" t="str">
            <v>LIE-2116E</v>
          </cell>
          <cell r="B5192" t="str">
            <v>Periplaneta, Küchenschabe, beißende Mundwerkzeuge</v>
          </cell>
          <cell r="C5192" t="str">
            <v>Periplaneta, cockroach, biting mouth parts w.m.</v>
          </cell>
          <cell r="D5192" t="str">
            <v/>
          </cell>
          <cell r="E5192" t="str">
            <v/>
          </cell>
          <cell r="F5192" t="str">
            <v/>
          </cell>
          <cell r="G5192" t="str">
            <v/>
          </cell>
          <cell r="H5192">
            <v>9</v>
          </cell>
        </row>
        <row r="5193">
          <cell r="A5193" t="str">
            <v>LIE-2200</v>
          </cell>
          <cell r="B5193" t="str">
            <v>Wirbellose Tiere (Invertebrata), Ergänzungsserie, 50 Präparate. Erweiterung von Serie 2100</v>
          </cell>
          <cell r="C5193" t="str">
            <v>Invertebrata, supplementary set, 50 microscope slides</v>
          </cell>
          <cell r="D5193" t="str">
            <v/>
          </cell>
          <cell r="E5193" t="str">
            <v/>
          </cell>
          <cell r="F5193" t="str">
            <v>Zestaw mikropreparatów: Bezkręgowce (Invertebrata), seria uzupełniająca, 50 preparatów, uzupełnienie zestawu 2100</v>
          </cell>
          <cell r="G5193" t="str">
            <v/>
          </cell>
          <cell r="H5193">
            <v>372.1</v>
          </cell>
        </row>
        <row r="5194">
          <cell r="A5194" t="str">
            <v>LIE-2300</v>
          </cell>
          <cell r="B5194" t="str">
            <v>Histologie der Wirbeltiere, ausschließlich Säuger, 25 Präparate</v>
          </cell>
          <cell r="C5194" t="str">
            <v>Histology of Vertebrata excluding Mammalia, 25 microscope slides</v>
          </cell>
          <cell r="D5194" t="str">
            <v/>
          </cell>
          <cell r="E5194" t="str">
            <v/>
          </cell>
          <cell r="F5194" t="str">
            <v>Zestaw mikropreparatów: Kręgowce (Vertebrata), wyłącznie ssaki, 25 preparatów</v>
          </cell>
          <cell r="G5194" t="str">
            <v/>
          </cell>
          <cell r="H5194">
            <v>166.3</v>
          </cell>
        </row>
        <row r="5195">
          <cell r="A5195" t="str">
            <v>LIE-2400</v>
          </cell>
          <cell r="B5195" t="str">
            <v>Histologie der Säugetiere (Mammalia), Grundserie, 25 Präparate.</v>
          </cell>
          <cell r="C5195" t="str">
            <v>Histology of Mammalia, elementary set, 25 microscope slides</v>
          </cell>
          <cell r="D5195" t="str">
            <v/>
          </cell>
          <cell r="E5195" t="str">
            <v/>
          </cell>
          <cell r="F5195" t="str">
            <v>Zestaw mikropreparatów: Histologia ssaków (Mammalia), seria podstawowa, 25 preparatów</v>
          </cell>
          <cell r="G5195" t="str">
            <v/>
          </cell>
          <cell r="H5195">
            <v>200.3</v>
          </cell>
        </row>
        <row r="5196">
          <cell r="A5196" t="str">
            <v>LIE-2500</v>
          </cell>
          <cell r="B5196" t="str">
            <v>Histologie der Säugetiere (Mammalia), Ergänzungsserie, 50 Präparate. Erweiterung von Serie 2400</v>
          </cell>
          <cell r="C5196" t="str">
            <v>Histology of Mammalia, supplementary set, 50 microscope slides</v>
          </cell>
          <cell r="D5196" t="str">
            <v/>
          </cell>
          <cell r="E5196" t="str">
            <v/>
          </cell>
          <cell r="F5196" t="str">
            <v>Zestaw mikropreparatów: Histologia ssaków (Mammalia), seria uzupełniająca, 50 preparatów, uzupełnienie zestawu 2400</v>
          </cell>
          <cell r="G5196" t="str">
            <v/>
          </cell>
          <cell r="H5196">
            <v>393.7</v>
          </cell>
        </row>
        <row r="5197">
          <cell r="A5197" t="str">
            <v>LIE-2600</v>
          </cell>
          <cell r="B5197" t="str">
            <v>Blütenlose Pflanzen (Cryptogamae), Grundserie, 25 Präparate</v>
          </cell>
          <cell r="C5197" t="str">
            <v>Cryptogamae, elementary set, 25 microscope slides</v>
          </cell>
          <cell r="D5197" t="str">
            <v/>
          </cell>
          <cell r="E5197" t="str">
            <v>Cryptogamae, juego elemental, 25 preparaciones microscópicas</v>
          </cell>
          <cell r="F5197" t="str">
            <v>Zestaw mikropreparatów: Rośliny zarodnikowe (Cryptogamae), seria podstawowa, 25 preparatów</v>
          </cell>
          <cell r="G5197" t="str">
            <v/>
          </cell>
          <cell r="H5197">
            <v>171.1</v>
          </cell>
        </row>
        <row r="5198">
          <cell r="A5198" t="str">
            <v>LIE-2601E</v>
          </cell>
          <cell r="B5198" t="str">
            <v>Bakterientypen. Kokken, Bazillen, Spirillen</v>
          </cell>
          <cell r="C5198" t="str">
            <v>Bacteria type slide shows cocci, bacilli, spirilli</v>
          </cell>
          <cell r="D5198" t="str">
            <v/>
          </cell>
          <cell r="E5198" t="str">
            <v/>
          </cell>
          <cell r="F5198" t="str">
            <v/>
          </cell>
          <cell r="G5198" t="str">
            <v/>
          </cell>
          <cell r="H5198">
            <v>9</v>
          </cell>
        </row>
        <row r="5199">
          <cell r="A5199" t="str">
            <v>LIE-2700</v>
          </cell>
          <cell r="B5199" t="str">
            <v>Blütenlose Pflanzen (Cryptogamae), Ergänzungsserie I, 25 Präparate, Erweiterung der Serie 2600</v>
          </cell>
          <cell r="C5199" t="str">
            <v>Cryptogamae, supplementary set I, 25 microscope slides</v>
          </cell>
          <cell r="D5199" t="str">
            <v/>
          </cell>
          <cell r="E5199" t="str">
            <v/>
          </cell>
          <cell r="F5199" t="str">
            <v>Zestaw mikropreparatów: Rośliny zarodnikowe (Cryptogamae), seria uzupełniająca I, 25 preparatów, uzupełnienie serii 2600</v>
          </cell>
          <cell r="G5199" t="str">
            <v/>
          </cell>
          <cell r="H5199">
            <v>171.1</v>
          </cell>
        </row>
        <row r="5200">
          <cell r="A5200" t="str">
            <v>LIE-2750</v>
          </cell>
          <cell r="B5200" t="str">
            <v>Blütenlose Pflanzen (Cryptogamae), Ergänzungsserie II, 25 Präparate, Erweiterung der Serien 2600 und 2700</v>
          </cell>
          <cell r="C5200" t="str">
            <v>Cryptogamae, supplementary set II, 25 microscope slides</v>
          </cell>
          <cell r="D5200" t="str">
            <v/>
          </cell>
          <cell r="E5200" t="str">
            <v/>
          </cell>
          <cell r="F5200" t="str">
            <v>Zestaw mikropreparatów: Rośliny zarodnikowe (Cryptogamae), seria uzupełniająca II, 25 preparatów, uzupełnienie serii 2600 i 2700</v>
          </cell>
          <cell r="G5200" t="str">
            <v/>
          </cell>
          <cell r="H5200">
            <v>171.1</v>
          </cell>
        </row>
        <row r="5201">
          <cell r="A5201" t="str">
            <v>LIE-2800</v>
          </cell>
          <cell r="B5201" t="str">
            <v>Blütenpflanzen (Phanerogamae), Grundserie, 25 Präparate</v>
          </cell>
          <cell r="C5201" t="str">
            <v>Phanerogamae, elementary set, 25 microscope slides</v>
          </cell>
          <cell r="D5201" t="str">
            <v/>
          </cell>
          <cell r="E5201" t="str">
            <v/>
          </cell>
          <cell r="F5201" t="str">
            <v>Zestaw mikropreparatów: Rośliny nasienne (Phanerogamae), seria podstawowa, 25 preparatów</v>
          </cell>
          <cell r="G5201" t="str">
            <v/>
          </cell>
          <cell r="H5201">
            <v>171.1</v>
          </cell>
        </row>
        <row r="5202">
          <cell r="A5202" t="str">
            <v>LIE-2900</v>
          </cell>
          <cell r="B5202" t="str">
            <v>Blütenpflanzen (Phanerogamae), Ergänzungsserie, 50 Präparate, Erweiterung von Serie 2800</v>
          </cell>
          <cell r="C5202" t="str">
            <v>Phanerogamae, supplementary set, 50 microscope slides</v>
          </cell>
          <cell r="D5202" t="str">
            <v/>
          </cell>
          <cell r="E5202" t="str">
            <v/>
          </cell>
          <cell r="F5202" t="str">
            <v>Zestaw mikropreparatów: Rośliny nasienne (Phanerogamae), seria uzupełniająca, 50 preparatów, uzupełnienie serii 2800</v>
          </cell>
          <cell r="G5202" t="str">
            <v/>
          </cell>
          <cell r="H5202">
            <v>323.39999999999998</v>
          </cell>
        </row>
        <row r="5203">
          <cell r="A5203" t="str">
            <v>LIE-3000</v>
          </cell>
          <cell r="B5203" t="str">
            <v>Bakterien, Basisserie, 25 Präparate</v>
          </cell>
          <cell r="C5203" t="str">
            <v>Bacteria, 25 microscope slides</v>
          </cell>
          <cell r="D5203" t="str">
            <v>Bactéries, 25 préparations microscopiques</v>
          </cell>
          <cell r="E5203" t="str">
            <v>Bacteria, 25 placas para microscopio</v>
          </cell>
          <cell r="F5203" t="str">
            <v>Zestaw mikropreparatów: Bakterie, seria podstawowa, 25 preparatów</v>
          </cell>
          <cell r="G5203" t="str">
            <v>Бактерии, 25 микропрепаратов, базовый набор</v>
          </cell>
          <cell r="H5203">
            <v>227.8</v>
          </cell>
        </row>
        <row r="5204">
          <cell r="A5204" t="str">
            <v>LIE-3050</v>
          </cell>
          <cell r="B5204" t="str">
            <v>Bakterien als Krankheits- und Seuchenerreger, 25 Präparate</v>
          </cell>
          <cell r="C5204" t="str">
            <v>Pathogenic Bacteria, 25 microscope slides</v>
          </cell>
          <cell r="D5204" t="str">
            <v>Bactéries pathogènes, 25 préparations microscopiques</v>
          </cell>
          <cell r="E5204" t="str">
            <v>Bacterias patógenas, 25 preparaciones microscópicas</v>
          </cell>
          <cell r="F5204" t="str">
            <v>Zestaw mikropreparatów: Bakterie jako czynnik chorobo- i epidemiotwórczy, seria podstawowa, 25 preparatów</v>
          </cell>
          <cell r="G5204" t="str">
            <v>Набор микропрепаратов "Патогенные бактерии," 25  шт</v>
          </cell>
          <cell r="H5204">
            <v>231</v>
          </cell>
        </row>
        <row r="5205">
          <cell r="A5205" t="str">
            <v>LIE-3800</v>
          </cell>
          <cell r="B5205" t="str">
            <v>Bakterien.  Große Serie,  neue erweiterte Serie, 50 Präparate</v>
          </cell>
          <cell r="C5205" t="str">
            <v>Bacteria. Large Set.  50 Microscope slides (New Version)</v>
          </cell>
          <cell r="D5205" t="str">
            <v/>
          </cell>
          <cell r="E5205" t="str">
            <v>Bacteria. Set tamaño grande. 50 muestras (Nueva Versión)</v>
          </cell>
          <cell r="F5205" t="str">
            <v>Zestaw mikropreparatów: Bakterie, nowy rozszerzony zestaw, 50 preparatów</v>
          </cell>
          <cell r="G5205" t="str">
            <v/>
          </cell>
          <cell r="H5205">
            <v>427.9</v>
          </cell>
        </row>
        <row r="5206">
          <cell r="A5206" t="str">
            <v>LIE-3900</v>
          </cell>
          <cell r="B5206" t="str">
            <v xml:space="preserve">Parasitologie.  Große Serie  –  50 Präparate.  Einheimische und tropische Parasiten des Menschen und der Haustiere.  </v>
          </cell>
          <cell r="C5206" t="str">
            <v>General Parasitology.  Large Set, 50 Microscope slides (New Version)</v>
          </cell>
          <cell r="D5206" t="str">
            <v/>
          </cell>
          <cell r="E5206" t="str">
            <v/>
          </cell>
          <cell r="F5206" t="str">
            <v>Zestaw mikropreparatów: Parazytologia, duży zestaw, 50 preparatów, pasożyty rodzime i tropikalne człowieka i zwierząt domowych</v>
          </cell>
          <cell r="G5206" t="str">
            <v/>
          </cell>
          <cell r="H5206">
            <v>549</v>
          </cell>
        </row>
        <row r="5207">
          <cell r="A5207" t="str">
            <v>LIE-3937H</v>
          </cell>
          <cell r="B5207" t="str">
            <v>Zecke, Ixodes, Imago total</v>
          </cell>
          <cell r="C5207" t="str">
            <v>Ixodes sp., tick, adult w.m. Carrier of relapsing fever and borreliosis</v>
          </cell>
          <cell r="D5207" t="str">
            <v/>
          </cell>
          <cell r="E5207" t="str">
            <v/>
          </cell>
          <cell r="F5207" t="str">
            <v/>
          </cell>
          <cell r="G5207" t="str">
            <v/>
          </cell>
          <cell r="H5207">
            <v>18.600000000000001</v>
          </cell>
        </row>
        <row r="5208">
          <cell r="A5208" t="str">
            <v>LIE-3948G</v>
          </cell>
          <cell r="B5208" t="str">
            <v>Pediculus humanus, Kopf- oder Kleiderlaus, Totalpräparat</v>
          </cell>
          <cell r="C5208" t="str">
            <v>Pediculus humanus, human louse, w.m.</v>
          </cell>
          <cell r="D5208" t="str">
            <v/>
          </cell>
          <cell r="E5208" t="str">
            <v/>
          </cell>
          <cell r="F5208" t="str">
            <v/>
          </cell>
          <cell r="G5208" t="str">
            <v/>
          </cell>
          <cell r="H5208">
            <v>18.600000000000001</v>
          </cell>
        </row>
        <row r="5209">
          <cell r="A5209" t="str">
            <v>LIE-3950E</v>
          </cell>
          <cell r="B5209" t="str">
            <v>Ctenocephalus canis, Hundefloh, Totalpräparat</v>
          </cell>
          <cell r="C5209" t="str">
            <v>Ctenocephalus canis, dog flea, adult w.m.</v>
          </cell>
          <cell r="D5209" t="str">
            <v/>
          </cell>
          <cell r="E5209" t="str">
            <v/>
          </cell>
          <cell r="F5209" t="str">
            <v/>
          </cell>
          <cell r="G5209" t="str">
            <v/>
          </cell>
          <cell r="H5209">
            <v>9</v>
          </cell>
        </row>
        <row r="5210">
          <cell r="A5210" t="str">
            <v>LIE-4100N</v>
          </cell>
          <cell r="B5210" t="str">
            <v xml:space="preserve">Pathologische Histologie des Menschen, Grundserie Teil I.  40 Präparate </v>
          </cell>
          <cell r="C5210" t="str">
            <v>Human Pathology, Medium Set Part I, 40 microscope slides (New Version)</v>
          </cell>
          <cell r="D5210" t="str">
            <v/>
          </cell>
          <cell r="E5210" t="str">
            <v>Patología humana, set parte I, 40 preparados para microscopio (nueva versión)</v>
          </cell>
          <cell r="F5210" t="str">
            <v>Zestaw mikropreparatów: Histopatologia człowieka, seria podstawowa, część I, 40 preparatów</v>
          </cell>
          <cell r="G5210" t="str">
            <v/>
          </cell>
          <cell r="H5210">
            <v>313</v>
          </cell>
        </row>
        <row r="5211">
          <cell r="A5211" t="str">
            <v>LIE-4200N</v>
          </cell>
          <cell r="B5211" t="str">
            <v>Pathologische Histologie des Menschen, Grundserie Teil II.   40 Präparate</v>
          </cell>
          <cell r="C5211" t="str">
            <v>Human Pathology, Medium Set Part II, 40 microscope slides (New Version)</v>
          </cell>
          <cell r="D5211" t="str">
            <v/>
          </cell>
          <cell r="E5211" t="str">
            <v>Patología humana, set parte II, 40 preparados para microscopio (nueva versión)</v>
          </cell>
          <cell r="F5211" t="str">
            <v>Zestaw mikropreparatów: Histopatologia człowieka, seria podstawowa, część II, 40 preparatów</v>
          </cell>
          <cell r="G5211" t="str">
            <v/>
          </cell>
          <cell r="H5211">
            <v>342.8</v>
          </cell>
        </row>
        <row r="5212">
          <cell r="A5212" t="str">
            <v>LIE-4238E</v>
          </cell>
          <cell r="B5212" t="str">
            <v>Melanosarkom der Haut</v>
          </cell>
          <cell r="C5212" t="str">
            <v>Melanosarcoma of skin</v>
          </cell>
          <cell r="D5212" t="str">
            <v/>
          </cell>
          <cell r="E5212" t="str">
            <v/>
          </cell>
          <cell r="F5212" t="str">
            <v/>
          </cell>
          <cell r="G5212" t="str">
            <v/>
          </cell>
          <cell r="H5212">
            <v>9</v>
          </cell>
        </row>
        <row r="5213">
          <cell r="A5213" t="str">
            <v>LIE-4239E</v>
          </cell>
          <cell r="B5213" t="str">
            <v>Sarkom des Oberschenkels</v>
          </cell>
          <cell r="C5213" t="str">
            <v>Sarcoma of thigh</v>
          </cell>
          <cell r="D5213" t="str">
            <v/>
          </cell>
          <cell r="E5213" t="str">
            <v/>
          </cell>
          <cell r="F5213" t="str">
            <v/>
          </cell>
          <cell r="G5213" t="str">
            <v/>
          </cell>
          <cell r="H5213">
            <v>9</v>
          </cell>
        </row>
        <row r="5214">
          <cell r="A5214" t="str">
            <v>LIE-4240E</v>
          </cell>
          <cell r="B5214" t="str">
            <v>Fibrom der Haut</v>
          </cell>
          <cell r="C5214" t="str">
            <v>Fibroma of skin</v>
          </cell>
          <cell r="D5214" t="str">
            <v/>
          </cell>
          <cell r="E5214" t="str">
            <v/>
          </cell>
          <cell r="F5214" t="str">
            <v/>
          </cell>
          <cell r="G5214" t="str">
            <v/>
          </cell>
          <cell r="H5214">
            <v>9</v>
          </cell>
        </row>
        <row r="5215">
          <cell r="A5215" t="str">
            <v>LIE-4300</v>
          </cell>
          <cell r="B5215" t="str">
            <v>Insekten, Grundserie, 25 Präparate</v>
          </cell>
          <cell r="C5215" t="str">
            <v>Insecta, elementary set, 25 microscope slides</v>
          </cell>
          <cell r="D5215" t="str">
            <v>Insecta, série élémentaire, 25 préparations microscopiques</v>
          </cell>
          <cell r="E5215" t="str">
            <v>Insecta, juego elemental, 25 preparaciones microscópicas</v>
          </cell>
          <cell r="F5215" t="str">
            <v>Zestaw mikropreparatów: Owady, seria podstawowa, 25 preparatów</v>
          </cell>
          <cell r="G5215" t="str">
            <v/>
          </cell>
          <cell r="H5215">
            <v>172.2</v>
          </cell>
        </row>
        <row r="5216">
          <cell r="A5216" t="str">
            <v>LIE-4350</v>
          </cell>
          <cell r="B5216" t="str">
            <v>Insekten, Ergänzungsserie, 36 Präparate, Erweiterung von Serie 4300</v>
          </cell>
          <cell r="C5216" t="str">
            <v>Insecta, supplementary set, 36 microscope slides</v>
          </cell>
          <cell r="D5216" t="str">
            <v/>
          </cell>
          <cell r="E5216" t="str">
            <v>Insecta, juego suplementario, 36 preparaciones microscópicas</v>
          </cell>
          <cell r="F5216" t="str">
            <v>Zestaw mikropreparatów: Owady, seria uzupełniająca, 36 preparatów, uzupełnienie serii 4300</v>
          </cell>
          <cell r="G5216" t="str">
            <v/>
          </cell>
          <cell r="H5216">
            <v>263.2</v>
          </cell>
        </row>
        <row r="5217">
          <cell r="A5217" t="str">
            <v>LIE-4410</v>
          </cell>
          <cell r="B5217" t="str">
            <v>Serie I. Zelle, Gewebe und Organe, 13 Präparate</v>
          </cell>
          <cell r="C5217" t="str">
            <v>Series for Secondary Schools, Set No. I. Cells, Tissues and Organs, 13 microscope slides</v>
          </cell>
          <cell r="D5217" t="str">
            <v/>
          </cell>
          <cell r="E5217" t="str">
            <v/>
          </cell>
          <cell r="F5217" t="str">
            <v>Zestaw mikropreparatów Seria I: Komórki, tkanki i organy, 13 preparatów</v>
          </cell>
          <cell r="G5217" t="str">
            <v>Серия для средних школ, комплект № I. Клетки, ткани и Органы, 13 предметных стекол для микроскопа</v>
          </cell>
          <cell r="H5217">
            <v>99.2</v>
          </cell>
        </row>
        <row r="5218">
          <cell r="A5218" t="str">
            <v>LIE-4430</v>
          </cell>
          <cell r="B5218" t="str">
            <v>Serie II. Stoffwechsel, 15 Präparate</v>
          </cell>
          <cell r="C5218" t="str">
            <v>Series for Secondary Schools, Set No. II. Metabolism, 15 microscope slides</v>
          </cell>
          <cell r="D5218" t="str">
            <v/>
          </cell>
          <cell r="E5218" t="str">
            <v/>
          </cell>
          <cell r="F5218" t="str">
            <v>Zestaw mikropreparatów Seria II: Przemiana materii, 15 preparatów</v>
          </cell>
          <cell r="G5218" t="str">
            <v>Серия для средних школ, комплект № II. Метаболизм, 15 мкслайды роскопа</v>
          </cell>
          <cell r="H5218">
            <v>110.7</v>
          </cell>
        </row>
        <row r="5219">
          <cell r="A5219" t="str">
            <v>LIE-4450</v>
          </cell>
          <cell r="B5219" t="str">
            <v>Serie III. Sinnesphysiologie, 16 Präparate</v>
          </cell>
          <cell r="C5219" t="str">
            <v>Series for Secondary Schools, Set No. III. Organs of Sense, 16 microscope slides</v>
          </cell>
          <cell r="D5219" t="str">
            <v/>
          </cell>
          <cell r="E5219" t="str">
            <v/>
          </cell>
          <cell r="F5219" t="str">
            <v>Zestaw mikropreparatów Seria III: Fizjologia zmysłów, 16 preparatów</v>
          </cell>
          <cell r="G5219" t="str">
            <v>Серия для средних школ, комплект № III. Органы чувств, 16 предметных стекол для микроскопа</v>
          </cell>
          <cell r="H5219">
            <v>156.80000000000001</v>
          </cell>
        </row>
        <row r="5220">
          <cell r="A5220" t="str">
            <v>LIE-4470</v>
          </cell>
          <cell r="B5220" t="str">
            <v>Serie IV. Hormone, Hormonfunktion, 7 Präparate</v>
          </cell>
          <cell r="C5220" t="str">
            <v>Series for Secondary Schools, Set No. IV. Hormone Organs and Hormonal Functions, 7 microscope slides</v>
          </cell>
          <cell r="D5220" t="str">
            <v/>
          </cell>
          <cell r="E5220" t="str">
            <v/>
          </cell>
          <cell r="F5220" t="str">
            <v>Zestaw mikropreparatów Seria IV: Hormony i ich funkcje, 7 preparatów</v>
          </cell>
          <cell r="G5220" t="str">
            <v>Серия для средних школ, комплект № IV. Гормональные органы и Гормональные функции, 7 предметных стекол для микроскопа</v>
          </cell>
          <cell r="H5220">
            <v>76.599999999999994</v>
          </cell>
        </row>
        <row r="5221">
          <cell r="A5221" t="str">
            <v>LIE-4480</v>
          </cell>
          <cell r="B5221" t="str">
            <v>Serie V. Genetik, Fortpflanzung und Entwicklung, 19 Präparate</v>
          </cell>
          <cell r="C5221" t="str">
            <v>Series for Secondary Schools, Set No. V. Genetics, Reproduction and Embryology, 19 microscope slides</v>
          </cell>
          <cell r="D5221" t="str">
            <v/>
          </cell>
          <cell r="E5221" t="str">
            <v/>
          </cell>
          <cell r="F5221" t="str">
            <v>Zestaw mikropreparatów Seria V: Genetyka, rozmnażanie i rozwój, 19 preparatów</v>
          </cell>
          <cell r="G5221" t="str">
            <v>Набор микропрепаратов, комплект Генетика, 19 Препаратов</v>
          </cell>
          <cell r="H5221">
            <v>199.7</v>
          </cell>
        </row>
        <row r="5222">
          <cell r="A5222" t="str">
            <v>LIE-4510</v>
          </cell>
          <cell r="B5222" t="str">
            <v>Unsere Umwelt I. Der Wald, Ursache und Wirkung von Waldschäden, 20 Präp.</v>
          </cell>
          <cell r="C5222" t="str">
            <v>The Wood. Consequences of Pollution, 20 microscope slides</v>
          </cell>
          <cell r="D5222" t="str">
            <v/>
          </cell>
          <cell r="E5222" t="str">
            <v/>
          </cell>
          <cell r="F5222" t="str">
            <v>Zestaw mikropreparatów Nasze środowisko I: Lasy - przyczyny i skutki zanieczyszczenia, 20 preparatów</v>
          </cell>
          <cell r="G5222" t="str">
            <v/>
          </cell>
          <cell r="H5222">
            <v>143.1</v>
          </cell>
        </row>
        <row r="5223">
          <cell r="A5223" t="str">
            <v>LIE-4540</v>
          </cell>
          <cell r="B5223" t="str">
            <v>Unsere Umwelt II. Das Wasser, Die Gewässerverschmutzung, Ursachen und Kennzeichen, 20 Präparate</v>
          </cell>
          <cell r="C5223" t="str">
            <v>The Water Pollution. Problems and Results, 20 microscope slides</v>
          </cell>
          <cell r="D5223" t="str">
            <v/>
          </cell>
          <cell r="E5223" t="str">
            <v>Contaminación del agua. Problemas y resultados, 20 preparados</v>
          </cell>
          <cell r="F5223" t="str">
            <v>Zestaw mikropreparatów Nasze środowisko II: Woda - przyczyny i skutki zanieczyszczenia wód, 20 preparatów</v>
          </cell>
          <cell r="G5223" t="str">
            <v>Загрязнение воды. Проблемы и результаты, 20 микроскоп sli</v>
          </cell>
          <cell r="H5223">
            <v>144.5</v>
          </cell>
        </row>
        <row r="5224">
          <cell r="A5224" t="str">
            <v>LIE-4570</v>
          </cell>
          <cell r="B5224" t="str">
            <v>Unsere Umwelt III. Der Boden, Bodenleben und Bodenstruktur, 17 Präparate</v>
          </cell>
          <cell r="C5224" t="str">
            <v>Life in the Soil, 17 microscope slides</v>
          </cell>
          <cell r="D5224" t="str">
            <v>La vie dans le sol, 17 préparations microscopiques</v>
          </cell>
          <cell r="E5224" t="str">
            <v>La vida en el suelo, 17 preparaciones microscópicas</v>
          </cell>
          <cell r="F5224" t="str">
            <v>Zestaw mikropreparatów Nasze środowisko III: Struktura gleby i organizmy ją zamieszkujące, 17 preparatów</v>
          </cell>
          <cell r="G5224" t="str">
            <v>Жизнь в почве, 17 слайдов микроскопа</v>
          </cell>
          <cell r="H5224">
            <v>126</v>
          </cell>
        </row>
        <row r="5225">
          <cell r="A5225" t="str">
            <v>LIE-4590</v>
          </cell>
          <cell r="B5225" t="str">
            <v>Unsere Umwelt IV. Die Luft, Luftverschmutzung und Allergene, 15 Präparate</v>
          </cell>
          <cell r="C5225" t="str">
            <v>Air Pollution and Allergens, 15 microscope slides</v>
          </cell>
          <cell r="D5225" t="str">
            <v/>
          </cell>
          <cell r="E5225" t="str">
            <v>Contaminación del aire y alérgenos, 15 portaobjetos para microscopio</v>
          </cell>
          <cell r="F5225" t="str">
            <v>Zestaw mikropreparatów Nasze środowisko IV: Zanieczyszczenie powietrza i alergeny, 15 preparatów</v>
          </cell>
          <cell r="G5225" t="str">
            <v/>
          </cell>
          <cell r="H5225">
            <v>107.2</v>
          </cell>
        </row>
        <row r="5226">
          <cell r="A5226" t="str">
            <v>LIE-500</v>
          </cell>
          <cell r="B5226" t="str">
            <v>Schulserie A (Grundserie), 25 Präparate</v>
          </cell>
          <cell r="C5226" t="str">
            <v>School Set A for General Biology, Elementary Set, 25 microscope slides</v>
          </cell>
          <cell r="D5226" t="str">
            <v>Préparations microscopiques, série école A, 25 lames</v>
          </cell>
          <cell r="E5226" t="str">
            <v>Set A biología general para colegios, set básico, 25 preparados para microscopios</v>
          </cell>
          <cell r="F5226" t="str">
            <v>Zestaw szkolny mikropreparatów A: Biologia ogólna, zestaw podstawowy, 25 preparatów</v>
          </cell>
          <cell r="G5226" t="str">
            <v/>
          </cell>
          <cell r="H5226">
            <v>179.2</v>
          </cell>
        </row>
        <row r="5227">
          <cell r="A5227" t="str">
            <v>LIE-5000</v>
          </cell>
          <cell r="B5227" t="str">
            <v>Die Tierzelle, Ausgewählte Präparate zur Zellenlehre, 12 Präparate</v>
          </cell>
          <cell r="C5227" t="str">
            <v>The Animal Cell, 12 microscope slides</v>
          </cell>
          <cell r="D5227" t="str">
            <v>Cellule animale, jeu de 12 préparations microscopiques</v>
          </cell>
          <cell r="E5227" t="str">
            <v>Célula animal, 12 láminas para microscopio</v>
          </cell>
          <cell r="F5227" t="str">
            <v>Zestaw mikropreparatów Komórka zwierzęca - wybrane preparaty, 12 preparatów</v>
          </cell>
          <cell r="G5227" t="str">
            <v>Животная клетка, 12 предметных стекол для микроскопа</v>
          </cell>
          <cell r="H5227">
            <v>119</v>
          </cell>
        </row>
        <row r="5228">
          <cell r="A5228" t="str">
            <v>LIE-5100</v>
          </cell>
          <cell r="B5228" t="str">
            <v>Die Pflanzenzelle, Ausgewählte Präparate zur Zellenlehre, 12 Präparate</v>
          </cell>
          <cell r="C5228" t="str">
            <v>The Plant Cell, 12 microscope slides</v>
          </cell>
          <cell r="D5228" t="str">
            <v>Cellule végétale, jeu de 12 préparations microscopiques</v>
          </cell>
          <cell r="E5228" t="str">
            <v>Célula vegetal, 12 preparados para microscopio</v>
          </cell>
          <cell r="F5228" t="str">
            <v>Zestaw mikropreparatów Komórka roślinna - wybrane preparaty, 12 preparatów</v>
          </cell>
          <cell r="G5228" t="str">
            <v>Растительная клетка, 12 предметных стекол для микроскопа</v>
          </cell>
          <cell r="H5228">
            <v>91.7</v>
          </cell>
        </row>
        <row r="5229">
          <cell r="A5229" t="str">
            <v>LIE-5150</v>
          </cell>
          <cell r="B5229" t="str">
            <v>Mitose und Meiose Serie I, 6 ausgewählte Präparate</v>
          </cell>
          <cell r="C5229" t="str">
            <v>Mitosis and Meiosis Set I, 6 selected microscope slides</v>
          </cell>
          <cell r="D5229" t="str">
            <v/>
          </cell>
          <cell r="E5229" t="str">
            <v/>
          </cell>
          <cell r="F5229" t="str">
            <v>Zestaw mikropreparatów Mitoza i mejoza, seria I - wybrane preparaty, 6 preparatów</v>
          </cell>
          <cell r="G5229" t="str">
            <v/>
          </cell>
          <cell r="H5229">
            <v>67.400000000000006</v>
          </cell>
        </row>
        <row r="5230">
          <cell r="A5230" t="str">
            <v>LIE-5170</v>
          </cell>
          <cell r="B5230" t="str">
            <v>Mitose und Meiose Serie II, 5 ausgewählte Präparate</v>
          </cell>
          <cell r="C5230" t="str">
            <v>Mitosis and Meiosis Set II, 5 selected microscope slides</v>
          </cell>
          <cell r="D5230" t="str">
            <v/>
          </cell>
          <cell r="E5230" t="str">
            <v/>
          </cell>
          <cell r="F5230" t="str">
            <v>Zestaw mikropreparatów Mitoza i mejoza, seria II - wybrane preparaty, 5 preparatów</v>
          </cell>
          <cell r="G5230" t="str">
            <v/>
          </cell>
          <cell r="H5230">
            <v>68.400000000000006</v>
          </cell>
        </row>
        <row r="5231">
          <cell r="A5231" t="str">
            <v>LIE-5200</v>
          </cell>
          <cell r="B5231" t="str">
            <v>Entwicklung des Seeigels (Psammechinus miliaris), 12 Präparate</v>
          </cell>
          <cell r="C5231" t="str">
            <v>The Sea Urchin Embryology (Echinus miliaris), 12 microscope slides</v>
          </cell>
          <cell r="D5231" t="str">
            <v/>
          </cell>
          <cell r="E5231" t="str">
            <v/>
          </cell>
          <cell r="F5231" t="str">
            <v>Zestaw mikropreparatów Rozwój jeżaka brzegowego (Psammechinus miliaris), 12 preparatów</v>
          </cell>
          <cell r="G5231" t="str">
            <v/>
          </cell>
          <cell r="H5231">
            <v>139.5</v>
          </cell>
        </row>
        <row r="5232">
          <cell r="A5232" t="str">
            <v>LIE-525D</v>
          </cell>
          <cell r="B5232" t="str">
            <v>Allium cepa, Küchenzwiebel, Wurzelspitzen längs. Zellteilungen (Mitosen) in allen Stadien</v>
          </cell>
          <cell r="C5232" t="str">
            <v>Allium cepa, l.s. of root tips showing cell divisions (mitosis) in all stages, carefully stained</v>
          </cell>
          <cell r="D5232" t="str">
            <v/>
          </cell>
          <cell r="E5232" t="str">
            <v/>
          </cell>
          <cell r="F5232" t="str">
            <v/>
          </cell>
          <cell r="G5232" t="str">
            <v/>
          </cell>
          <cell r="H5232">
            <v>7.5</v>
          </cell>
        </row>
        <row r="5233">
          <cell r="A5233" t="str">
            <v>LIE-5300</v>
          </cell>
          <cell r="B5233" t="str">
            <v>Das Pantoffeltierchen (Paramaecium, caudatum), 8 Präparate inkl. Aufbewahrungsbox</v>
          </cell>
          <cell r="C5233" t="str">
            <v>The paramecium</v>
          </cell>
          <cell r="D5233" t="str">
            <v/>
          </cell>
          <cell r="E5233" t="str">
            <v/>
          </cell>
          <cell r="F5233" t="str">
            <v/>
          </cell>
          <cell r="G5233" t="str">
            <v/>
          </cell>
          <cell r="H5233">
            <v>76.599999999999994</v>
          </cell>
        </row>
        <row r="5234">
          <cell r="A5234" t="str">
            <v>LIE-5350</v>
          </cell>
          <cell r="B5234" t="str">
            <v>Der Süßwasserpolyp (Hydra viridis), 8 Präparate  inkl. Aufbewahrungsbox</v>
          </cell>
          <cell r="C5234" t="str">
            <v>-</v>
          </cell>
          <cell r="D5234" t="str">
            <v/>
          </cell>
          <cell r="E5234" t="str">
            <v/>
          </cell>
          <cell r="F5234" t="str">
            <v/>
          </cell>
          <cell r="G5234" t="str">
            <v/>
          </cell>
          <cell r="H5234">
            <v>70.900000000000006</v>
          </cell>
        </row>
        <row r="5235">
          <cell r="A5235" t="str">
            <v>LIE-5550</v>
          </cell>
          <cell r="B5235" t="str">
            <v>Die Honigbiene (Apis mellifica), 18 Präparate</v>
          </cell>
          <cell r="C5235" t="str">
            <v>The Honey Bee (Apis mellifica), 18 microscope slides</v>
          </cell>
          <cell r="D5235" t="str">
            <v/>
          </cell>
          <cell r="E5235" t="str">
            <v/>
          </cell>
          <cell r="F5235" t="str">
            <v>Zestaw mikropreparatów Pszczoła miodna (Apis mellifica), 18 preparatów</v>
          </cell>
          <cell r="G5235" t="str">
            <v/>
          </cell>
          <cell r="H5235">
            <v>131.5</v>
          </cell>
        </row>
        <row r="5236">
          <cell r="A5236" t="str">
            <v>LIE-5570</v>
          </cell>
          <cell r="B5236" t="str">
            <v>Die Mundwerkzeuge der Insekten.  20 Präparate  inkl. Aufbewahrungsbox</v>
          </cell>
          <cell r="C5236" t="str">
            <v>The mouthparts of insects.</v>
          </cell>
          <cell r="D5236" t="str">
            <v/>
          </cell>
          <cell r="E5236" t="str">
            <v/>
          </cell>
          <cell r="F5236" t="str">
            <v/>
          </cell>
          <cell r="G5236" t="str">
            <v/>
          </cell>
          <cell r="H5236">
            <v>174.5</v>
          </cell>
        </row>
        <row r="5237">
          <cell r="A5237" t="str">
            <v>LIE-5900</v>
          </cell>
          <cell r="B5237" t="str">
            <v>Histologie des Frosches (Rana), 20 Präparate</v>
          </cell>
          <cell r="C5237" t="str">
            <v>The Frog (Rana), 20 microscope slides</v>
          </cell>
          <cell r="D5237" t="str">
            <v>La grenouille (Rana), 20 préparations microscopiques</v>
          </cell>
          <cell r="E5237" t="str">
            <v>La rana (Rana), 20 preparaciones microscópicas</v>
          </cell>
          <cell r="F5237" t="str">
            <v>Zestaw mikropreparatów Histologia żaby (Rana), 20 preparatów</v>
          </cell>
          <cell r="G5237" t="str">
            <v>Лягушка (Rana), 20 предметных стекол для микроскопа</v>
          </cell>
          <cell r="H5237">
            <v>126</v>
          </cell>
        </row>
        <row r="5238">
          <cell r="A5238" t="str">
            <v>LIE-600</v>
          </cell>
          <cell r="B5238" t="str">
            <v>Schulserie B (Ergänzung zu Schulserie A), 50 Präparate</v>
          </cell>
          <cell r="C5238" t="str">
            <v>School Set B for General Biology, Supplementary Set, 50 microscope slides</v>
          </cell>
          <cell r="D5238" t="str">
            <v>Préparations microscopiques, série école B, 50 lames</v>
          </cell>
          <cell r="E5238" t="str">
            <v>Set B biología general para colegios, set complementario, 50preparados para microscopio</v>
          </cell>
          <cell r="F5238" t="str">
            <v>Zestaw szkolny mikropreparatów B: Biologia ogólna, zestaw uzupełniający do zestawu A, 50 preparatów</v>
          </cell>
          <cell r="G5238" t="str">
            <v/>
          </cell>
          <cell r="H5238">
            <v>349</v>
          </cell>
        </row>
        <row r="5239">
          <cell r="A5239" t="str">
            <v>LIE-601D</v>
          </cell>
          <cell r="B5239" t="str">
            <v>Paramaecium, Pantoffeltierchen. Wimpertierchen mit Groß- und Kleinkern, Mundöffnung</v>
          </cell>
          <cell r="C5239" t="str">
            <v>Paramaecium, nuclei stained</v>
          </cell>
          <cell r="D5239" t="str">
            <v/>
          </cell>
          <cell r="E5239" t="str">
            <v/>
          </cell>
          <cell r="F5239" t="str">
            <v/>
          </cell>
          <cell r="G5239" t="str">
            <v/>
          </cell>
          <cell r="H5239">
            <v>7.5</v>
          </cell>
        </row>
        <row r="5240">
          <cell r="A5240" t="str">
            <v>LIE-622G</v>
          </cell>
          <cell r="B5240" t="str">
            <v>Nervenfasern, isoliert. Färbung mit Osmiumsäure zur Darstellung der Markscheiden und Ranvierschen Sc</v>
          </cell>
          <cell r="C5240" t="str">
            <v>Medullated nerve fibres, teased preparation of osmic acid fixed material showing Ranvier's nodes</v>
          </cell>
          <cell r="D5240" t="str">
            <v/>
          </cell>
          <cell r="E5240" t="str">
            <v/>
          </cell>
          <cell r="F5240" t="str">
            <v/>
          </cell>
          <cell r="G5240" t="str">
            <v/>
          </cell>
          <cell r="H5240">
            <v>14</v>
          </cell>
        </row>
        <row r="5241">
          <cell r="A5241" t="str">
            <v>LIE-700</v>
          </cell>
          <cell r="B5241" t="str">
            <v>Schulserie C (Ergänzung zu A und B), 50 Präparate</v>
          </cell>
          <cell r="C5241" t="str">
            <v>School Set C for General Biology, Supplementary Set, 50 microscope slides</v>
          </cell>
          <cell r="D5241" t="str">
            <v>Kit d´études C pour la biologie générale, ensemble supplémen</v>
          </cell>
          <cell r="E5241" t="str">
            <v/>
          </cell>
          <cell r="F5241" t="str">
            <v>Zestaw szkolny mikropreparatów C: Biologia ogólna, zestaw uzupełniający do zestawów A i B, 50 preparatów</v>
          </cell>
          <cell r="G5241" t="str">
            <v/>
          </cell>
          <cell r="H5241">
            <v>372.1</v>
          </cell>
        </row>
        <row r="5242">
          <cell r="A5242" t="str">
            <v>LIE-7000</v>
          </cell>
          <cell r="B5242" t="str">
            <v>Das Leben im Wassertropfen Teil I, Die Kleinlebewelt unserer Gewässer, 25 Präparate</v>
          </cell>
          <cell r="C5242" t="str">
            <v>The Microscopic Life in the Water, Part I, 25 microscope slides</v>
          </cell>
          <cell r="D5242" t="str">
            <v/>
          </cell>
          <cell r="E5242" t="str">
            <v>Vida en el agua, Parte I, 25 preparado para microscopio</v>
          </cell>
          <cell r="F5242" t="str">
            <v>Zestaw mikropreparatów Życie w kropli wody, seria I - mikroorganizmy naszych wód, 25 preparatów</v>
          </cell>
          <cell r="G5242" t="str">
            <v>Микроскопическая жизнь в воде, часть I, 25 микроскоп sli</v>
          </cell>
          <cell r="H5242">
            <v>171.1</v>
          </cell>
        </row>
        <row r="5243">
          <cell r="A5243" t="str">
            <v>LIE-70100</v>
          </cell>
          <cell r="B5243" t="str">
            <v>Serie Körperaufbau und, Bewegungssystem, 15 Präparate</v>
          </cell>
          <cell r="C5243" t="str">
            <v>Histology and Human Science, Detail Set, Tissues, 15 microscope slides</v>
          </cell>
          <cell r="D5243" t="str">
            <v/>
          </cell>
          <cell r="E5243" t="str">
            <v/>
          </cell>
          <cell r="F5243" t="str">
            <v>Zestaw mikropreparatów Budowa ciała i układ ruchowy, 15 preparatów</v>
          </cell>
          <cell r="G5243" t="str">
            <v/>
          </cell>
          <cell r="H5243">
            <v>134.19999999999999</v>
          </cell>
        </row>
        <row r="5244">
          <cell r="A5244" t="str">
            <v>LIE-70200</v>
          </cell>
          <cell r="B5244" t="str">
            <v>Serie Atmungs- und Zirkulationssystem, 10 Mikropräparate</v>
          </cell>
          <cell r="C5244" t="str">
            <v>Histology and Human Science, Detail Set, Respiratory and Circulatory System, 10 microscope slides</v>
          </cell>
          <cell r="D5244" t="str">
            <v/>
          </cell>
          <cell r="E5244" t="str">
            <v/>
          </cell>
          <cell r="F5244" t="str">
            <v>Zestaw mikropreparatów Układ oddechowy i krążenia, 10 preparatów</v>
          </cell>
          <cell r="G5244" t="str">
            <v>Серия микропрепаратов  дыхательной и циркуляционной системы,10 шт</v>
          </cell>
          <cell r="H5244">
            <v>81.2</v>
          </cell>
        </row>
        <row r="5245">
          <cell r="A5245" t="str">
            <v>LIE-70300</v>
          </cell>
          <cell r="B5245" t="str">
            <v>Serie Verdauungssystem, 11 Präparate  inkl. Aufbewahrungsbox</v>
          </cell>
          <cell r="C5245" t="str">
            <v>-</v>
          </cell>
          <cell r="D5245" t="str">
            <v/>
          </cell>
          <cell r="E5245" t="str">
            <v/>
          </cell>
          <cell r="F5245" t="str">
            <v/>
          </cell>
          <cell r="G5245" t="str">
            <v/>
          </cell>
          <cell r="H5245">
            <v>95.2</v>
          </cell>
        </row>
        <row r="5246">
          <cell r="A5246" t="str">
            <v>LIE-7050</v>
          </cell>
          <cell r="B5246" t="str">
            <v>Das Leben im Wassertropfen Teil II, Die Kleinlebewelt unserer Gewässer, 25 Präparate</v>
          </cell>
          <cell r="C5246" t="str">
            <v>The Microscopic Life in the Water, Part II, 25 microscope slides</v>
          </cell>
          <cell r="D5246" t="str">
            <v>La vie microscopique dans l'eau, partie II, 25 sl microscopeides</v>
          </cell>
          <cell r="E5246" t="str">
            <v/>
          </cell>
          <cell r="F5246" t="str">
            <v>Zestaw mikropreparatów Życie w kropli wody, seria II - mikroorganizmy naszych wód, 25 preparatów</v>
          </cell>
          <cell r="G5246" t="str">
            <v>Микроскопическая жизнь в воде, часть II, 25 микроскоп слиды</v>
          </cell>
          <cell r="H5246">
            <v>171.1</v>
          </cell>
        </row>
        <row r="5247">
          <cell r="A5247" t="str">
            <v>LIE-70500</v>
          </cell>
          <cell r="B5247" t="str">
            <v>Serie Genitalsystem, 14 Präparate  inkl. Aufbewahrungsbox</v>
          </cell>
          <cell r="C5247" t="str">
            <v>Histology and Human Science, Detail Set, Genital system, 14 microscope slides  incl. Box</v>
          </cell>
          <cell r="D5247" t="str">
            <v/>
          </cell>
          <cell r="E5247" t="str">
            <v/>
          </cell>
          <cell r="F5247" t="str">
            <v/>
          </cell>
          <cell r="G5247" t="str">
            <v/>
          </cell>
          <cell r="H5247">
            <v>117.7</v>
          </cell>
        </row>
        <row r="5248">
          <cell r="A5248" t="str">
            <v>LIE-70700</v>
          </cell>
          <cell r="B5248" t="str">
            <v>Serie Sinnesorgane, 10 Präparate  inkl. Aufbewahrungsbox</v>
          </cell>
          <cell r="C5248" t="str">
            <v>Histology and Human Science, Detail Set, Sensory Organs, 10 microscope slides  incl. Box</v>
          </cell>
          <cell r="D5248" t="str">
            <v/>
          </cell>
          <cell r="E5248" t="str">
            <v/>
          </cell>
          <cell r="F5248" t="str">
            <v/>
          </cell>
          <cell r="G5248" t="str">
            <v/>
          </cell>
          <cell r="H5248">
            <v>108.2</v>
          </cell>
        </row>
        <row r="5249">
          <cell r="A5249" t="str">
            <v>LIE-70800</v>
          </cell>
          <cell r="B5249" t="str">
            <v>Serie Zentralnervensystem, 11 Präparate</v>
          </cell>
          <cell r="C5249" t="str">
            <v>Histology and Human Science, Detail Set, Nervous System, 11 microscope slides  incl. Box</v>
          </cell>
          <cell r="D5249" t="str">
            <v/>
          </cell>
          <cell r="E5249" t="str">
            <v/>
          </cell>
          <cell r="F5249" t="str">
            <v/>
          </cell>
          <cell r="G5249" t="str">
            <v/>
          </cell>
          <cell r="H5249">
            <v>125.4</v>
          </cell>
        </row>
        <row r="5250">
          <cell r="A5250" t="str">
            <v>LIE-7100</v>
          </cell>
          <cell r="B5250" t="str">
            <v>Nahrungs- und Genußmittel, Pflanzliche Grundnahrungsmittel, Genußmittel und Gewürze, 25 Präparate</v>
          </cell>
          <cell r="C5250" t="str">
            <v>Vegetable-based Staple Foods, Luxury Foods and Spices, 25 microscope slides</v>
          </cell>
          <cell r="D5250" t="str">
            <v/>
          </cell>
          <cell r="E5250" t="str">
            <v/>
          </cell>
          <cell r="F5250" t="str">
            <v>Zestaw mikropreparatów Podstawowe produkty spożywcze pochodzenia roślinnego, artykuły luksusowe i przyprawy, 25 preparatów</v>
          </cell>
          <cell r="G5250" t="str">
            <v/>
          </cell>
          <cell r="H5250">
            <v>151.30000000000001</v>
          </cell>
        </row>
        <row r="5251">
          <cell r="A5251" t="str">
            <v>LIE-71000</v>
          </cell>
          <cell r="B5251" t="str">
            <v>Normale Histologie des Menschen I, Große Serie Teil I, 50 Präparate</v>
          </cell>
          <cell r="C5251" t="str">
            <v>Normal Human Histology, large set part I, 50 Microscope Slides</v>
          </cell>
          <cell r="D5251" t="str">
            <v/>
          </cell>
          <cell r="E5251" t="str">
            <v>Histología humana, parte I, 50 preparados</v>
          </cell>
          <cell r="F5251" t="str">
            <v>Zestaw mikropreparatów Normalna histologia człowieka I, duży zestaw, część I, 50 preparatów</v>
          </cell>
          <cell r="G5251" t="str">
            <v>Микропрепараты гистология человека, расширение 1, ( 50 Препаратов)</v>
          </cell>
          <cell r="H5251">
            <v>439</v>
          </cell>
        </row>
        <row r="5252">
          <cell r="A5252" t="str">
            <v>LIE-71106E</v>
          </cell>
          <cell r="B5252" t="str">
            <v>Plattenepithelkarzinom der Haut</v>
          </cell>
          <cell r="C5252" t="str">
            <v>Carcinoma of squamous epithelium, skin</v>
          </cell>
          <cell r="D5252" t="str">
            <v/>
          </cell>
          <cell r="E5252" t="str">
            <v/>
          </cell>
          <cell r="F5252" t="str">
            <v/>
          </cell>
          <cell r="G5252" t="str">
            <v/>
          </cell>
          <cell r="H5252">
            <v>9</v>
          </cell>
        </row>
        <row r="5253">
          <cell r="A5253" t="str">
            <v>LIE-7200</v>
          </cell>
          <cell r="B5253" t="str">
            <v>Einheimische Nutzhölzer. - 25 Präparate inkl. Aufbewahrungsbox</v>
          </cell>
          <cell r="C5253" t="str">
            <v>Wood sections - 25 microscope slides including box</v>
          </cell>
          <cell r="D5253" t="str">
            <v/>
          </cell>
          <cell r="E5253" t="str">
            <v/>
          </cell>
          <cell r="F5253" t="str">
            <v/>
          </cell>
          <cell r="G5253" t="str">
            <v/>
          </cell>
          <cell r="H5253">
            <v>174.5</v>
          </cell>
        </row>
        <row r="5254">
          <cell r="A5254" t="str">
            <v>LIE-72000</v>
          </cell>
          <cell r="B5254" t="str">
            <v>Normale Histologie des Menschen II Große Serie Teil II, 50 Präparate (Neue Ausführung)</v>
          </cell>
          <cell r="C5254" t="str">
            <v>Normal Human Histology, large set part II, 50 Microscope Slides (New Version)</v>
          </cell>
          <cell r="D5254" t="str">
            <v/>
          </cell>
          <cell r="E5254" t="str">
            <v>Histología humana, parte II, 50 preparados</v>
          </cell>
          <cell r="F5254" t="str">
            <v>Zestaw mikropreparatów Normalna histologia człowieka II, duży zestaw, część II, 50 preparatów (nowe wydanie)</v>
          </cell>
          <cell r="G5254" t="str">
            <v>Микропрепараты гистология человека, расширение 2,(50 препаратов)</v>
          </cell>
          <cell r="H5254">
            <v>453.1</v>
          </cell>
        </row>
        <row r="5255">
          <cell r="A5255" t="str">
            <v>LIE-72100</v>
          </cell>
          <cell r="B5255" t="str">
            <v>Premiumpräparate zur Histology. Zellen und Zellteilung,  10 Mikropräparate</v>
          </cell>
          <cell r="C5255" t="str">
            <v>Histology: Cell Structure and its division (Cytology, 10 microscope slides</v>
          </cell>
          <cell r="D5255" t="str">
            <v/>
          </cell>
          <cell r="E5255" t="str">
            <v>Histología: estructura celular y su división (citología, 10muestras para microscopio)</v>
          </cell>
          <cell r="F5255" t="str">
            <v>Zestaw mikropreparatów Histologia - komórki i ich podziały, 10 preparatów</v>
          </cell>
          <cell r="G5255" t="str">
            <v>Гистология: Строение клетки и ее деление (Цитология, 10 мислайды кроскопа</v>
          </cell>
          <cell r="H5255">
            <v>119.5</v>
          </cell>
        </row>
        <row r="5256">
          <cell r="A5256" t="str">
            <v>LIE-7212D</v>
          </cell>
          <cell r="B5256" t="str">
            <v>Kiefer, Föhre, Pinus silvestiis, quer, radial und tangential</v>
          </cell>
          <cell r="C5256" t="str">
            <v>Pine. Pinus silvestris, transverse, radial and tangential section</v>
          </cell>
          <cell r="D5256" t="str">
            <v/>
          </cell>
          <cell r="E5256" t="str">
            <v/>
          </cell>
          <cell r="F5256" t="str">
            <v/>
          </cell>
          <cell r="G5256" t="str">
            <v/>
          </cell>
          <cell r="H5256">
            <v>7.5</v>
          </cell>
        </row>
        <row r="5257">
          <cell r="A5257" t="str">
            <v>LIE-72130</v>
          </cell>
          <cell r="B5257" t="str">
            <v>Histologie. Decewebe, 10 Mikropräparate</v>
          </cell>
          <cell r="C5257" t="str">
            <v>Histology: Epithelial tissue, 10 microscope slides</v>
          </cell>
          <cell r="D5257" t="str">
            <v>Histologie : Tissu épithélial, 10 lames de microscope</v>
          </cell>
          <cell r="E5257" t="str">
            <v>Histología: Tejido epitelial, 10 preparaciones microscópicas</v>
          </cell>
          <cell r="F5257" t="str">
            <v>Zestaw mikropreparatów Histologia - tkanka nabłonkowa, 10 preparatów</v>
          </cell>
          <cell r="G5257" t="str">
            <v/>
          </cell>
          <cell r="H5257">
            <v>81.2</v>
          </cell>
        </row>
        <row r="5258">
          <cell r="A5258" t="str">
            <v>LIE-72150</v>
          </cell>
          <cell r="B5258" t="str">
            <v>Histologie. Bindegewebe, 10 Mikropräparate</v>
          </cell>
          <cell r="C5258" t="str">
            <v>Histology: Connective tissues, 10 microscope slides</v>
          </cell>
          <cell r="D5258" t="str">
            <v/>
          </cell>
          <cell r="E5258" t="str">
            <v/>
          </cell>
          <cell r="F5258" t="str">
            <v>Zestaw mikropreparatów Histologia - tkanka łączna, 10 preparatów</v>
          </cell>
          <cell r="G5258" t="str">
            <v/>
          </cell>
          <cell r="H5258">
            <v>83.5</v>
          </cell>
        </row>
        <row r="5259">
          <cell r="A5259" t="str">
            <v>LIE-72180</v>
          </cell>
          <cell r="B5259" t="str">
            <v>Histologie. Knorpel und Knochen, 11 Mikropräparate</v>
          </cell>
          <cell r="C5259" t="str">
            <v>Histology: Cartilage and Bones, 11 microscope slides</v>
          </cell>
          <cell r="D5259" t="str">
            <v>Histologie : Cartilage et os, 11 préparations microscopiques</v>
          </cell>
          <cell r="E5259" t="str">
            <v/>
          </cell>
          <cell r="F5259" t="str">
            <v>Zestaw mikropreparatów Histologia - tkanka chrzęstna i kostna, 11 preparatów</v>
          </cell>
          <cell r="G5259" t="str">
            <v/>
          </cell>
          <cell r="H5259">
            <v>89.3</v>
          </cell>
        </row>
        <row r="5260">
          <cell r="A5260" t="str">
            <v>LIE-72200</v>
          </cell>
          <cell r="B5260" t="str">
            <v>Histologie. Blut, 10 Mikropräparate</v>
          </cell>
          <cell r="C5260" t="str">
            <v>Histology: Blood, 10 microscope slides</v>
          </cell>
          <cell r="D5260" t="str">
            <v>Histologie : Sang, 10 préparations microscopiques</v>
          </cell>
          <cell r="E5260" t="str">
            <v>Histología: Sangre, 10 preparaciones microscópicas</v>
          </cell>
          <cell r="F5260" t="str">
            <v>Zestaw mikropreparatów Histologia - krew, 10 preparatów</v>
          </cell>
          <cell r="G5260" t="str">
            <v>Гистология: Кровь, 10 предметных стекол микроскопа</v>
          </cell>
          <cell r="H5260">
            <v>77.7</v>
          </cell>
        </row>
        <row r="5261">
          <cell r="A5261" t="str">
            <v>LIE-72230</v>
          </cell>
          <cell r="B5261" t="str">
            <v>Histologie. Muskelgewebe, 6 Mikropräparate</v>
          </cell>
          <cell r="C5261" t="str">
            <v>Histology: Muscle tissues, 6 microscope slides</v>
          </cell>
          <cell r="D5261" t="str">
            <v/>
          </cell>
          <cell r="E5261" t="str">
            <v>Histología: tejido muscular, 6 diapositivas</v>
          </cell>
          <cell r="F5261" t="str">
            <v>Zestaw mikropreparatów Histologia - tkanka mięśniowa, 6 preparatów</v>
          </cell>
          <cell r="G5261" t="str">
            <v>Гистология: Мышечные ткани, 6 предметных стекол микроскопа</v>
          </cell>
          <cell r="H5261">
            <v>54.5</v>
          </cell>
        </row>
        <row r="5262">
          <cell r="A5262" t="str">
            <v>LIE-72250</v>
          </cell>
          <cell r="B5262" t="str">
            <v>Histologie. Nervensystem, 10 Mikropräparate</v>
          </cell>
          <cell r="C5262" t="str">
            <v>Histology: Nerve tissues, 10 microscope slides</v>
          </cell>
          <cell r="D5262" t="str">
            <v>Histologie : Tissus nerveux, 10 préparations microscopiques</v>
          </cell>
          <cell r="E5262" t="str">
            <v>Histología: tejido nervioso, 10 diapositivas</v>
          </cell>
          <cell r="F5262" t="str">
            <v>Zestaw mikropreparatów Histologia - układ nerwowy, 10 preparatów</v>
          </cell>
          <cell r="G5262" t="str">
            <v>Гистология: Нервные ткани, 10 предметных стекол микроскопа</v>
          </cell>
          <cell r="H5262">
            <v>87</v>
          </cell>
        </row>
        <row r="5263">
          <cell r="A5263" t="str">
            <v>LIE-72280</v>
          </cell>
          <cell r="B5263" t="str">
            <v>Histologie. Sinnesorgane, 10 Mikropräparate</v>
          </cell>
          <cell r="C5263" t="str">
            <v>Histology: Sense Organs, 10 microscope slides</v>
          </cell>
          <cell r="D5263" t="str">
            <v/>
          </cell>
          <cell r="E5263" t="str">
            <v>Histología: órganos sensoriales, 10 diapositivas</v>
          </cell>
          <cell r="F5263" t="str">
            <v>Zestaw mikropreparatów Histologia - narządy zmysłów, 10 preparatów</v>
          </cell>
          <cell r="G5263" t="str">
            <v/>
          </cell>
          <cell r="H5263">
            <v>97.3</v>
          </cell>
        </row>
        <row r="5264">
          <cell r="A5264" t="str">
            <v>LIE-72300</v>
          </cell>
          <cell r="B5264" t="str">
            <v>Histologie. Kreislaufsystem, 8 Mikropräparate</v>
          </cell>
          <cell r="C5264" t="str">
            <v>Histology: Circulatory System, 8 microscope slides</v>
          </cell>
          <cell r="D5264" t="str">
            <v/>
          </cell>
          <cell r="E5264" t="str">
            <v/>
          </cell>
          <cell r="F5264" t="str">
            <v>Zestaw mikropreparatów Histologia - układ krążenia, 8 preparatów</v>
          </cell>
          <cell r="G5264" t="str">
            <v/>
          </cell>
          <cell r="H5264">
            <v>68.400000000000006</v>
          </cell>
        </row>
        <row r="5265">
          <cell r="A5265" t="str">
            <v>LIE-72330</v>
          </cell>
          <cell r="B5265" t="str">
            <v>Histologie. Lymphsystem, 6 Mikropräparate</v>
          </cell>
          <cell r="C5265" t="str">
            <v>Histology: Lymphatic Tissues, 6 microscope slides</v>
          </cell>
          <cell r="D5265" t="str">
            <v/>
          </cell>
          <cell r="E5265" t="str">
            <v/>
          </cell>
          <cell r="F5265" t="str">
            <v>Zestaw mikropreparatów Histologia - układ limfatyczny, 6 preparatów</v>
          </cell>
          <cell r="G5265" t="str">
            <v/>
          </cell>
          <cell r="H5265">
            <v>52.2</v>
          </cell>
        </row>
        <row r="5266">
          <cell r="A5266" t="str">
            <v>LIE-72350</v>
          </cell>
          <cell r="B5266" t="str">
            <v>Histologie. Haut, 10 Mikropräparate</v>
          </cell>
          <cell r="C5266" t="str">
            <v>Histology: Skin, 10 microscope slides</v>
          </cell>
          <cell r="D5266" t="str">
            <v>Histologie : Peau, 10 préparations microscopiques</v>
          </cell>
          <cell r="E5266" t="str">
            <v>Histología: Piel, 10 preparaciones microscópicas</v>
          </cell>
          <cell r="F5266" t="str">
            <v>Zestaw mikropreparatów Histologia - skóra, 10 preparatów</v>
          </cell>
          <cell r="G5266" t="str">
            <v>Гистология: Кожа, 10 предметных стекол микроскопа</v>
          </cell>
          <cell r="H5266">
            <v>84.5</v>
          </cell>
        </row>
        <row r="5267">
          <cell r="A5267" t="str">
            <v>LIE-72380</v>
          </cell>
          <cell r="B5267" t="str">
            <v>Histologie.  Verdauungssystem, 15 Mikropräparate</v>
          </cell>
          <cell r="C5267" t="str">
            <v>Histology: Digestive System, 15 microscope slides</v>
          </cell>
          <cell r="D5267" t="str">
            <v/>
          </cell>
          <cell r="E5267" t="str">
            <v/>
          </cell>
          <cell r="F5267" t="str">
            <v>Zestaw mikropreparatów Histologia - układ trawienny, 15 preparatów</v>
          </cell>
          <cell r="G5267" t="str">
            <v/>
          </cell>
          <cell r="H5267">
            <v>122.5</v>
          </cell>
        </row>
        <row r="5268">
          <cell r="A5268" t="str">
            <v>LIE-72400</v>
          </cell>
          <cell r="B5268" t="str">
            <v>Serie Histologie: Atmungsorgane, 6 Mikropräparate</v>
          </cell>
          <cell r="C5268" t="str">
            <v>Histology: Respiratory System, 6 microscope slides</v>
          </cell>
          <cell r="D5268" t="str">
            <v/>
          </cell>
          <cell r="E5268" t="str">
            <v/>
          </cell>
          <cell r="F5268" t="str">
            <v>Zestaw mikropreparatów Histologia - narządy oddechowe, 6 preparatów</v>
          </cell>
          <cell r="G5268" t="str">
            <v>Набор микропрепаратов Гистология: Дыхательные органы, 6 шт</v>
          </cell>
          <cell r="H5268">
            <v>53.4</v>
          </cell>
        </row>
        <row r="5269">
          <cell r="A5269" t="str">
            <v>LIE-72420</v>
          </cell>
          <cell r="B5269" t="str">
            <v>Histologie, Hormonorgane, 6 Mikropräparate</v>
          </cell>
          <cell r="C5269" t="str">
            <v>Histology, Hormone Organs, 6 microscope slides</v>
          </cell>
          <cell r="D5269" t="str">
            <v>Histologie, Organes hormonaux, 6 préparations microscopiques</v>
          </cell>
          <cell r="E5269" t="str">
            <v>Histología: hormonas, 6 diapositivas</v>
          </cell>
          <cell r="F5269" t="str">
            <v>Zestaw mikropreparatów Histologia - narządy układu hormonalnego, 6 preparatów</v>
          </cell>
          <cell r="G5269" t="str">
            <v/>
          </cell>
          <cell r="H5269">
            <v>62.5</v>
          </cell>
        </row>
        <row r="5270">
          <cell r="A5270" t="str">
            <v>LIE-72430</v>
          </cell>
          <cell r="B5270" t="str">
            <v>Histologie. Ausscheidungsorgane, 6 Mikropräparate</v>
          </cell>
          <cell r="C5270" t="str">
            <v>Histology: Excretory System, 6 microscope slides</v>
          </cell>
          <cell r="D5270" t="str">
            <v/>
          </cell>
          <cell r="E5270" t="str">
            <v>Histología: sistema excretor, 6 diapositivas</v>
          </cell>
          <cell r="F5270" t="str">
            <v>Zestaw mikropreparatów Histologia - organy wydzielnicze, 6 preparatów</v>
          </cell>
          <cell r="G5270" t="str">
            <v/>
          </cell>
          <cell r="H5270">
            <v>54.5</v>
          </cell>
        </row>
        <row r="5271">
          <cell r="A5271" t="str">
            <v>LIE-72450</v>
          </cell>
          <cell r="B5271" t="str">
            <v>Histologie. Weibliche Geschlechtsorgane, 10 Mikropräparate</v>
          </cell>
          <cell r="C5271" t="str">
            <v>Histology: Female Reproductive System, 10 microscope slides</v>
          </cell>
          <cell r="D5271" t="str">
            <v/>
          </cell>
          <cell r="E5271" t="str">
            <v/>
          </cell>
          <cell r="F5271" t="str">
            <v>Zestaw mikropreparatów Histologia - żeńskie organy płciowe, 10 preparatów</v>
          </cell>
          <cell r="G5271" t="str">
            <v/>
          </cell>
          <cell r="H5271">
            <v>83.5</v>
          </cell>
        </row>
        <row r="5272">
          <cell r="A5272" t="str">
            <v>LIE-72480</v>
          </cell>
          <cell r="B5272" t="str">
            <v>Histologie. Männliche Geschlechtsorgane, 7 Mikropräparate</v>
          </cell>
          <cell r="C5272" t="str">
            <v>Histology: Male Reproductive System, 7 microscope slides</v>
          </cell>
          <cell r="D5272" t="str">
            <v/>
          </cell>
          <cell r="E5272" t="str">
            <v/>
          </cell>
          <cell r="F5272" t="str">
            <v>Zestaw mikropreparatów Histologia - męskie organy płciowe, 7 preparatów</v>
          </cell>
          <cell r="G5272" t="str">
            <v/>
          </cell>
          <cell r="H5272">
            <v>58</v>
          </cell>
        </row>
        <row r="5273">
          <cell r="A5273" t="str">
            <v>LIE-7300</v>
          </cell>
          <cell r="B5273" t="str">
            <v>Drogenpulver des DAB und Erg. B 6., Serie für Pharmazeuten und Drogisten, 25 Präp.</v>
          </cell>
          <cell r="C5273" t="str">
            <v>Drug Powders, 25 microscope slides</v>
          </cell>
          <cell r="D5273" t="str">
            <v>Poudres de médicaments, 25 préparations microscopiques</v>
          </cell>
          <cell r="E5273" t="str">
            <v>Polvos de medicamentos, 25 portaobjetos</v>
          </cell>
          <cell r="F5273" t="str">
            <v>Zestaw mikropreparatów Leki w proszku - zestaw dla farmaceutów i chemików, 25 preparatów</v>
          </cell>
          <cell r="G5273" t="str">
            <v>Лекарственные порошки, 25 предметных стекол для микроскопа</v>
          </cell>
          <cell r="H5273">
            <v>150.1</v>
          </cell>
        </row>
        <row r="5274">
          <cell r="A5274" t="str">
            <v>LIE-73000N</v>
          </cell>
          <cell r="B5274" t="str">
            <v>Verschiedene Larvenformen, 10 Präparate</v>
          </cell>
          <cell r="C5274" t="str">
            <v>Different Types of Larvae, 10 microscopic slides (NEW)</v>
          </cell>
          <cell r="D5274" t="str">
            <v/>
          </cell>
          <cell r="E5274" t="str">
            <v/>
          </cell>
          <cell r="F5274" t="str">
            <v>Zestaw mikropreparatów Różne typy larw, 10 preparatów</v>
          </cell>
          <cell r="G5274" t="str">
            <v>Различные типы личинок, 10 микроскопических слайдов (NEW)</v>
          </cell>
          <cell r="H5274">
            <v>96.3</v>
          </cell>
        </row>
        <row r="5275">
          <cell r="A5275" t="str">
            <v>LIE-73300</v>
          </cell>
          <cell r="B5275" t="str">
            <v>Insekten (Insecta),  Erweiterte Grundserie, 40 Präparate</v>
          </cell>
          <cell r="C5275" t="str">
            <v>Insects (Insecta), Enlarged Basic Set, 40 Microscope Slides</v>
          </cell>
          <cell r="D5275" t="str">
            <v/>
          </cell>
          <cell r="E5275" t="str">
            <v>Insectos (Insecta), set básico ampliado, 40 portaobjetos</v>
          </cell>
          <cell r="F5275" t="str">
            <v>Zestaw mikropreparatów Owady (Insecta), rozszerzony zestaw podstawowy, 40 preparatów</v>
          </cell>
          <cell r="G5275" t="str">
            <v/>
          </cell>
          <cell r="H5275">
            <v>306</v>
          </cell>
        </row>
        <row r="5276">
          <cell r="A5276" t="str">
            <v>LIE-74100N</v>
          </cell>
          <cell r="B5276" t="str">
            <v>Urflügler und Schnabelkerfe (Archiptera, Rhynchota),  neue erweiterte Serie, 10 Präparate</v>
          </cell>
          <cell r="C5276" t="str">
            <v>Zoology, Detail Set, Insecta: Archiptera and Rhynchota, 10 microscope slides (New Version)</v>
          </cell>
          <cell r="D5276" t="str">
            <v/>
          </cell>
          <cell r="E5276" t="str">
            <v/>
          </cell>
          <cell r="F5276" t="str">
            <v>Zestaw mikropreparatów Pierwotnoskrzydłe i pluskwiaki (Palaeoptera  / Rhynchota), nowy rozszerzony zestaw, 10 preparatów</v>
          </cell>
          <cell r="G5276" t="str">
            <v/>
          </cell>
          <cell r="H5276">
            <v>89.4</v>
          </cell>
        </row>
        <row r="5277">
          <cell r="A5277" t="str">
            <v>LIE-74200N</v>
          </cell>
          <cell r="B5277" t="str">
            <v>Urinsekten und Geradflügler (Apterygota, Orthoptera),  neue erweiterte Serie, 10 Präparate</v>
          </cell>
          <cell r="C5277" t="str">
            <v>Zoology, Detail Set, Insecta: Apterygota and Orthoptera, 10 microscope slides (New Version)</v>
          </cell>
          <cell r="D5277" t="str">
            <v/>
          </cell>
          <cell r="E5277" t="str">
            <v/>
          </cell>
          <cell r="F5277" t="str">
            <v>Zestaw mikropreparatów Owady bezskrzydłe i prostoskrzydłe (Apterygota / Orthoptera), nowy rozszerzony zestaw, 10 preparatów</v>
          </cell>
          <cell r="G5277" t="str">
            <v/>
          </cell>
          <cell r="H5277">
            <v>81.2</v>
          </cell>
        </row>
        <row r="5278">
          <cell r="A5278" t="str">
            <v>LIE-74300N</v>
          </cell>
          <cell r="B5278" t="str">
            <v>Spinnentiere und Tausendfüßler (Arachnoidea, Myriapoda),  neue erweiterte Serie, 12 Präparate</v>
          </cell>
          <cell r="C5278" t="str">
            <v>Zoology, Detail Set, Arachnoidea and Myriapoda, 12 microscope slides (New Version)</v>
          </cell>
          <cell r="D5278" t="str">
            <v/>
          </cell>
          <cell r="E5278" t="str">
            <v/>
          </cell>
          <cell r="F5278" t="str">
            <v>Zestaw mikropreparatów Pajęczaki i wije (Arachnoidea, Myriapoda),  nowy rozszerzony zestaw, 12 preparatów</v>
          </cell>
          <cell r="G5278" t="str">
            <v/>
          </cell>
          <cell r="H5278">
            <v>109</v>
          </cell>
        </row>
        <row r="5279">
          <cell r="A5279" t="str">
            <v>LIE-74400</v>
          </cell>
          <cell r="B5279" t="str">
            <v>Krebstiere (Crustacea),  10 Präparate</v>
          </cell>
          <cell r="C5279" t="str">
            <v>Zoology, Detail Set, Crustacea, 15 microscope slides</v>
          </cell>
          <cell r="D5279" t="str">
            <v/>
          </cell>
          <cell r="E5279" t="str">
            <v/>
          </cell>
          <cell r="F5279" t="str">
            <v xml:space="preserve">Zestaw mikropreparatów Skorupiaki (Crustacea),  10 preparatów  </v>
          </cell>
          <cell r="G5279" t="str">
            <v/>
          </cell>
          <cell r="H5279">
            <v>77.7</v>
          </cell>
        </row>
        <row r="5280">
          <cell r="A5280" t="str">
            <v>LIE-7450</v>
          </cell>
          <cell r="B5280" t="str">
            <v>Textilfasern und Gewebe, Serie für das Textilgewerbe. 25 Präparate</v>
          </cell>
          <cell r="C5280" t="str">
            <v>Textile Fibres and Fabric, 25 microscope slides</v>
          </cell>
          <cell r="D5280" t="str">
            <v>Fibres et tissus textiles, 25 préparations microscopiques</v>
          </cell>
          <cell r="E5280" t="str">
            <v>Fibras textiles y tejidos, 25 preparaciones microscópicas</v>
          </cell>
          <cell r="F5280" t="str">
            <v xml:space="preserve">Zestaw mikropreparatów Włókna tekstylne i tkaniny, 25 preparatów  </v>
          </cell>
          <cell r="G5280" t="str">
            <v/>
          </cell>
          <cell r="H5280">
            <v>150.1</v>
          </cell>
        </row>
        <row r="5281">
          <cell r="A5281" t="str">
            <v>LIE-74500</v>
          </cell>
          <cell r="B5281" t="str">
            <v>Würmer (Helminthes),  20 Präparate</v>
          </cell>
          <cell r="C5281" t="str">
            <v>Zoology, Detail Set, Vermes (Helminthes), 20 microscope slides</v>
          </cell>
          <cell r="D5281" t="str">
            <v/>
          </cell>
          <cell r="E5281" t="str">
            <v/>
          </cell>
          <cell r="F5281" t="str">
            <v xml:space="preserve">Zestaw mikropreparatów Robaki (Helminthes),  20 preparatów  </v>
          </cell>
          <cell r="G5281" t="str">
            <v/>
          </cell>
          <cell r="H5281">
            <v>195.4</v>
          </cell>
        </row>
        <row r="5282">
          <cell r="A5282" t="str">
            <v>LIE-74600N</v>
          </cell>
          <cell r="B5282" t="str">
            <v>Schwämme und Hohltiere (Coelenterata, Porifera), neue erweiterte Serie, 10 Präparate</v>
          </cell>
          <cell r="C5282" t="str">
            <v>Zoology, Detail Set, Porifera and Coelenterata, 10 microscope slides (New Version)</v>
          </cell>
          <cell r="D5282" t="str">
            <v/>
          </cell>
          <cell r="E5282" t="str">
            <v/>
          </cell>
          <cell r="F5282" t="str">
            <v xml:space="preserve">Zestaw mikropreparatów Jamochłony i gąbki (Coelenterata, Porifera), nowa rozszerzona wersja, 10 preparatów  </v>
          </cell>
          <cell r="G5282" t="str">
            <v/>
          </cell>
          <cell r="H5282">
            <v>81.2</v>
          </cell>
        </row>
        <row r="5283">
          <cell r="A5283" t="str">
            <v>LIE-74700</v>
          </cell>
          <cell r="B5283" t="str">
            <v>Einzeller (Protozoa),  10 Präparate</v>
          </cell>
          <cell r="C5283" t="str">
            <v>Zoology, Detail Set, Protozoa, 10 Microscope Slides</v>
          </cell>
          <cell r="D5283" t="str">
            <v>Zoologie, Detail Set, Protozoa, 10 Lames de microscope</v>
          </cell>
          <cell r="E5283" t="str">
            <v>Zoología, Juego de detalles, Protozoos, 10 portaobjetos</v>
          </cell>
          <cell r="F5283" t="str">
            <v xml:space="preserve">Zestaw mikropreparatów Pierwotniaki (Protozoa),  10 preparatów  </v>
          </cell>
          <cell r="G5283" t="str">
            <v/>
          </cell>
          <cell r="H5283">
            <v>118.5</v>
          </cell>
        </row>
        <row r="5284">
          <cell r="A5284" t="str">
            <v>LIE-74900</v>
          </cell>
          <cell r="B5284" t="str">
            <v>Parasitologie, Kurzserie  - 25 Präparate.  Einheimische und tropische Parasiten des Menschen und der Haustiere</v>
          </cell>
          <cell r="C5284" t="str">
            <v>General Parasitology.  Short Set, 25 Microscope slides</v>
          </cell>
          <cell r="D5284" t="str">
            <v/>
          </cell>
          <cell r="E5284" t="str">
            <v/>
          </cell>
          <cell r="F5284" t="str">
            <v>Zestaw mikropreparatów Parazytologia, mały zestaw, 25 preparatów, pasożyty rodzime i tropikalne człowieka i zwierząt domowych</v>
          </cell>
          <cell r="G5284" t="str">
            <v/>
          </cell>
          <cell r="H5284">
            <v>298.89999999999998</v>
          </cell>
        </row>
        <row r="5285">
          <cell r="A5285" t="str">
            <v>LIE-750</v>
          </cell>
          <cell r="B5285" t="str">
            <v>Schulserie D (Ergänzung zu A, B und C), 50 Präparate</v>
          </cell>
          <cell r="C5285" t="str">
            <v>School Set D for General Biology, Supplementary Set, 50 microscope slides</v>
          </cell>
          <cell r="D5285" t="str">
            <v>Kit d´études D pour la biologie générale, kit supplémentaire</v>
          </cell>
          <cell r="E5285" t="str">
            <v/>
          </cell>
          <cell r="F5285" t="str">
            <v>Zestaw szkolny mikropreparatów C: Biologia ogólna, zestaw uzupełniający do zestawów A, B i C, 50 preparatów</v>
          </cell>
          <cell r="G5285" t="str">
            <v/>
          </cell>
          <cell r="H5285">
            <v>442.3</v>
          </cell>
        </row>
        <row r="5286">
          <cell r="A5286" t="str">
            <v>LIE-7500</v>
          </cell>
          <cell r="B5286" t="str">
            <v>Krankheiten und Schädlinge der Nutzpflanzen, Serie für die Landwirtschaft, 20 Präparate</v>
          </cell>
          <cell r="C5286" t="str">
            <v>Agriculture (Parasitic Fungi), 20 microscope slides</v>
          </cell>
          <cell r="D5286" t="str">
            <v/>
          </cell>
          <cell r="E5286" t="str">
            <v/>
          </cell>
          <cell r="F5286" t="str">
            <v xml:space="preserve">Zestaw mikropreparatów dla rolnictwa Choroby i szkodniki roślin użytkowych, 20 preparatów  </v>
          </cell>
          <cell r="G5286" t="str">
            <v/>
          </cell>
          <cell r="H5286">
            <v>142</v>
          </cell>
        </row>
        <row r="5287">
          <cell r="A5287" t="str">
            <v>LIE-75400</v>
          </cell>
          <cell r="B5287" t="str">
            <v>Die Stubenfliege (Musca domestica), 7 Präparate</v>
          </cell>
          <cell r="C5287" t="str">
            <v>The House Fly (Musca domestica), 7 Microscope Slides</v>
          </cell>
          <cell r="D5287" t="str">
            <v/>
          </cell>
          <cell r="E5287" t="str">
            <v/>
          </cell>
          <cell r="F5287" t="str">
            <v xml:space="preserve">Zestaw mikropreparatów Mucha domowa (Musca domestica),  7 preparatów  </v>
          </cell>
          <cell r="G5287" t="str">
            <v/>
          </cell>
          <cell r="H5287">
            <v>50</v>
          </cell>
        </row>
        <row r="5288">
          <cell r="A5288" t="str">
            <v>LIE-75700</v>
          </cell>
          <cell r="B5288" t="str">
            <v>Lebensraum Süßwasser, 25 Präparate</v>
          </cell>
          <cell r="C5288" t="str">
            <v>Micro Organisms of Fresh Water, 25 Microscope Slides</v>
          </cell>
          <cell r="D5288" t="str">
            <v>Micro-organismes d'eau douce, 25 préparations microscopiques</v>
          </cell>
          <cell r="E5288" t="str">
            <v/>
          </cell>
          <cell r="F5288" t="str">
            <v xml:space="preserve">Zestaw mikropreparatów Mikroorganizmy słodkowodne, 25 preparatów  </v>
          </cell>
          <cell r="G5288" t="str">
            <v/>
          </cell>
          <cell r="H5288">
            <v>172.2</v>
          </cell>
        </row>
        <row r="5289">
          <cell r="A5289" t="str">
            <v>LIE-75800</v>
          </cell>
          <cell r="B5289" t="str">
            <v>Lebensraum Meerwasser, 15 Präparate</v>
          </cell>
          <cell r="C5289" t="str">
            <v>Micro Organisms of Sea Water, 15 Microscope Slides</v>
          </cell>
          <cell r="D5289" t="str">
            <v>Micro-organismes de l'eau de mer, 15 lames de microscope</v>
          </cell>
          <cell r="E5289" t="str">
            <v/>
          </cell>
          <cell r="F5289" t="str">
            <v xml:space="preserve">Zestaw mikropreparatów Mikroorganizmy słonowodne, 15 preparatów  </v>
          </cell>
          <cell r="G5289" t="str">
            <v>Микроорганизмы морской воды, 15 предметных стекол микроскопа</v>
          </cell>
          <cell r="H5289">
            <v>110.7</v>
          </cell>
        </row>
        <row r="5290">
          <cell r="A5290" t="str">
            <v>LIE-7600</v>
          </cell>
          <cell r="B5290" t="str">
            <v>Mehl- und Stärkesorten, Verunreinigungen, Verfälschungen, Treibmittel und Zutaten, Serie für das Bäckergewerbe, 25 Präparate</v>
          </cell>
          <cell r="C5290" t="str">
            <v>Flour and Starch, Spices and Ingredients, Impurities and Adulterations, 25 microscope slides</v>
          </cell>
          <cell r="D5290" t="str">
            <v/>
          </cell>
          <cell r="E5290" t="str">
            <v>Harina y almidón, especias e ingredientes, impurezas y adulteraciones, 25 portaobjetos</v>
          </cell>
          <cell r="F5290" t="str">
            <v xml:space="preserve">Zestaw mikropreparatów Typy mąki i skrobi, przyprawy i składniki, zanieczyszczenia i fałszerstwa, 25 preparatów  </v>
          </cell>
          <cell r="G5290" t="str">
            <v>Мука и крахмал, специи и ингредиенты, примеси и адуинтервалы, 25 предметных стекол для микроскопа</v>
          </cell>
          <cell r="H5290">
            <v>152.5</v>
          </cell>
        </row>
        <row r="5291">
          <cell r="A5291" t="str">
            <v>LIE-76000</v>
          </cell>
          <cell r="B5291" t="str">
            <v>Serie zur Vererbungslehre, 25 Präparate</v>
          </cell>
          <cell r="C5291" t="str">
            <v>Set of Genetic Slides, 25 Microscope Slides</v>
          </cell>
          <cell r="D5291" t="str">
            <v>Jeu de lamelles génétiques, 25 lamelles de microscope</v>
          </cell>
          <cell r="E5291" t="str">
            <v>Juego de portaobjetos genéticos, 25 portaobjetos</v>
          </cell>
          <cell r="F5291" t="str">
            <v xml:space="preserve">Zestaw mikropreparatów Genetyka i dziedziczenie, 25 preparatów  </v>
          </cell>
          <cell r="G5291" t="str">
            <v/>
          </cell>
          <cell r="H5291">
            <v>224.3</v>
          </cell>
        </row>
        <row r="5292">
          <cell r="A5292" t="str">
            <v>LIE-77900</v>
          </cell>
          <cell r="B5292" t="str">
            <v xml:space="preserve">Blütenpflanzen II. Zellen und Gewebe,   20 Präparate </v>
          </cell>
          <cell r="C5292" t="str">
            <v>Angiospermae, Detail Set, Cells and Tissues, 20 microscope slides</v>
          </cell>
          <cell r="D5292" t="str">
            <v>Angiospermae, Detail Set, Cells and Tissues, 20 microscope slides</v>
          </cell>
          <cell r="E5292" t="str">
            <v/>
          </cell>
          <cell r="F5292" t="str">
            <v xml:space="preserve">Zestaw mikropreparatów Rośliny okrytonasienne II, komórki i tkanki, 20 preparatów  </v>
          </cell>
          <cell r="G5292" t="str">
            <v>Angiospermae, набор деталей, клетки и ткани, 20 микроскоповлиды</v>
          </cell>
          <cell r="H5292">
            <v>144.5</v>
          </cell>
        </row>
        <row r="5293">
          <cell r="A5293" t="str">
            <v>LIE-78000</v>
          </cell>
          <cell r="B5293" t="str">
            <v>Serie Blütenpflanzen. Die Wurzel, 15 Präparate</v>
          </cell>
          <cell r="C5293" t="str">
            <v>Angiospermae, Detail Set, Roots, 15 microscope slides</v>
          </cell>
          <cell r="D5293" t="str">
            <v/>
          </cell>
          <cell r="E5293" t="str">
            <v/>
          </cell>
          <cell r="F5293" t="str">
            <v xml:space="preserve">Zestaw mikropreparatów Rośliny okrytonasienne, korzenie, 15 preparatów  </v>
          </cell>
          <cell r="G5293" t="str">
            <v/>
          </cell>
          <cell r="H5293">
            <v>107.2</v>
          </cell>
        </row>
        <row r="5294">
          <cell r="A5294" t="str">
            <v>LIE-78001D</v>
          </cell>
          <cell r="B5294" t="str">
            <v>Wurzelspitze der Küchenzwiebel (Allium cepa), Längsschnitt mit Zellteilungen in allen Stadien</v>
          </cell>
          <cell r="C5294" t="str">
            <v>Allium cepa, onion, root tips, l.s. showing all stages of mitosis</v>
          </cell>
          <cell r="D5294" t="str">
            <v/>
          </cell>
          <cell r="E5294" t="str">
            <v/>
          </cell>
          <cell r="F5294" t="str">
            <v/>
          </cell>
          <cell r="G5294" t="str">
            <v/>
          </cell>
          <cell r="H5294">
            <v>8</v>
          </cell>
        </row>
        <row r="5295">
          <cell r="A5295" t="str">
            <v>LIE-78100</v>
          </cell>
          <cell r="B5295" t="str">
            <v>Serie Blütenpflanzen. Der Stamm, 20 Präparate</v>
          </cell>
          <cell r="C5295" t="str">
            <v>Angiospermae, Detail Set, Stems, 20 microscope slides</v>
          </cell>
          <cell r="D5295" t="str">
            <v/>
          </cell>
          <cell r="E5295" t="str">
            <v/>
          </cell>
          <cell r="F5295" t="str">
            <v xml:space="preserve">Zestaw mikropreparatów Rośliny okrytonasienne, łodyga, 20 preparatów  </v>
          </cell>
          <cell r="G5295" t="str">
            <v/>
          </cell>
          <cell r="H5295">
            <v>137.5</v>
          </cell>
        </row>
        <row r="5296">
          <cell r="A5296" t="str">
            <v>LIE-78200</v>
          </cell>
          <cell r="B5296" t="str">
            <v>Serie Blütenpflanzen. Das Blatt, 15 Präparate</v>
          </cell>
          <cell r="C5296" t="str">
            <v>Angiospermae, Detail Set, Leaves, 15 microscope slides</v>
          </cell>
          <cell r="D5296" t="str">
            <v/>
          </cell>
          <cell r="E5296" t="str">
            <v/>
          </cell>
          <cell r="F5296" t="str">
            <v xml:space="preserve">Zestaw mikropreparatów Rośliny okrytonasienne, liść, 15 preparatów  </v>
          </cell>
          <cell r="G5296" t="str">
            <v/>
          </cell>
          <cell r="H5296">
            <v>107.2</v>
          </cell>
        </row>
        <row r="5297">
          <cell r="A5297" t="str">
            <v>LIE-78227C</v>
          </cell>
          <cell r="B5297" t="str">
            <v>Blatt der Wasserpest (Elodea), Hydrophytenblatt quer. Blattspreite reduziert auf obere und untere Ep</v>
          </cell>
          <cell r="C5297" t="str">
            <v>Elodea, t.s. of leaf showing the simple structure of an aquatic leaf</v>
          </cell>
          <cell r="D5297" t="str">
            <v/>
          </cell>
          <cell r="E5297" t="str">
            <v/>
          </cell>
          <cell r="F5297" t="str">
            <v/>
          </cell>
          <cell r="G5297" t="str">
            <v/>
          </cell>
          <cell r="H5297">
            <v>8</v>
          </cell>
        </row>
        <row r="5298">
          <cell r="A5298" t="str">
            <v>LIE-78300</v>
          </cell>
          <cell r="B5298" t="str">
            <v>Serie Blütenpflanzen. Die Blüte, 15 Präparate</v>
          </cell>
          <cell r="C5298" t="str">
            <v>Angiospermae, Detail Set, Flowers, 15 microscope slides</v>
          </cell>
          <cell r="D5298" t="str">
            <v/>
          </cell>
          <cell r="E5298" t="str">
            <v/>
          </cell>
          <cell r="F5298" t="str">
            <v xml:space="preserve">Zestaw mikropreparatów Rośliny okrytonasienne, kwiat, 15 preparatów  </v>
          </cell>
          <cell r="G5298" t="str">
            <v/>
          </cell>
          <cell r="H5298">
            <v>107.2</v>
          </cell>
        </row>
        <row r="5299">
          <cell r="A5299" t="str">
            <v>LIE-78400</v>
          </cell>
          <cell r="B5299" t="str">
            <v>Serie Blütenpflanzen. Frucht und Same, 15 Präparate</v>
          </cell>
          <cell r="C5299" t="str">
            <v>Angiospermae, Detail Set, Fruits and seeds, 15 microscope slides</v>
          </cell>
          <cell r="D5299" t="str">
            <v/>
          </cell>
          <cell r="E5299" t="str">
            <v/>
          </cell>
          <cell r="F5299" t="str">
            <v xml:space="preserve">Zestaw mikropreparatów Rośliny okrytonasienne, owoc i nasiono, 15 preparatów  </v>
          </cell>
          <cell r="G5299" t="str">
            <v/>
          </cell>
          <cell r="H5299">
            <v>108.5</v>
          </cell>
        </row>
        <row r="5300">
          <cell r="A5300" t="str">
            <v>LIE-78500</v>
          </cell>
          <cell r="B5300" t="str">
            <v>Anpassung der Pflanzen an Lebensweise und Lebensraum, 50 Präparate</v>
          </cell>
          <cell r="C5300" t="str">
            <v>Adaptations of Plants to Manner of Life and Environment, 50 Microscope Slides</v>
          </cell>
          <cell r="D5300" t="str">
            <v/>
          </cell>
          <cell r="E5300" t="str">
            <v/>
          </cell>
          <cell r="F5300" t="str">
            <v xml:space="preserve">Zestaw mikropreparatów Przystosowanie roślin do trybu i środowiska życia, 50 preparatów  </v>
          </cell>
          <cell r="G5300" t="str">
            <v>Адаптации растений к образу жизни и окружающей среде, 50 Слайды для микроскопа</v>
          </cell>
          <cell r="H5300">
            <v>316.39999999999998</v>
          </cell>
        </row>
        <row r="5301">
          <cell r="A5301" t="str">
            <v>LIE-78600</v>
          </cell>
          <cell r="B5301" t="str">
            <v>Serie Nacktsamer (Gymnospermae), 15 Präparate</v>
          </cell>
          <cell r="C5301" t="str">
            <v>Gymnospermae, Detail Set, 15 microscope slides</v>
          </cell>
          <cell r="D5301" t="str">
            <v>Gymnospermae, Detail Set, 15 préparations microscopiques</v>
          </cell>
          <cell r="E5301" t="str">
            <v/>
          </cell>
          <cell r="F5301" t="str">
            <v xml:space="preserve">Zestaw mikropreparatów Rośliny nagonasienne (Gymnospermae), 15 preparatów  </v>
          </cell>
          <cell r="G5301" t="str">
            <v/>
          </cell>
          <cell r="H5301">
            <v>108.5</v>
          </cell>
        </row>
        <row r="5302">
          <cell r="A5302" t="str">
            <v>LIE-78800</v>
          </cell>
          <cell r="B5302" t="str">
            <v>Serie Farnpflanzen (Pteridophyta), 15 Präparate</v>
          </cell>
          <cell r="C5302" t="str">
            <v>Cryptogamae. Detail set, Pteridophytes (Ferns and Fern Allies), 15 microscope slides</v>
          </cell>
          <cell r="D5302" t="str">
            <v/>
          </cell>
          <cell r="E5302" t="str">
            <v/>
          </cell>
          <cell r="F5302" t="str">
            <v xml:space="preserve">Zestaw mikropreparatów Paprotniki (Pteridophyta), 15 preparatów  </v>
          </cell>
          <cell r="G5302" t="str">
            <v/>
          </cell>
          <cell r="H5302">
            <v>109.6</v>
          </cell>
        </row>
        <row r="5303">
          <cell r="A5303" t="str">
            <v>LIE-78900</v>
          </cell>
          <cell r="B5303" t="str">
            <v>Serie Moospflanzen (Bryophyta), 15 Präparate</v>
          </cell>
          <cell r="C5303" t="str">
            <v>Cryptogamae. Detail set, Bryophyta (Liverworts and Mosses), 15 microscope slides</v>
          </cell>
          <cell r="D5303" t="str">
            <v/>
          </cell>
          <cell r="E5303" t="str">
            <v/>
          </cell>
          <cell r="F5303" t="str">
            <v xml:space="preserve">Zestaw mikropreparatów Mszaki (Bryophyta), 15 preparatów  </v>
          </cell>
          <cell r="G5303" t="str">
            <v>Cryptogamae. Набор деталей, Bryophyta (Печеночники и мхи), 15 предметных стекол для микроскопа</v>
          </cell>
          <cell r="H5303">
            <v>109.6</v>
          </cell>
        </row>
        <row r="5304">
          <cell r="A5304" t="str">
            <v>LIE-7900</v>
          </cell>
          <cell r="B5304" t="str">
            <v>Kopfhaut und Haare des Menschen, 12 Präparate</v>
          </cell>
          <cell r="C5304" t="str">
            <v>Human Scalp and Hair, 12 microscope slides</v>
          </cell>
          <cell r="D5304" t="str">
            <v/>
          </cell>
          <cell r="E5304" t="str">
            <v/>
          </cell>
          <cell r="F5304" t="str">
            <v xml:space="preserve">Zestaw mikropreparatów Skóra głowy człowieka z włosami, 12 preparatów  </v>
          </cell>
          <cell r="G5304" t="str">
            <v/>
          </cell>
          <cell r="H5304">
            <v>99.2</v>
          </cell>
        </row>
        <row r="5305">
          <cell r="A5305" t="str">
            <v>LIE-79000</v>
          </cell>
          <cell r="B5305" t="str">
            <v>Serie Pilze und Flechten (Fungi, Lichenes), 20 Präparate</v>
          </cell>
          <cell r="C5305" t="str">
            <v>Cryptogamae. Detail set, Fungi and Lichenes, 20 microscope slides</v>
          </cell>
          <cell r="D5305" t="str">
            <v/>
          </cell>
          <cell r="E5305" t="str">
            <v/>
          </cell>
          <cell r="F5305" t="str">
            <v xml:space="preserve">Zestaw mikropreparatów Grzyby i porosty (Fungi, Lichenes), 20 preparatów  </v>
          </cell>
          <cell r="G5305" t="str">
            <v/>
          </cell>
          <cell r="H5305">
            <v>136.19999999999999</v>
          </cell>
        </row>
        <row r="5306">
          <cell r="A5306" t="str">
            <v>LIE-79100</v>
          </cell>
          <cell r="B5306" t="str">
            <v>Serie Algen (Algae), 30 Präparate</v>
          </cell>
          <cell r="C5306" t="str">
            <v>Cryptogamae. Detail set, Algae, 30 microscope slides</v>
          </cell>
          <cell r="D5306" t="str">
            <v/>
          </cell>
          <cell r="E5306" t="str">
            <v/>
          </cell>
          <cell r="F5306" t="str">
            <v xml:space="preserve">Zestaw mikropreparatów Glony (Algae), 30 preparatów  </v>
          </cell>
          <cell r="G5306" t="str">
            <v/>
          </cell>
          <cell r="H5306">
            <v>211</v>
          </cell>
        </row>
        <row r="5307">
          <cell r="A5307" t="str">
            <v>LIE-7920</v>
          </cell>
          <cell r="B5307" t="str">
            <v>Gesteinsdünnschliffe Serie I. Kleine Serie Teil 1. 10 Präparate Format 30x45 cm, ohne Verpackung</v>
          </cell>
          <cell r="C5307" t="str">
            <v>Rocks and Minerals, Ground Thin, Basic Set no. I , 10 Microscope Slides size 30x45 mm, without box</v>
          </cell>
          <cell r="D5307" t="str">
            <v/>
          </cell>
          <cell r="E5307" t="str">
            <v>Piedras y minerales, kit básico n° I, 10 micropreparados, placas de 30x45mm, sin caja</v>
          </cell>
          <cell r="F5307" t="str">
            <v>Zestaw mikropreparatów Skały i minerały, zestaw I (mały zestaw, część I), 10 preparatów formatu 30 x 45 mm, bez opakowania</v>
          </cell>
          <cell r="G5307" t="str">
            <v/>
          </cell>
          <cell r="H5307">
            <v>260.2</v>
          </cell>
        </row>
        <row r="5308">
          <cell r="A5308" t="str">
            <v>LIE-7921I</v>
          </cell>
          <cell r="B5308" t="str">
            <v>Granit</v>
          </cell>
          <cell r="C5308" t="str">
            <v>Granite</v>
          </cell>
          <cell r="D5308" t="str">
            <v/>
          </cell>
          <cell r="E5308" t="str">
            <v/>
          </cell>
          <cell r="F5308" t="str">
            <v/>
          </cell>
          <cell r="G5308" t="str">
            <v/>
          </cell>
          <cell r="H5308">
            <v>24.8</v>
          </cell>
        </row>
        <row r="5309">
          <cell r="A5309" t="str">
            <v>LIE-7925I</v>
          </cell>
          <cell r="B5309" t="str">
            <v>Gneis</v>
          </cell>
          <cell r="C5309" t="str">
            <v>Gneiss</v>
          </cell>
          <cell r="D5309" t="str">
            <v/>
          </cell>
          <cell r="E5309" t="str">
            <v/>
          </cell>
          <cell r="F5309" t="str">
            <v/>
          </cell>
          <cell r="G5309" t="str">
            <v/>
          </cell>
          <cell r="H5309">
            <v>24.8</v>
          </cell>
        </row>
        <row r="5310">
          <cell r="A5310" t="str">
            <v>LIE-7926I</v>
          </cell>
          <cell r="B5310" t="str">
            <v>Glimmerschiefer (Micaschist)</v>
          </cell>
          <cell r="C5310" t="str">
            <v>Micaschist</v>
          </cell>
          <cell r="D5310" t="str">
            <v/>
          </cell>
          <cell r="E5310" t="str">
            <v/>
          </cell>
          <cell r="F5310" t="str">
            <v/>
          </cell>
          <cell r="G5310" t="str">
            <v/>
          </cell>
          <cell r="H5310">
            <v>24.8</v>
          </cell>
        </row>
        <row r="5311">
          <cell r="A5311" t="str">
            <v>LIE-7940</v>
          </cell>
          <cell r="B5311" t="str">
            <v>Gesteinsdünnschliffe Serie II. Kleine Serie Teil 2. 10 Präparate  Format 30x45 cm, ohne Verpackung</v>
          </cell>
          <cell r="C5311" t="str">
            <v>Rocks and Minerals, Ground Thin, Basic Set no. II ,10 Microscope Slides size 30x45 mm, without box</v>
          </cell>
          <cell r="D5311" t="str">
            <v/>
          </cell>
          <cell r="E5311" t="str">
            <v>Piedras y minerales, kit básico n° II, 10 micropreparados, placas de 30x45 mm sin caja</v>
          </cell>
          <cell r="F5311" t="str">
            <v>Zestaw mikropreparatów Skały i minerały, zestaw II (mały zestaw, część II), 10 preparatów formatu 30 x 45 mm, bez opakowania</v>
          </cell>
          <cell r="G5311" t="str">
            <v/>
          </cell>
          <cell r="H5311">
            <v>260.2</v>
          </cell>
        </row>
        <row r="5312">
          <cell r="A5312" t="str">
            <v>LIE-7950</v>
          </cell>
          <cell r="B5312" t="str">
            <v>Gesteinsdünnschliffe Serie III. Magmatische Gesteine (Magmatite)  31 Präparate  Format 30x45 cm, ohne Verpackung</v>
          </cell>
          <cell r="C5312" t="str">
            <v>Rocks and Minerals,Ground Thin,  Igneous Rocks, Set no. III, 31 Microscope Slides size 30x45 mm, wit</v>
          </cell>
          <cell r="D5312" t="str">
            <v/>
          </cell>
          <cell r="E5312" t="str">
            <v>Piedras y minerales, Rocas ígneas, kit básico n° III, 31micropreparados, placas 30x45mm, sin caja</v>
          </cell>
          <cell r="F5312" t="str">
            <v>Zestaw mikropreparatów Skały i minerały, zestaw III: Skały magmowe, 31 preparatów formatu 30 x 45 mm, bez opakowania</v>
          </cell>
          <cell r="G5312" t="str">
            <v/>
          </cell>
          <cell r="H5312">
            <v>797</v>
          </cell>
        </row>
        <row r="5313">
          <cell r="A5313" t="str">
            <v>LIE-79500</v>
          </cell>
          <cell r="B5313" t="str">
            <v>Normale Histologie des Menschen, Große Spezialserie, 100 Präparate (Färbung meist Hämatoxylin-Eosin)</v>
          </cell>
          <cell r="C5313" t="str">
            <v xml:space="preserve">Normal Human Histology,  Special Complete Set  of 100 slides. Mostly stained in beautiful and clear </v>
          </cell>
          <cell r="D5313" t="str">
            <v/>
          </cell>
          <cell r="E5313" t="str">
            <v>Histología humana, set completo de 100 muestras con tinción.</v>
          </cell>
          <cell r="F5313" t="str">
            <v>Zestaw mikropreparatów Normalna histologia człowieka, duży zestaw specjalny, 100 preparatów (barwionych w większości hematoksyliną- eozyną)</v>
          </cell>
          <cell r="G5313" t="str">
            <v/>
          </cell>
          <cell r="H5313">
            <v>910</v>
          </cell>
        </row>
        <row r="5314">
          <cell r="A5314" t="str">
            <v>LIE-7950I</v>
          </cell>
          <cell r="B5314" t="str">
            <v>Schiefer (Schist)</v>
          </cell>
          <cell r="C5314" t="str">
            <v>Schist</v>
          </cell>
          <cell r="D5314" t="str">
            <v/>
          </cell>
          <cell r="E5314" t="str">
            <v/>
          </cell>
          <cell r="F5314" t="str">
            <v/>
          </cell>
          <cell r="G5314" t="str">
            <v/>
          </cell>
          <cell r="H5314">
            <v>24.8</v>
          </cell>
        </row>
        <row r="5315">
          <cell r="A5315" t="str">
            <v>LIE-7960</v>
          </cell>
          <cell r="B5315" t="str">
            <v>Gesteinsdünnschliffe Serie IV. Metamorphe Gesteine (Metamorphite)  29 Präparate  Format 30x45 cm, ohne Verpackung</v>
          </cell>
          <cell r="C5315" t="str">
            <v xml:space="preserve">Rocks and Minerals, Ground Thin, Metamorphic Rocks, Set no. IV, 29 Microscope Slides size 30x45 mm, </v>
          </cell>
          <cell r="D5315" t="str">
            <v/>
          </cell>
          <cell r="E5315" t="str">
            <v>Piedras y minerales, rocas metamórficas, kit n° IV, 29 micropreparados, placas de 30x45mm</v>
          </cell>
          <cell r="F5315" t="str">
            <v>Zestaw mikropreparatów Skały i minerały, zestaw IV: Skały metamorficzne, 29 preparatów formatu 30 x 45 mm, bez opakowania</v>
          </cell>
          <cell r="G5315" t="str">
            <v/>
          </cell>
          <cell r="H5315">
            <v>750</v>
          </cell>
        </row>
        <row r="5316">
          <cell r="A5316" t="str">
            <v>LIE-79600</v>
          </cell>
          <cell r="B5316" t="str">
            <v>Zellenlehre (Cytologie Mensch, Tier und Pflanze), Große Spezialserie, 25 Präparate</v>
          </cell>
          <cell r="C5316" t="str">
            <v>Animal, Human and Plant Cytology, Special Set comprising 25  prepared microscope slides of best qual</v>
          </cell>
          <cell r="D5316" t="str">
            <v/>
          </cell>
          <cell r="E5316" t="str">
            <v/>
          </cell>
          <cell r="F5316" t="str">
            <v>Nauka o komórce (cytologia człowieka, zwierząt i roślin), duży zestaw specjalny, 25 preparatów</v>
          </cell>
          <cell r="G5316" t="str">
            <v/>
          </cell>
          <cell r="H5316">
            <v>259</v>
          </cell>
        </row>
        <row r="5317">
          <cell r="A5317" t="str">
            <v>LIE-7970</v>
          </cell>
          <cell r="B5317" t="str">
            <v>Gesteinsdünnschliffe Serie V. Sedimentgesteine (Sedimentite)  22 Präparate  Format 30x45 cm, ohne Verpackung</v>
          </cell>
          <cell r="C5317" t="str">
            <v>Rocks and Minerals, Ground Thin, Sedimentary Rocks, Set no. V, 22 Microscope Slides size 30x45 mm, w</v>
          </cell>
          <cell r="D5317" t="str">
            <v/>
          </cell>
          <cell r="E5317" t="str">
            <v>Piedras y minerales, piedras sedimentarias, kit n° V, 22 micropreparados, placas de 30x45mm, sin caja</v>
          </cell>
          <cell r="F5317" t="str">
            <v>Zestaw mikropreparatów Skały i minerały, zestaw V: Skały osadowe, 22 preparaty formatu 30 x 45 mm, bez opakowania</v>
          </cell>
          <cell r="G5317" t="str">
            <v/>
          </cell>
          <cell r="H5317">
            <v>576</v>
          </cell>
        </row>
        <row r="5318">
          <cell r="A5318" t="str">
            <v>LIE-7980</v>
          </cell>
          <cell r="B5318" t="str">
            <v>Gesteinsdünnschliffe Serie VI. Fossile und Meteorite 4 Präparate Format 30x45 cm, ohne Verpackung</v>
          </cell>
          <cell r="C5318" t="str">
            <v>Rocks and Minerals, Ground Thin, Fossils and Meteorites, Set no. VI,  4 Microscope Slides size 30x45</v>
          </cell>
          <cell r="D5318" t="str">
            <v/>
          </cell>
          <cell r="E5318" t="str">
            <v>Piedras y minerales, kit meteoritos y fósiles, kit n° VI, microprepados, placas 30x45 mm, sin caja</v>
          </cell>
          <cell r="F5318" t="str">
            <v>Zestaw mikropreparatów Skały i minerały, zestaw VI: Skamieliny i meteoryty, 4 preparaty formatu 30 x 45 mm, bez opakowania</v>
          </cell>
          <cell r="G5318" t="str">
            <v/>
          </cell>
          <cell r="H5318">
            <v>109.6</v>
          </cell>
        </row>
        <row r="5319">
          <cell r="A5319" t="str">
            <v>LIE-8200</v>
          </cell>
          <cell r="B5319" t="str">
            <v>Entwicklung des Huhnembryos (Gallus domesticus), 10 Präparate</v>
          </cell>
          <cell r="C5319" t="str">
            <v>The Chicken Embryology (Gallus domesticus), 10 microscope slides</v>
          </cell>
          <cell r="D5319" t="str">
            <v/>
          </cell>
          <cell r="E5319" t="str">
            <v/>
          </cell>
          <cell r="F5319" t="str">
            <v>Zestaw mikropreparatów Rozwój kurzego zarodka  (Gallus domesticus), 10 preparatów</v>
          </cell>
          <cell r="G5319" t="str">
            <v/>
          </cell>
          <cell r="H5319">
            <v>118.5</v>
          </cell>
        </row>
        <row r="5320">
          <cell r="A5320" t="str">
            <v>LIE-8300</v>
          </cell>
          <cell r="B5320" t="str">
            <v>Entwicklung des Froschembryos (Rana sp.), 10 Präparate</v>
          </cell>
          <cell r="C5320" t="str">
            <v>The Frog Embryology (Rana sp.), 10 microscope slides</v>
          </cell>
          <cell r="D5320" t="str">
            <v/>
          </cell>
          <cell r="E5320" t="str">
            <v/>
          </cell>
          <cell r="F5320" t="str">
            <v>Zestaw mikropreparatów Rozwój żabiego zarodka  (Rana sp.), 10 preparatów</v>
          </cell>
          <cell r="G5320" t="str">
            <v/>
          </cell>
          <cell r="H5320">
            <v>117.9</v>
          </cell>
        </row>
        <row r="5321">
          <cell r="A5321" t="str">
            <v>LIE-83300</v>
          </cell>
          <cell r="B5321" t="str">
            <v xml:space="preserve">Land- und Forstwirtschaft Teil I. Schadpilze als Verursacher von Pflanzenkrankheiten. 20 Präparate </v>
          </cell>
          <cell r="C5321" t="str">
            <v>Agriculture and Forestry, Part I. Harmful fungi as the cause of plant diseases. 20 prepared microsco</v>
          </cell>
          <cell r="D5321" t="str">
            <v/>
          </cell>
          <cell r="E5321" t="str">
            <v/>
          </cell>
          <cell r="F5321" t="str">
            <v>Zestaw mikropreparatów Rolnictwo i gospodarka leśna, część I: Szkodliwe grzyby jako przyczyna chorób roślin, 20 preparatów</v>
          </cell>
          <cell r="G5321" t="str">
            <v/>
          </cell>
          <cell r="H5321">
            <v>139.6</v>
          </cell>
        </row>
        <row r="5322">
          <cell r="A5322" t="str">
            <v>LIE-83340</v>
          </cell>
          <cell r="B5322" t="str">
            <v>Land- und Forstwirtschaft, Teil III. Tierische Schädlinge, Symbiosen und Bodenleben
24 Präparate.</v>
          </cell>
          <cell r="C5322" t="str">
            <v>Agriculture and Forestry, Part III. Animal pests, symbiosis and soil life, 24 prepared microscope sl</v>
          </cell>
          <cell r="D5322" t="str">
            <v/>
          </cell>
          <cell r="E5322" t="str">
            <v/>
          </cell>
          <cell r="F5322" t="str">
            <v>Zestaw mikropreparatów Rolnictwo i gospodarka leśna, część III: Szkodniki zwierzęce, symbioza i organizmy glebowe, 24 preparaty</v>
          </cell>
          <cell r="G5322" t="str">
            <v/>
          </cell>
          <cell r="H5322">
            <v>169.8</v>
          </cell>
        </row>
        <row r="5323">
          <cell r="A5323" t="str">
            <v>LIE-83350</v>
          </cell>
          <cell r="B5323" t="str">
            <v xml:space="preserve">Land- und Forstwirtschaft, Teil II. Bakterien und Parasiten von Nutzpflanzen. Schäden durch Umwelteinflüsse. 22 Präparate. </v>
          </cell>
          <cell r="C5323" t="str">
            <v>Agriculture and Forestry, Part II. Bacteria and parasites of crops. Damage caused by environmental i</v>
          </cell>
          <cell r="D5323" t="str">
            <v/>
          </cell>
          <cell r="E5323" t="str">
            <v>Agricultura y silvicultura, Part II. Bacteria y parásitos delos cultivos. Daño causado por influencias ambientales. 22 preparados</v>
          </cell>
          <cell r="F5323" t="str">
            <v>Zestaw mikropreparatów Rolnictwo i gospodarka leśna, część II: Bakterie i pasożyty roślin uprawnych. Szkody spowodowane przez ingerencję w środowisko,</v>
          </cell>
          <cell r="G5323" t="str">
            <v/>
          </cell>
          <cell r="H5323">
            <v>168.7</v>
          </cell>
        </row>
        <row r="5324">
          <cell r="A5324" t="str">
            <v>LIE-8400</v>
          </cell>
          <cell r="B5324" t="str">
            <v>Eireifung und Befruchtung beim Pferdespulwurm (Ascaris megalocephala), 10 Präparate</v>
          </cell>
          <cell r="C5324" t="str">
            <v>The Ascaris megalocephala Embryology, 10 microscope slides</v>
          </cell>
          <cell r="D5324" t="str">
            <v/>
          </cell>
          <cell r="E5324" t="str">
            <v/>
          </cell>
          <cell r="F5324" t="str">
            <v>Zestaw mikropreparatów Embriologia glisty końskiej (Ascaris megalocephala), 10 preparaty</v>
          </cell>
          <cell r="G5324" t="str">
            <v/>
          </cell>
          <cell r="H5324">
            <v>95.2</v>
          </cell>
        </row>
        <row r="5325">
          <cell r="A5325" t="str">
            <v>LIE-84000</v>
          </cell>
          <cell r="B5325" t="str">
            <v xml:space="preserve">Histologie der Haus- und Nutztiere für die Veterinärmedizin Teil I, 24 Präparate </v>
          </cell>
          <cell r="C5325" t="str">
            <v>Histology of domestic animals for veterinary medicine part I, 24 prepared microscope slides</v>
          </cell>
          <cell r="D5325" t="str">
            <v/>
          </cell>
          <cell r="E5325" t="str">
            <v/>
          </cell>
          <cell r="F5325" t="str">
            <v>Zestaw mikropreparatów Histologia zwierząt domowych i hodowlanych dla studentów weterynarii, część I, 24 preparaty</v>
          </cell>
          <cell r="G5325" t="str">
            <v/>
          </cell>
          <cell r="H5325">
            <v>181.4</v>
          </cell>
        </row>
        <row r="5326">
          <cell r="A5326" t="str">
            <v>LIE-84050</v>
          </cell>
          <cell r="B5326" t="str">
            <v xml:space="preserve">Histologie der Haus- und Nutztiere für die Veterinärmedizin Teil II, 24 Präparate </v>
          </cell>
          <cell r="C5326" t="str">
            <v>Histology of domestic animals for veterinary medicine part II, 24 prepared microscope slides</v>
          </cell>
          <cell r="D5326" t="str">
            <v/>
          </cell>
          <cell r="E5326" t="str">
            <v/>
          </cell>
          <cell r="F5326" t="str">
            <v>Zestaw mikropreparatów Histologia zwierząt domowych i hodowlanych dla studentów weterynarii, część II, 24 preparaty</v>
          </cell>
          <cell r="G5326" t="str">
            <v/>
          </cell>
          <cell r="H5326">
            <v>194.3</v>
          </cell>
        </row>
        <row r="5327">
          <cell r="A5327" t="str">
            <v>LIE-84100</v>
          </cell>
          <cell r="B5327" t="str">
            <v xml:space="preserve">Pathologische Histologie für die Veterinärmedizin, 22 Präparate </v>
          </cell>
          <cell r="C5327" t="str">
            <v>Pathological Histology for veterinary medicine, 22 prepared microscope slides</v>
          </cell>
          <cell r="D5327" t="str">
            <v/>
          </cell>
          <cell r="E5327" t="str">
            <v/>
          </cell>
          <cell r="F5327" t="str">
            <v>Zestaw mikropreparatów Histopatologia dla studentów weterynarii, 22 preparaty</v>
          </cell>
          <cell r="G5327" t="str">
            <v/>
          </cell>
          <cell r="H5327">
            <v>200.3</v>
          </cell>
        </row>
        <row r="5328">
          <cell r="A5328" t="str">
            <v>LIE-84150</v>
          </cell>
          <cell r="B5328" t="str">
            <v xml:space="preserve">Parasiten, pathogene Bakterien und Schadinsekten für die Veterinärmedizin, 31 Präparate </v>
          </cell>
          <cell r="C5328" t="str">
            <v>Parasites, pathogenic bacteria and insect pests for veterinary medicine, part IV, 31 prepared micros</v>
          </cell>
          <cell r="D5328" t="str">
            <v/>
          </cell>
          <cell r="E5328" t="str">
            <v>Parásitos, bacterias patógenas y plagas de insectos para veterinaria , parte IV, 31 preparados paramicroscópio</v>
          </cell>
          <cell r="F5328" t="str">
            <v>Zestaw mikropreparatów Pasożyty, bakterie patogenne i szkodniki owady dla studentów weterynarii, 31 preparatów</v>
          </cell>
          <cell r="G5328" t="str">
            <v/>
          </cell>
          <cell r="H5328">
            <v>275.89999999999998</v>
          </cell>
        </row>
        <row r="5329">
          <cell r="A5329" t="str">
            <v>LIE-850</v>
          </cell>
          <cell r="B5329" t="str">
            <v>Schulserien A, B, C und D zusammen.175 Präparate</v>
          </cell>
          <cell r="C5329" t="str">
            <v>School Sets A, B, C and D together. All four sets, 175 microscope slides</v>
          </cell>
          <cell r="D5329" t="str">
            <v/>
          </cell>
          <cell r="E5329" t="str">
            <v/>
          </cell>
          <cell r="F5329" t="str">
            <v>Zestaw mikropreparatów - serie szkolne A, B, C i D razem, 175 preparatów</v>
          </cell>
          <cell r="G5329" t="str">
            <v/>
          </cell>
          <cell r="H5329">
            <v>1271</v>
          </cell>
        </row>
        <row r="5330">
          <cell r="A5330" t="str">
            <v>LIE-8500</v>
          </cell>
          <cell r="B5330" t="str">
            <v>Reifungsteilungen in den Pollenmutterzellen der Lilie (Lilium candidum), Serie zur Fortpflanzung und Vererbung, 12 Präp.</v>
          </cell>
          <cell r="C5330" t="str">
            <v>Development of the Microscope Mother Cells of Lilium, 12 microscope slides</v>
          </cell>
          <cell r="D5330" t="str">
            <v>Développement du microscope Cellules mères de Lilium, 12 micdiapositives du roscope</v>
          </cell>
          <cell r="E5330" t="str">
            <v/>
          </cell>
          <cell r="F5330" t="str">
            <v>Zestaw mikropreparatów Podziały mejotyczne komórek macierzystych pyłku lilii (Lilium candidum), 12 preparatów</v>
          </cell>
          <cell r="G5330" t="str">
            <v>Разработка микроскопа Материнские клетки лилии, 12 мкмслайды роскопа</v>
          </cell>
          <cell r="H5330">
            <v>109.1</v>
          </cell>
        </row>
        <row r="5331">
          <cell r="A5331" t="str">
            <v>LIE-8600</v>
          </cell>
          <cell r="B5331" t="str">
            <v>Entwicklung des Schweineembryos (Sus scrofa), 10 Präparate</v>
          </cell>
          <cell r="C5331" t="str">
            <v>The Pig Embryology (Sus scrofa), 10 microscope slides</v>
          </cell>
          <cell r="D5331" t="str">
            <v/>
          </cell>
          <cell r="E5331" t="str">
            <v/>
          </cell>
          <cell r="F5331" t="str">
            <v>Zestaw mikropreparatów Rozwój zarodka świni (Sus scrofa), 10 preparatów</v>
          </cell>
          <cell r="G5331" t="str">
            <v/>
          </cell>
          <cell r="H5331">
            <v>122</v>
          </cell>
        </row>
        <row r="5332">
          <cell r="A5332" t="str">
            <v>LIE-9000</v>
          </cell>
          <cell r="B5332" t="str">
            <v>Normale Histologie des Menschen, Basisserie (Färbung auch in  Hämatoxylin-Eosin möglich auf Anfrage), 40 Präparate</v>
          </cell>
          <cell r="C5332" t="str">
            <v>Normal Human Histology ( possible upon request stained in beautiful and clear Hematoxyline-Eosine (H</v>
          </cell>
          <cell r="D5332" t="str">
            <v/>
          </cell>
          <cell r="E5332" t="str">
            <v>Histología humana, tinción hematoxilina-eosina</v>
          </cell>
          <cell r="F5332" t="str">
            <v>Zestaw mikropreparatów Normalna histologia człowieka, seria podstawowa (na życzenie możliwe barwienie hematoksyliną-eozyną), 40 preparatów</v>
          </cell>
          <cell r="G5332" t="str">
            <v>Микропрепараты гистология человека, базовый набор,( 40 препаратов)</v>
          </cell>
          <cell r="H5332">
            <v>387.2</v>
          </cell>
        </row>
        <row r="5333">
          <cell r="A5333" t="str">
            <v>LIE-9200</v>
          </cell>
          <cell r="B5333" t="str">
            <v>Pathologische Histologie des Menschen, Basisserie, 50 Präparate</v>
          </cell>
          <cell r="C5333" t="str">
            <v>Human Pathology, short set, 50 microscope slides</v>
          </cell>
          <cell r="D5333" t="str">
            <v/>
          </cell>
          <cell r="E5333" t="str">
            <v>Patología humana, set de 50 preparados para microscopio</v>
          </cell>
          <cell r="F5333" t="str">
            <v>Zestaw mikropreparatów Histopatologia człowieka, seria podstawowa, 50 preparatów</v>
          </cell>
          <cell r="G5333" t="str">
            <v/>
          </cell>
          <cell r="H5333">
            <v>415.6</v>
          </cell>
        </row>
        <row r="5334">
          <cell r="A5334" t="str">
            <v>LIE-ABITUR</v>
          </cell>
          <cell r="B5334" t="str">
            <v>Mikropräparate für das praktische Abitur im Fach Biologie, 5 Mikropräparate</v>
          </cell>
          <cell r="C5334" t="str">
            <v>-</v>
          </cell>
          <cell r="D5334" t="str">
            <v/>
          </cell>
          <cell r="E5334" t="str">
            <v/>
          </cell>
          <cell r="F5334" t="str">
            <v/>
          </cell>
          <cell r="G5334" t="str">
            <v/>
          </cell>
          <cell r="H5334">
            <v>49.5</v>
          </cell>
        </row>
        <row r="5335">
          <cell r="A5335" t="str">
            <v>LIE-AM234C</v>
          </cell>
          <cell r="B5335" t="str">
            <v xml:space="preserve">Rana, Haut quer. Hautdrüsen, Epidermis, Pigmentzellen </v>
          </cell>
          <cell r="C5335" t="str">
            <v>Rana, skin with skin glands, vertical l.s.</v>
          </cell>
          <cell r="D5335" t="str">
            <v/>
          </cell>
          <cell r="E5335" t="str">
            <v/>
          </cell>
          <cell r="F5335" t="str">
            <v/>
          </cell>
          <cell r="G5335" t="str">
            <v/>
          </cell>
          <cell r="H5335">
            <v>8</v>
          </cell>
        </row>
        <row r="5336">
          <cell r="A5336" t="str">
            <v>LIE-AS1141D</v>
          </cell>
          <cell r="B5336" t="str">
            <v>Zellteilungen (Mitosen). Wurzelspitzen von Allium cepa, Küchenzwiebel, längs. Alle Teilungsstadien i</v>
          </cell>
          <cell r="C5336" t="str">
            <v>Mitosis, l.s. from Allium root tips showing all stages of plant mitosis carefully stained with a qua</v>
          </cell>
          <cell r="D5336" t="str">
            <v/>
          </cell>
          <cell r="E5336" t="str">
            <v/>
          </cell>
          <cell r="F5336" t="str">
            <v/>
          </cell>
          <cell r="G5336" t="str">
            <v/>
          </cell>
          <cell r="H5336">
            <v>7.5</v>
          </cell>
        </row>
        <row r="5337">
          <cell r="A5337" t="str">
            <v>LIE-AS1155G</v>
          </cell>
          <cell r="B5337" t="str">
            <v xml:space="preserve">Zellteilungen (Mitosen). Wurzelspitzen von Allium cepa, Küchenzwiebel, Quetschpräparat, Färbung mit </v>
          </cell>
          <cell r="C5337" t="str">
            <v>Mitosis, squash preparation from Allium root tip, shows intact mitotic stages, Feulgen stain *</v>
          </cell>
          <cell r="D5337" t="str">
            <v/>
          </cell>
          <cell r="E5337" t="str">
            <v/>
          </cell>
          <cell r="F5337" t="str">
            <v/>
          </cell>
          <cell r="G5337" t="str">
            <v/>
          </cell>
          <cell r="H5337">
            <v>14</v>
          </cell>
        </row>
        <row r="5338">
          <cell r="A5338" t="str">
            <v>LIE-AS1554D</v>
          </cell>
          <cell r="B5338" t="str">
            <v>Netz, Ring- und Spiralgefäße, isoliert</v>
          </cell>
          <cell r="C5338" t="str">
            <v>Reticulate, annular, and spiral vessels, isolated and w.m.</v>
          </cell>
          <cell r="D5338" t="str">
            <v/>
          </cell>
          <cell r="E5338" t="str">
            <v/>
          </cell>
          <cell r="F5338" t="str">
            <v/>
          </cell>
          <cell r="G5338" t="str">
            <v/>
          </cell>
          <cell r="H5338">
            <v>7.5</v>
          </cell>
        </row>
        <row r="5339">
          <cell r="A5339" t="str">
            <v>LIE-AS201E</v>
          </cell>
          <cell r="B5339" t="str">
            <v>Wurzel einer monokotylen und einer dikotylen Pflanze, quer</v>
          </cell>
          <cell r="C5339" t="str">
            <v>Monocot and dicot roots, two t.s. on one slide for comparison</v>
          </cell>
          <cell r="D5339" t="str">
            <v/>
          </cell>
          <cell r="E5339" t="str">
            <v/>
          </cell>
          <cell r="F5339" t="str">
            <v/>
          </cell>
          <cell r="G5339" t="str">
            <v/>
          </cell>
          <cell r="H5339">
            <v>9</v>
          </cell>
        </row>
        <row r="5340">
          <cell r="A5340" t="str">
            <v>LIE-AS305E</v>
          </cell>
          <cell r="B5340" t="str">
            <v>Stamm einer monokotylen und einer dikotylen Pflanze, zwei Querschnitte</v>
          </cell>
          <cell r="C5340" t="str">
            <v>Monocot and dicot stems, two t.s. on one slide for comparison of the different structures</v>
          </cell>
          <cell r="D5340" t="str">
            <v/>
          </cell>
          <cell r="E5340" t="str">
            <v/>
          </cell>
          <cell r="F5340" t="str">
            <v/>
          </cell>
          <cell r="G5340" t="str">
            <v/>
          </cell>
          <cell r="H5340">
            <v>9</v>
          </cell>
        </row>
        <row r="5341">
          <cell r="A5341" t="str">
            <v>LIE-AS311C</v>
          </cell>
          <cell r="B5341" t="str">
            <v>Zea mays, Mais, typischer monokotyler Stamm mit zerstreuten Gefäßbündeln, quer. Geschlossene kollate</v>
          </cell>
          <cell r="C5341" t="str">
            <v>Zea mays, typical monocot stem with scattered bundles, t.s., a standard slide for general study</v>
          </cell>
          <cell r="D5341" t="str">
            <v/>
          </cell>
          <cell r="E5341" t="str">
            <v/>
          </cell>
          <cell r="F5341" t="str">
            <v/>
          </cell>
          <cell r="G5341" t="str">
            <v/>
          </cell>
          <cell r="H5341">
            <v>8</v>
          </cell>
        </row>
        <row r="5342">
          <cell r="A5342" t="str">
            <v>LIE-AS343C</v>
          </cell>
          <cell r="B5342" t="str">
            <v>Helianthus, Sonnenblume, typischer dikotyler Stamm quer. Offene kollaterale Leitbündel</v>
          </cell>
          <cell r="C5342" t="str">
            <v>Helianthus, sunflower, typical dicot herbaceous stem t.s. showing open vascular bundles and all stru</v>
          </cell>
          <cell r="D5342" t="str">
            <v/>
          </cell>
          <cell r="E5342" t="str">
            <v/>
          </cell>
          <cell r="F5342" t="str">
            <v/>
          </cell>
          <cell r="G5342" t="str">
            <v/>
          </cell>
          <cell r="H5342">
            <v>8</v>
          </cell>
        </row>
        <row r="5343">
          <cell r="A5343" t="str">
            <v>LIE-AS4005E</v>
          </cell>
          <cell r="B5343" t="str">
            <v>Blattepidermis einer einkeimblättrigen und einer zweikeimblättrigen Pflanze zum Vergleich</v>
          </cell>
          <cell r="C5343" t="str">
            <v>Monocot and dicot leaf epidermis with stomata, two w.m. in one slide for comparison</v>
          </cell>
          <cell r="D5343" t="str">
            <v/>
          </cell>
          <cell r="E5343" t="str">
            <v/>
          </cell>
          <cell r="F5343" t="str">
            <v/>
          </cell>
          <cell r="G5343" t="str">
            <v/>
          </cell>
          <cell r="H5343">
            <v>9</v>
          </cell>
        </row>
        <row r="5344">
          <cell r="A5344" t="str">
            <v>LIE-AS4112C</v>
          </cell>
          <cell r="B5344" t="str">
            <v>Blattepidermis von Iris, reihenförmig angeordnete Spaltöffnungen total</v>
          </cell>
          <cell r="C5344" t="str">
            <v>Iris, leaf epidermis w.m. showing stomata in rows</v>
          </cell>
          <cell r="D5344" t="str">
            <v/>
          </cell>
          <cell r="E5344" t="str">
            <v/>
          </cell>
          <cell r="F5344" t="str">
            <v/>
          </cell>
          <cell r="G5344" t="str">
            <v/>
          </cell>
          <cell r="H5344">
            <v>8</v>
          </cell>
        </row>
        <row r="5345">
          <cell r="A5345" t="str">
            <v>LIE-AS4118D</v>
          </cell>
          <cell r="B5345" t="str">
            <v>Blätter einer monokotylen und einer dikotylen Pflanze. Zwei Querschnitte zum Vergleich</v>
          </cell>
          <cell r="C5345" t="str">
            <v>Monocot and dicot leaves, two t.s. in one slide for comparison</v>
          </cell>
          <cell r="D5345" t="str">
            <v/>
          </cell>
          <cell r="E5345" t="str">
            <v/>
          </cell>
          <cell r="F5345" t="str">
            <v/>
          </cell>
          <cell r="G5345" t="str">
            <v/>
          </cell>
          <cell r="H5345">
            <v>7.5</v>
          </cell>
        </row>
        <row r="5346">
          <cell r="A5346" t="str">
            <v>LIE-AS4119E</v>
          </cell>
          <cell r="B5346" t="str">
            <v>Blätter einer Wasserpflanze, einer Feuchtpflanze und einer Trockenpflanze, drei Querschitte zum Verg</v>
          </cell>
          <cell r="C5346" t="str">
            <v>Leaf types, composite slide of three t.s. through hydrophytic, mesophytic, and xerophytic leaves</v>
          </cell>
          <cell r="D5346" t="str">
            <v/>
          </cell>
          <cell r="E5346" t="str">
            <v/>
          </cell>
          <cell r="F5346" t="str">
            <v/>
          </cell>
          <cell r="G5346" t="str">
            <v/>
          </cell>
          <cell r="H5346">
            <v>9</v>
          </cell>
        </row>
        <row r="5347">
          <cell r="A5347" t="str">
            <v>LIE-AS455D</v>
          </cell>
          <cell r="B5347" t="str">
            <v>Fagus, Buche. Sonnen-und Schattenblatt quer, Zwei Schnitte zum Vergleich</v>
          </cell>
          <cell r="C5347" t="str">
            <v>Fagus, beech, sun and shadow leaves t.s. on same slide for comparison of the different structures</v>
          </cell>
          <cell r="D5347" t="str">
            <v/>
          </cell>
          <cell r="E5347" t="str">
            <v/>
          </cell>
          <cell r="F5347" t="str">
            <v/>
          </cell>
          <cell r="G5347" t="str">
            <v/>
          </cell>
          <cell r="H5347">
            <v>8</v>
          </cell>
        </row>
        <row r="5348">
          <cell r="A5348" t="str">
            <v>LIE-AS456C</v>
          </cell>
          <cell r="B5348" t="str">
            <v>Nerium, Oleander, xeromorphes Blatt mit versenkten Spaltöffnungen, quer</v>
          </cell>
          <cell r="C5348" t="str">
            <v>Nerium, oleander, leaf with sunken stomata t.s., showing the typical structures of a xerophytic leaf</v>
          </cell>
          <cell r="D5348" t="str">
            <v/>
          </cell>
          <cell r="E5348" t="str">
            <v/>
          </cell>
          <cell r="F5348" t="str">
            <v/>
          </cell>
          <cell r="G5348" t="str">
            <v/>
          </cell>
          <cell r="H5348">
            <v>8</v>
          </cell>
        </row>
        <row r="5349">
          <cell r="A5349" t="str">
            <v>LIE-AS473D</v>
          </cell>
          <cell r="B5349" t="str">
            <v>Helleborus, Christrose, Blatt quer. Große, deutliche Strukturen</v>
          </cell>
          <cell r="C5349" t="str">
            <v>Helleborus, t.s. of a typical mesophytic dicot leaf for general study, showing large cellular struct</v>
          </cell>
          <cell r="D5349" t="str">
            <v/>
          </cell>
          <cell r="E5349" t="str">
            <v/>
          </cell>
          <cell r="F5349" t="str">
            <v/>
          </cell>
          <cell r="G5349" t="str">
            <v/>
          </cell>
          <cell r="H5349">
            <v>7.5</v>
          </cell>
        </row>
        <row r="5350">
          <cell r="A5350" t="str">
            <v>LIE-AS560D</v>
          </cell>
          <cell r="B5350" t="str">
            <v>Lilium, Fruchtknoten quer. Bau und Anordnung des Embryosacks, Übersichtspräparat</v>
          </cell>
          <cell r="C5350" t="str">
            <v>Lilium, ovary t.s., showing arrangement of ovules and all structures for general study</v>
          </cell>
          <cell r="D5350" t="str">
            <v/>
          </cell>
          <cell r="E5350" t="str">
            <v/>
          </cell>
          <cell r="F5350" t="str">
            <v/>
          </cell>
          <cell r="G5350" t="str">
            <v/>
          </cell>
          <cell r="H5350">
            <v>7.5</v>
          </cell>
        </row>
        <row r="5351">
          <cell r="A5351" t="str">
            <v>LIE-AS630C</v>
          </cell>
          <cell r="B5351" t="str">
            <v>Pollentypen. Mischpräparat aus vielen verschiedenen Pollen</v>
          </cell>
          <cell r="C5351" t="str">
            <v>Mixed pollen types, showing various forms of many different species</v>
          </cell>
          <cell r="D5351" t="str">
            <v/>
          </cell>
          <cell r="E5351" t="str">
            <v/>
          </cell>
          <cell r="F5351" t="str">
            <v/>
          </cell>
          <cell r="G5351" t="str">
            <v/>
          </cell>
          <cell r="H5351">
            <v>8</v>
          </cell>
        </row>
        <row r="5352">
          <cell r="A5352" t="str">
            <v>LIE-CD113</v>
          </cell>
          <cell r="B5352" t="str">
            <v>Atmung, Herz und Kreislauf des Menschen, CD-ROM</v>
          </cell>
          <cell r="C5352" t="str">
            <v>The Human respiratory and circulatory systems and the heart, CD-ROM</v>
          </cell>
          <cell r="D5352" t="str">
            <v>Les systèmes respiratoire et circulatoire humains et le cœurCD-ROM</v>
          </cell>
          <cell r="E5352" t="str">
            <v>El sistema respiratorio y circulatorio humano y el corazón, CD-ROM</v>
          </cell>
          <cell r="F5352" t="str">
            <v/>
          </cell>
          <cell r="G5352" t="str">
            <v>Человеческая дыхательная и кровеносная системы и сердце, CD</v>
          </cell>
          <cell r="H5352">
            <v>143</v>
          </cell>
        </row>
        <row r="5353">
          <cell r="A5353" t="str">
            <v>LIE-COVID-19</v>
          </cell>
          <cell r="B5353" t="str">
            <v>Serie Coronavirus COVID-19, 6 Mikropräparate</v>
          </cell>
          <cell r="C5353" t="str">
            <v>Series Coronavirus Covid-19, 6 microscope slides in box</v>
          </cell>
          <cell r="D5353" t="str">
            <v/>
          </cell>
          <cell r="E5353" t="str">
            <v>Serie Coronavirus Covid-19, 6 portaobjetos en caja</v>
          </cell>
          <cell r="F5353" t="str">
            <v/>
          </cell>
          <cell r="G5353" t="str">
            <v>Микропрепараты на тему Covid-19, 6  штук</v>
          </cell>
          <cell r="H5353">
            <v>57</v>
          </cell>
        </row>
        <row r="5354">
          <cell r="A5354" t="str">
            <v>LIE-FU129C</v>
          </cell>
          <cell r="B5354" t="str">
            <v>Mucor mucedo, Kopfschimmel, Myzel und Sporangien</v>
          </cell>
          <cell r="C5354" t="str">
            <v>Mucor mucedo, black mold, sporangia and mycelium w.m.</v>
          </cell>
          <cell r="D5354" t="str">
            <v/>
          </cell>
          <cell r="E5354" t="str">
            <v/>
          </cell>
          <cell r="F5354" t="str">
            <v/>
          </cell>
          <cell r="G5354" t="str">
            <v/>
          </cell>
          <cell r="H5354">
            <v>8</v>
          </cell>
        </row>
        <row r="5355">
          <cell r="A5355" t="str">
            <v>LIE-FU130C</v>
          </cell>
          <cell r="B5355" t="str">
            <v>Rhizopus, Schimmelpilz, Myzel und Sporangien</v>
          </cell>
          <cell r="C5355" t="str">
            <v>Rhizopus, bread mold, sporangia and mycelium w.m.</v>
          </cell>
          <cell r="D5355" t="str">
            <v/>
          </cell>
          <cell r="E5355" t="str">
            <v/>
          </cell>
          <cell r="F5355" t="str">
            <v/>
          </cell>
          <cell r="G5355" t="str">
            <v/>
          </cell>
          <cell r="H5355">
            <v>8</v>
          </cell>
        </row>
        <row r="5356">
          <cell r="A5356" t="str">
            <v>LIE-FU161C</v>
          </cell>
          <cell r="B5356" t="str">
            <v>Penicillium, Pinselschimmel, Myzel und Konidiophoren total</v>
          </cell>
          <cell r="C5356" t="str">
            <v>Penicillium, blue mold, mycelium and conidiophores, w.m.</v>
          </cell>
          <cell r="D5356" t="str">
            <v/>
          </cell>
          <cell r="E5356" t="str">
            <v/>
          </cell>
          <cell r="F5356" t="str">
            <v/>
          </cell>
          <cell r="G5356" t="str">
            <v/>
          </cell>
          <cell r="H5356">
            <v>8</v>
          </cell>
        </row>
        <row r="5357">
          <cell r="A5357" t="str">
            <v>LIE-FU163C</v>
          </cell>
          <cell r="B5357" t="str">
            <v>Aspergillus, Gießkannenschimmel, Mycel mit Sporangien, total</v>
          </cell>
          <cell r="C5357" t="str">
            <v>Aspergillus, brown mold, conidiophores and conidia w.m.</v>
          </cell>
          <cell r="D5357" t="str">
            <v/>
          </cell>
          <cell r="E5357" t="str">
            <v/>
          </cell>
          <cell r="F5357" t="str">
            <v/>
          </cell>
          <cell r="G5357" t="str">
            <v/>
          </cell>
          <cell r="H5357">
            <v>8</v>
          </cell>
        </row>
        <row r="5358">
          <cell r="A5358" t="str">
            <v>LIE-HO175E</v>
          </cell>
          <cell r="B5358" t="str">
            <v>Arterie und Vene (klein) des Menschen, quer. Übersichtsfärbung</v>
          </cell>
          <cell r="C5358" t="str">
            <v>Artery and vein of smaller size, human t.s. routine stained</v>
          </cell>
          <cell r="D5358" t="str">
            <v/>
          </cell>
          <cell r="E5358" t="str">
            <v/>
          </cell>
          <cell r="F5358" t="str">
            <v/>
          </cell>
          <cell r="G5358" t="str">
            <v/>
          </cell>
          <cell r="H5358">
            <v>9</v>
          </cell>
        </row>
        <row r="5359">
          <cell r="A5359" t="str">
            <v>LIE-HO338E</v>
          </cell>
          <cell r="B5359" t="str">
            <v xml:space="preserve">Dünndarm (Jejunum), quer * </v>
          </cell>
          <cell r="C5359" t="str">
            <v>Jejunum, human t.s.</v>
          </cell>
          <cell r="D5359" t="str">
            <v/>
          </cell>
          <cell r="E5359" t="str">
            <v/>
          </cell>
          <cell r="F5359" t="str">
            <v/>
          </cell>
          <cell r="G5359" t="str">
            <v/>
          </cell>
          <cell r="H5359">
            <v>9</v>
          </cell>
        </row>
        <row r="5360">
          <cell r="A5360" t="str">
            <v>LIE-HO632E</v>
          </cell>
          <cell r="B5360" t="str">
            <v>Haut von der Fingerbeere, quer (vertikal)</v>
          </cell>
          <cell r="C5360" t="str">
            <v>Skin from finger tip, human, vertical l.s.</v>
          </cell>
          <cell r="D5360" t="str">
            <v/>
          </cell>
          <cell r="E5360" t="str">
            <v/>
          </cell>
          <cell r="F5360" t="str">
            <v/>
          </cell>
          <cell r="G5360" t="str">
            <v/>
          </cell>
          <cell r="H5360">
            <v>9</v>
          </cell>
        </row>
        <row r="5361">
          <cell r="A5361" t="str">
            <v>LIE-IN231C</v>
          </cell>
          <cell r="B5361" t="str">
            <v>Apis mellifica, Honigbiene, Vorder- und Hinterflügel</v>
          </cell>
          <cell r="C5361" t="str">
            <v>Apis mellifica, honey bee, anterior and posterior wings w.m.</v>
          </cell>
          <cell r="D5361" t="str">
            <v/>
          </cell>
          <cell r="E5361" t="str">
            <v/>
          </cell>
          <cell r="F5361" t="str">
            <v/>
          </cell>
          <cell r="G5361" t="str">
            <v/>
          </cell>
          <cell r="H5361">
            <v>8</v>
          </cell>
        </row>
        <row r="5362">
          <cell r="A5362" t="str">
            <v>LIE-IN315E</v>
          </cell>
          <cell r="B5362" t="str">
            <v>Lasius spec., Ameise, Arbeiter total</v>
          </cell>
          <cell r="C5362" t="str">
            <v>Lasius, ant, worker w.m.</v>
          </cell>
          <cell r="D5362" t="str">
            <v/>
          </cell>
          <cell r="E5362" t="str">
            <v/>
          </cell>
          <cell r="F5362" t="str">
            <v/>
          </cell>
          <cell r="G5362" t="str">
            <v/>
          </cell>
          <cell r="H5362">
            <v>9</v>
          </cell>
        </row>
        <row r="5363">
          <cell r="A5363" t="str">
            <v>LIE-IN321F</v>
          </cell>
          <cell r="B5363" t="str">
            <v>Culex pipiens, Stechmücke, Männchen total</v>
          </cell>
          <cell r="C5363" t="str">
            <v>Culex pipiens, common mosquito, adult male w.m.</v>
          </cell>
          <cell r="D5363" t="str">
            <v/>
          </cell>
          <cell r="E5363" t="str">
            <v/>
          </cell>
          <cell r="F5363" t="str">
            <v/>
          </cell>
          <cell r="G5363" t="str">
            <v/>
          </cell>
          <cell r="H5363">
            <v>11</v>
          </cell>
        </row>
        <row r="5364">
          <cell r="A5364" t="str">
            <v>LIE-IN322F</v>
          </cell>
          <cell r="B5364" t="str">
            <v>Culex pipiens, Weibchen total</v>
          </cell>
          <cell r="C5364" t="str">
            <v>Culex pipiens, adult female w.m.</v>
          </cell>
          <cell r="D5364" t="str">
            <v/>
          </cell>
          <cell r="E5364" t="str">
            <v/>
          </cell>
          <cell r="F5364" t="str">
            <v/>
          </cell>
          <cell r="G5364" t="str">
            <v/>
          </cell>
          <cell r="H5364">
            <v>11</v>
          </cell>
        </row>
        <row r="5365">
          <cell r="A5365" t="str">
            <v>LIE-IN3252G</v>
          </cell>
          <cell r="B5365" t="str">
            <v>Pediculus humanus capitis, Kopflaus, total</v>
          </cell>
          <cell r="C5365" t="str">
            <v>Pediculus humanus capitis, human head louse, adult w.m.</v>
          </cell>
          <cell r="D5365" t="str">
            <v/>
          </cell>
          <cell r="E5365" t="str">
            <v/>
          </cell>
          <cell r="F5365" t="str">
            <v/>
          </cell>
          <cell r="G5365" t="str">
            <v/>
          </cell>
          <cell r="H5365">
            <v>14</v>
          </cell>
        </row>
        <row r="5366">
          <cell r="A5366" t="str">
            <v>LIE-IN333E</v>
          </cell>
          <cell r="B5366" t="str">
            <v>Ctenocephalus canis, Hundefloh, Männchen total</v>
          </cell>
          <cell r="C5366" t="str">
            <v>Ctenocephalus canis, dog flea, adult male w.m.</v>
          </cell>
          <cell r="D5366" t="str">
            <v/>
          </cell>
          <cell r="E5366" t="str">
            <v/>
          </cell>
          <cell r="F5366" t="str">
            <v/>
          </cell>
          <cell r="G5366" t="str">
            <v/>
          </cell>
          <cell r="H5366">
            <v>9</v>
          </cell>
        </row>
        <row r="5367">
          <cell r="A5367" t="str">
            <v>LIE-IN334E</v>
          </cell>
          <cell r="B5367" t="str">
            <v>Ctenocephalus canis, Weibchen total</v>
          </cell>
          <cell r="C5367" t="str">
            <v>Ctenocephalus canis, adult female w.m.</v>
          </cell>
          <cell r="D5367" t="str">
            <v/>
          </cell>
          <cell r="E5367" t="str">
            <v/>
          </cell>
          <cell r="F5367" t="str">
            <v/>
          </cell>
          <cell r="G5367" t="str">
            <v/>
          </cell>
          <cell r="H5367">
            <v>9</v>
          </cell>
        </row>
        <row r="5368">
          <cell r="A5368" t="str">
            <v>LIE-IN3365G</v>
          </cell>
          <cell r="B5368" t="str">
            <v>Pulex irritans, Menschenfloh, Männchen total *</v>
          </cell>
          <cell r="C5368" t="str">
            <v>Pulex irritans, human flea, adult male w.m. *</v>
          </cell>
          <cell r="D5368" t="str">
            <v/>
          </cell>
          <cell r="E5368" t="str">
            <v/>
          </cell>
          <cell r="F5368" t="str">
            <v/>
          </cell>
          <cell r="G5368" t="str">
            <v/>
          </cell>
          <cell r="H5368">
            <v>14</v>
          </cell>
        </row>
        <row r="5369">
          <cell r="A5369" t="str">
            <v>LIE-IN3366G</v>
          </cell>
          <cell r="B5369" t="str">
            <v>Pulex irritans, Weibchen total *</v>
          </cell>
          <cell r="C5369" t="str">
            <v>Pulex irritans, adult female w.m. *</v>
          </cell>
          <cell r="D5369" t="str">
            <v/>
          </cell>
          <cell r="E5369" t="str">
            <v/>
          </cell>
          <cell r="F5369" t="str">
            <v/>
          </cell>
          <cell r="G5369" t="str">
            <v/>
          </cell>
          <cell r="H5369">
            <v>14</v>
          </cell>
        </row>
        <row r="5370">
          <cell r="A5370" t="str">
            <v>LIE-LN3151E</v>
          </cell>
          <cell r="B5370" t="str">
            <v>Lasius spec., Männchen, geflügelte Form mit präformierten Bruchstellen</v>
          </cell>
          <cell r="C5370" t="str">
            <v>Lasius, winged male w.m.</v>
          </cell>
          <cell r="D5370" t="str">
            <v/>
          </cell>
          <cell r="E5370" t="str">
            <v/>
          </cell>
          <cell r="F5370" t="str">
            <v/>
          </cell>
          <cell r="G5370" t="str">
            <v/>
          </cell>
          <cell r="H5370">
            <v>9</v>
          </cell>
        </row>
        <row r="5371">
          <cell r="A5371" t="str">
            <v>LIE-LN315E</v>
          </cell>
          <cell r="B5371" t="str">
            <v>Lasius spec., Ameise, Arbeiter total</v>
          </cell>
          <cell r="C5371" t="str">
            <v>Lasius, ant, worker w.m.</v>
          </cell>
          <cell r="D5371" t="str">
            <v/>
          </cell>
          <cell r="E5371" t="str">
            <v/>
          </cell>
          <cell r="F5371" t="str">
            <v/>
          </cell>
          <cell r="G5371" t="str">
            <v/>
          </cell>
          <cell r="H5371">
            <v>9</v>
          </cell>
        </row>
        <row r="5372">
          <cell r="A5372" t="str">
            <v>LIE-LN321F</v>
          </cell>
          <cell r="B5372" t="str">
            <v>Culex pipiens, Stechmücke, Männchen total</v>
          </cell>
          <cell r="C5372" t="str">
            <v>Culex pipiens, common mosquito, adult male w.m.</v>
          </cell>
          <cell r="D5372" t="str">
            <v/>
          </cell>
          <cell r="E5372" t="str">
            <v/>
          </cell>
          <cell r="F5372" t="str">
            <v/>
          </cell>
          <cell r="G5372" t="str">
            <v/>
          </cell>
          <cell r="H5372">
            <v>11</v>
          </cell>
        </row>
        <row r="5373">
          <cell r="A5373" t="str">
            <v>LIE-LN322F</v>
          </cell>
          <cell r="B5373" t="str">
            <v>Culex pipiens, Weibchen total</v>
          </cell>
          <cell r="C5373" t="str">
            <v>Culex pipiens, adult female w.m.</v>
          </cell>
          <cell r="D5373" t="str">
            <v/>
          </cell>
          <cell r="E5373" t="str">
            <v/>
          </cell>
          <cell r="F5373" t="str">
            <v/>
          </cell>
          <cell r="G5373" t="str">
            <v/>
          </cell>
          <cell r="H5373">
            <v>11</v>
          </cell>
        </row>
        <row r="5374">
          <cell r="A5374" t="str">
            <v>LIE-LN3252G</v>
          </cell>
          <cell r="B5374" t="str">
            <v>Pediculus humanus capitis, Kopflaus, total</v>
          </cell>
          <cell r="C5374" t="str">
            <v>Pediculus humanus capitis, human head louse, adult w.m.</v>
          </cell>
          <cell r="D5374" t="str">
            <v/>
          </cell>
          <cell r="E5374" t="str">
            <v/>
          </cell>
          <cell r="F5374" t="str">
            <v/>
          </cell>
          <cell r="G5374" t="str">
            <v/>
          </cell>
          <cell r="H5374">
            <v>14</v>
          </cell>
        </row>
        <row r="5375">
          <cell r="A5375" t="str">
            <v>LIE-LN333E</v>
          </cell>
          <cell r="B5375" t="str">
            <v>Ctenocephalus canis, Hundefloh, Männchen total</v>
          </cell>
          <cell r="C5375" t="str">
            <v>Ctenocephalus canis, dog flea, adult male w.m.</v>
          </cell>
          <cell r="D5375" t="str">
            <v/>
          </cell>
          <cell r="E5375" t="str">
            <v/>
          </cell>
          <cell r="F5375" t="str">
            <v/>
          </cell>
          <cell r="G5375" t="str">
            <v/>
          </cell>
          <cell r="H5375">
            <v>9</v>
          </cell>
        </row>
        <row r="5376">
          <cell r="A5376" t="str">
            <v>LIE-LN334E</v>
          </cell>
          <cell r="B5376" t="str">
            <v>Ctenocephalus canis, Weibchen total</v>
          </cell>
          <cell r="C5376" t="str">
            <v>Ctenocephalus canis, adult female w.m.</v>
          </cell>
          <cell r="D5376" t="str">
            <v/>
          </cell>
          <cell r="E5376" t="str">
            <v/>
          </cell>
          <cell r="F5376" t="str">
            <v/>
          </cell>
          <cell r="G5376" t="str">
            <v/>
          </cell>
          <cell r="H5376">
            <v>9</v>
          </cell>
        </row>
        <row r="5377">
          <cell r="A5377" t="str">
            <v>LIE-LN3365G</v>
          </cell>
          <cell r="B5377" t="str">
            <v>Pulex irritans, Menschenfloh, Männchen total *</v>
          </cell>
          <cell r="C5377" t="str">
            <v>Pulex irritans, human flea, adult male w.m. *</v>
          </cell>
          <cell r="D5377" t="str">
            <v/>
          </cell>
          <cell r="E5377" t="str">
            <v/>
          </cell>
          <cell r="F5377" t="str">
            <v/>
          </cell>
          <cell r="G5377" t="str">
            <v/>
          </cell>
          <cell r="H5377">
            <v>14</v>
          </cell>
        </row>
        <row r="5378">
          <cell r="A5378" t="str">
            <v>LIE-LN3366G</v>
          </cell>
          <cell r="B5378" t="str">
            <v>Pulex irritans, Weibchen total</v>
          </cell>
          <cell r="C5378" t="str">
            <v>Pulex irritans, adult female w.m. *</v>
          </cell>
          <cell r="D5378" t="str">
            <v/>
          </cell>
          <cell r="E5378" t="str">
            <v/>
          </cell>
          <cell r="F5378" t="str">
            <v/>
          </cell>
          <cell r="G5378" t="str">
            <v/>
          </cell>
          <cell r="H5378">
            <v>113.4</v>
          </cell>
        </row>
        <row r="5379">
          <cell r="A5379" t="str">
            <v>LIE-MA101D</v>
          </cell>
          <cell r="B5379" t="str">
            <v xml:space="preserve">Einfache tierische Zellen mit Zellkern, Plasma und Zellgrenzen. Demonstrationsobjekt: Schnitt durch </v>
          </cell>
          <cell r="C5379" t="str">
            <v>Simple animal cells in sec. of salamander liver showing nuclei, cell membranes and cytoplasm. For ge</v>
          </cell>
          <cell r="D5379" t="str">
            <v/>
          </cell>
          <cell r="E5379" t="str">
            <v/>
          </cell>
          <cell r="F5379" t="str">
            <v/>
          </cell>
          <cell r="G5379" t="str">
            <v/>
          </cell>
          <cell r="H5379">
            <v>7.5</v>
          </cell>
        </row>
        <row r="5380">
          <cell r="A5380" t="str">
            <v>LIE-MA1033F</v>
          </cell>
          <cell r="B5380" t="str">
            <v>Meiosestadien im Schnitt durch den Salamanderhoden. Ausgesuchtes Material mit großen Strukturen *</v>
          </cell>
          <cell r="C5380" t="str">
            <v>Meiotic (maturation) stages in sec. through testis of salamander, selected material showing large st</v>
          </cell>
          <cell r="D5380" t="str">
            <v/>
          </cell>
          <cell r="E5380" t="str">
            <v/>
          </cell>
          <cell r="F5380" t="str">
            <v/>
          </cell>
          <cell r="G5380" t="str">
            <v/>
          </cell>
          <cell r="H5380">
            <v>11</v>
          </cell>
        </row>
        <row r="5381">
          <cell r="A5381" t="str">
            <v>LIE-MA1041I</v>
          </cell>
          <cell r="B5381" t="str">
            <v>Chromosomen des Menschen aus Leukozytenkultur (weiblich), ausgebreitet im Metaphasestadium *</v>
          </cell>
          <cell r="C5381" t="str">
            <v>Human chromosomes in smear from culture of blood, female *</v>
          </cell>
          <cell r="D5381" t="str">
            <v/>
          </cell>
          <cell r="E5381" t="str">
            <v/>
          </cell>
          <cell r="F5381" t="str">
            <v/>
          </cell>
          <cell r="G5381" t="str">
            <v/>
          </cell>
          <cell r="H5381">
            <v>24.8</v>
          </cell>
        </row>
        <row r="5382">
          <cell r="A5382" t="str">
            <v>LIE-MA104H</v>
          </cell>
          <cell r="B5382" t="str">
            <v>Chromosomen des Menschen aus Leukozytenkultur (männlich), ausgebreitet im Metaphasestadium *</v>
          </cell>
          <cell r="C5382" t="str">
            <v>Human chromosomes in smear from culture of blood, male *</v>
          </cell>
          <cell r="D5382" t="str">
            <v/>
          </cell>
          <cell r="E5382" t="str">
            <v/>
          </cell>
          <cell r="F5382" t="str">
            <v/>
          </cell>
          <cell r="G5382" t="str">
            <v/>
          </cell>
          <cell r="H5382">
            <v>27</v>
          </cell>
        </row>
        <row r="5383">
          <cell r="A5383" t="str">
            <v>LIE-MA105F</v>
          </cell>
          <cell r="B5383" t="str">
            <v>Mitochondrien in den Zellen der Leber oder Niere</v>
          </cell>
          <cell r="C5383" t="str">
            <v>Mitochondria in thin sec. of kidney or liver, specially prepared and stained</v>
          </cell>
          <cell r="D5383" t="str">
            <v/>
          </cell>
          <cell r="E5383" t="str">
            <v/>
          </cell>
          <cell r="F5383" t="str">
            <v/>
          </cell>
          <cell r="G5383" t="str">
            <v/>
          </cell>
          <cell r="H5383">
            <v>11</v>
          </cell>
        </row>
        <row r="5384">
          <cell r="A5384" t="str">
            <v>LIE-MA151D</v>
          </cell>
          <cell r="B5384" t="str">
            <v>Quergestreifte Muskeln vom Säugetier, längs</v>
          </cell>
          <cell r="C5384" t="str">
            <v>Striated (skeletal) muscle l.s.</v>
          </cell>
          <cell r="D5384" t="str">
            <v/>
          </cell>
          <cell r="E5384" t="str">
            <v/>
          </cell>
          <cell r="F5384" t="str">
            <v/>
          </cell>
          <cell r="G5384" t="str">
            <v/>
          </cell>
          <cell r="H5384">
            <v>7.5</v>
          </cell>
        </row>
        <row r="5385">
          <cell r="A5385" t="str">
            <v>LIE-MA156D</v>
          </cell>
          <cell r="B5385" t="str">
            <v>Herzmuskeln vom Säugetier, quer und längs</v>
          </cell>
          <cell r="C5385" t="str">
            <v>Heart muscle, l.s. and t.s.</v>
          </cell>
          <cell r="D5385" t="str">
            <v/>
          </cell>
          <cell r="E5385" t="str">
            <v/>
          </cell>
          <cell r="F5385" t="str">
            <v/>
          </cell>
          <cell r="G5385" t="str">
            <v/>
          </cell>
          <cell r="H5385">
            <v>7.5</v>
          </cell>
        </row>
        <row r="5386">
          <cell r="A5386" t="str">
            <v>LIE-MA338C</v>
          </cell>
          <cell r="B5386" t="str">
            <v>Dünndarm (Jejunum) vom Schwein, quer</v>
          </cell>
          <cell r="C5386" t="str">
            <v>Jejunum of cat or dog, t.s.</v>
          </cell>
          <cell r="D5386" t="str">
            <v/>
          </cell>
          <cell r="E5386" t="str">
            <v/>
          </cell>
          <cell r="F5386" t="str">
            <v/>
          </cell>
          <cell r="G5386" t="str">
            <v/>
          </cell>
          <cell r="H5386">
            <v>8</v>
          </cell>
        </row>
        <row r="5387">
          <cell r="A5387" t="str">
            <v>LIE-MA551E</v>
          </cell>
          <cell r="B5387" t="str">
            <v>Motorische Nervenzellen aus dem Rückenmark vom Rind, Ausstrichpräparat mit Nervenzellen und ihren Fortsätzen</v>
          </cell>
          <cell r="C5387" t="str">
            <v>Motor nerve cells, smear preparation from spinal cord of ox shows nerve cells and their appendages</v>
          </cell>
          <cell r="D5387" t="str">
            <v/>
          </cell>
          <cell r="E5387" t="str">
            <v/>
          </cell>
          <cell r="F5387" t="str">
            <v/>
          </cell>
          <cell r="G5387" t="str">
            <v/>
          </cell>
          <cell r="H5387">
            <v>9</v>
          </cell>
        </row>
        <row r="5388">
          <cell r="A5388" t="str">
            <v>LIE-PI115D</v>
          </cell>
          <cell r="B5388" t="str">
            <v xml:space="preserve">Scyllium, Haut mit Placoidschuppen, quer </v>
          </cell>
          <cell r="C5388" t="str">
            <v>Scyllium, skin with placoid scales, vertical l.s.</v>
          </cell>
          <cell r="D5388" t="str">
            <v/>
          </cell>
          <cell r="E5388" t="str">
            <v/>
          </cell>
          <cell r="F5388" t="str">
            <v/>
          </cell>
          <cell r="G5388" t="str">
            <v/>
          </cell>
          <cell r="H5388">
            <v>7.5</v>
          </cell>
        </row>
        <row r="5389">
          <cell r="A5389" t="str">
            <v>LIE-PI160C</v>
          </cell>
          <cell r="B5389" t="str">
            <v>Cyprinus, Karpfen, Kiemen quer</v>
          </cell>
          <cell r="C5389" t="str">
            <v>Cyprinus, gills t.s.</v>
          </cell>
          <cell r="D5389" t="str">
            <v/>
          </cell>
          <cell r="E5389" t="str">
            <v/>
          </cell>
          <cell r="F5389" t="str">
            <v/>
          </cell>
          <cell r="G5389" t="str">
            <v/>
          </cell>
          <cell r="H5389">
            <v>8</v>
          </cell>
        </row>
        <row r="5390">
          <cell r="A5390" t="str">
            <v>LIE-PR112E</v>
          </cell>
          <cell r="B5390" t="str">
            <v>Amoeba proteus, Amöben, Zellkern, Ekto- und Endoplasma, Nahrungsvakuolen, Pseudopodien</v>
          </cell>
          <cell r="C5390" t="str">
            <v>Amoeba proteus, showing nucleus, endoplasm, ectoplasm, food vacuoles, pseudopodia w.m.</v>
          </cell>
          <cell r="D5390" t="str">
            <v/>
          </cell>
          <cell r="E5390" t="str">
            <v/>
          </cell>
          <cell r="F5390" t="str">
            <v/>
          </cell>
          <cell r="G5390" t="str">
            <v/>
          </cell>
          <cell r="H5390">
            <v>9</v>
          </cell>
        </row>
        <row r="5391">
          <cell r="A5391" t="str">
            <v>LIE-PR121D</v>
          </cell>
          <cell r="B5391" t="str">
            <v>Radiolaria, Strahlentierchen. Streupräparat mit vielen Formen</v>
          </cell>
          <cell r="C5391" t="str">
            <v>Radiolaria, mixed species showing different forms</v>
          </cell>
          <cell r="D5391" t="str">
            <v/>
          </cell>
          <cell r="E5391" t="str">
            <v/>
          </cell>
          <cell r="F5391" t="str">
            <v/>
          </cell>
          <cell r="G5391" t="str">
            <v/>
          </cell>
          <cell r="H5391">
            <v>7.5</v>
          </cell>
        </row>
        <row r="5392">
          <cell r="A5392" t="str">
            <v>LIE-PR122D</v>
          </cell>
          <cell r="B5392" t="str">
            <v>Foraminifera, Kammertierchen. Streupräparat mit vielen Formen</v>
          </cell>
          <cell r="C5392" t="str">
            <v>Foraminifera, mixed species showing different forms</v>
          </cell>
          <cell r="D5392" t="str">
            <v/>
          </cell>
          <cell r="E5392" t="str">
            <v/>
          </cell>
          <cell r="F5392" t="str">
            <v/>
          </cell>
          <cell r="G5392" t="str">
            <v/>
          </cell>
          <cell r="H5392">
            <v>7.5</v>
          </cell>
        </row>
        <row r="5393">
          <cell r="A5393" t="str">
            <v>LIE-PR211C</v>
          </cell>
          <cell r="B5393" t="str">
            <v>Euglena, Augentierchen. Zellkern, Geißel, Chromatophoren, Paramylumkörner, Augenfleck</v>
          </cell>
          <cell r="C5393" t="str">
            <v>Euglena viridis, a common green flagellate with eyespot and flagellum, w.m.</v>
          </cell>
          <cell r="D5393" t="str">
            <v/>
          </cell>
          <cell r="E5393" t="str">
            <v/>
          </cell>
          <cell r="F5393" t="str">
            <v/>
          </cell>
          <cell r="G5393" t="str">
            <v/>
          </cell>
          <cell r="H5393">
            <v>8</v>
          </cell>
        </row>
        <row r="5394">
          <cell r="A5394" t="str">
            <v>LIE-PR411D</v>
          </cell>
          <cell r="B5394" t="str">
            <v>Paramaecium, Pantoffeltierchen, Färbung der Kerne (Makro- und Mikronukleus)</v>
          </cell>
          <cell r="C5394" t="str">
            <v>Paramaecium, macro- and micronuclei stained. The typical slide for general study of this common cili</v>
          </cell>
          <cell r="D5394" t="str">
            <v/>
          </cell>
          <cell r="E5394" t="str">
            <v/>
          </cell>
          <cell r="F5394" t="str">
            <v/>
          </cell>
          <cell r="G5394" t="str">
            <v/>
          </cell>
          <cell r="H5394">
            <v>8</v>
          </cell>
        </row>
        <row r="5395">
          <cell r="A5395" t="str">
            <v>LIE-PR440F</v>
          </cell>
          <cell r="B5395" t="str">
            <v>Gemischte Protozoen aus Infusionen. Übersichtspräparat mit vielen verschiedenen Arten</v>
          </cell>
          <cell r="C5395" t="str">
            <v>Mixed protozoa, many different forms are found on this slide</v>
          </cell>
          <cell r="D5395" t="str">
            <v/>
          </cell>
          <cell r="E5395" t="str">
            <v/>
          </cell>
          <cell r="F5395" t="str">
            <v/>
          </cell>
          <cell r="G5395" t="str">
            <v/>
          </cell>
          <cell r="H5395">
            <v>11</v>
          </cell>
        </row>
        <row r="5396">
          <cell r="A5396" t="str">
            <v>LIE-RE231D</v>
          </cell>
          <cell r="B5396" t="str">
            <v>Lacerta, Haut mit Schuppen, sagittal längs</v>
          </cell>
          <cell r="C5396" t="str">
            <v>Lacerta, skin with scales vertical l.s.</v>
          </cell>
          <cell r="D5396" t="str">
            <v/>
          </cell>
          <cell r="E5396" t="str">
            <v/>
          </cell>
          <cell r="F5396" t="str">
            <v/>
          </cell>
          <cell r="G5396" t="str">
            <v/>
          </cell>
          <cell r="H5396">
            <v>7.5</v>
          </cell>
        </row>
        <row r="5397">
          <cell r="A5397" t="str">
            <v>LIE-SMD-01</v>
          </cell>
          <cell r="B5397" t="str">
            <v>Multimedia-Paket: Allgemeinwissen Mikroskopie, Basissatz von 6 Einheiten, Lehrerpaket</v>
          </cell>
          <cell r="C5397" t="str">
            <v>Multimedia-Package: Teaching Series for Elementary Science, Basic Set of 6 slides and teaching mater</v>
          </cell>
          <cell r="D5397" t="str">
            <v/>
          </cell>
          <cell r="E5397" t="str">
            <v/>
          </cell>
          <cell r="F5397" t="str">
            <v/>
          </cell>
          <cell r="G5397" t="str">
            <v/>
          </cell>
          <cell r="H5397">
            <v>66.099999999999994</v>
          </cell>
        </row>
        <row r="5398">
          <cell r="A5398" t="str">
            <v>LIE-SMD-02</v>
          </cell>
          <cell r="B5398" t="str">
            <v>Multimedia-Paket: Protozoen (Urtiere), Basissatz von 8 Einheiten, Lehrerpaket</v>
          </cell>
          <cell r="C5398" t="str">
            <v>Multimedia-Package: Protozoa, Basic Set of 8 slides and teaching material, Teacher Set</v>
          </cell>
          <cell r="D5398" t="str">
            <v/>
          </cell>
          <cell r="E5398" t="str">
            <v/>
          </cell>
          <cell r="F5398" t="str">
            <v/>
          </cell>
          <cell r="G5398" t="str">
            <v/>
          </cell>
          <cell r="H5398">
            <v>111.4</v>
          </cell>
        </row>
        <row r="5399">
          <cell r="A5399" t="str">
            <v>LIE-SMD-03</v>
          </cell>
          <cell r="B5399" t="str">
            <v>Multimedia-Paket: Wirbellose Tiere, Basissatz von 6 Einheiten, Lehrerpaket</v>
          </cell>
          <cell r="C5399" t="str">
            <v>Multimedia-Package: Invertebrates, Basic Set of 6 slides and teaching material, Teacher Set</v>
          </cell>
          <cell r="D5399" t="str">
            <v/>
          </cell>
          <cell r="E5399" t="str">
            <v/>
          </cell>
          <cell r="F5399" t="str">
            <v/>
          </cell>
          <cell r="G5399" t="str">
            <v/>
          </cell>
          <cell r="H5399">
            <v>69.599999999999994</v>
          </cell>
        </row>
        <row r="5400">
          <cell r="A5400" t="str">
            <v>LIE-SMD-05</v>
          </cell>
          <cell r="B5400" t="str">
            <v>Multimedia-Paket: Insekten, Basissatz von 6 Einheiten, Lehrerpaket</v>
          </cell>
          <cell r="C5400" t="str">
            <v>Multimedia-Package: Insects, Basic Set of 6 slides and teaching material, Teacher Set</v>
          </cell>
          <cell r="D5400" t="str">
            <v/>
          </cell>
          <cell r="E5400" t="str">
            <v/>
          </cell>
          <cell r="F5400" t="str">
            <v/>
          </cell>
          <cell r="G5400" t="str">
            <v/>
          </cell>
          <cell r="H5400">
            <v>67.2</v>
          </cell>
        </row>
        <row r="5401">
          <cell r="A5401" t="str">
            <v>LIE-SMD-08</v>
          </cell>
          <cell r="B5401" t="str">
            <v>Multimedia-Paket: Die Tierzelle (Cytologie), Basissatz von 6 Einheiten, Lehrerpaket</v>
          </cell>
          <cell r="C5401" t="str">
            <v>Multimedia-Package: The Animal Cell (Cytology), Basic Set of 6 slides and teaching material, Teacher</v>
          </cell>
          <cell r="D5401" t="str">
            <v/>
          </cell>
          <cell r="E5401" t="str">
            <v/>
          </cell>
          <cell r="F5401" t="str">
            <v/>
          </cell>
          <cell r="G5401" t="str">
            <v/>
          </cell>
          <cell r="H5401">
            <v>69.599999999999994</v>
          </cell>
        </row>
        <row r="5402">
          <cell r="A5402" t="str">
            <v>LIE-SMD-12</v>
          </cell>
          <cell r="B5402" t="str">
            <v>Multimedia-Paket: Krankheiten des Menschen (Pathologie), Basissatz von 6 Einheiten, Lehrerpaket</v>
          </cell>
          <cell r="C5402" t="str">
            <v>Multimedia-Package: Human diseases (Pathology), Basic Set of 6 slides and teaching material, Teacher</v>
          </cell>
          <cell r="D5402" t="str">
            <v/>
          </cell>
          <cell r="E5402" t="str">
            <v/>
          </cell>
          <cell r="F5402" t="str">
            <v/>
          </cell>
          <cell r="G5402" t="str">
            <v/>
          </cell>
          <cell r="H5402">
            <v>80.3</v>
          </cell>
        </row>
        <row r="5403">
          <cell r="A5403" t="str">
            <v>LIE-SMD-13</v>
          </cell>
          <cell r="B5403" t="str">
            <v>Multimedia-Paket: Krankheiten des Menschen (Pathologie), Ergänzungssatz von 12 Einheiten, Lehrerpaket</v>
          </cell>
          <cell r="C5403" t="str">
            <v>Multimedia-Package: Human diseases (Pathology), Supplementary Set of 12 slides and teaching material</v>
          </cell>
          <cell r="D5403" t="str">
            <v/>
          </cell>
          <cell r="E5403" t="str">
            <v/>
          </cell>
          <cell r="F5403" t="str">
            <v/>
          </cell>
          <cell r="G5403" t="str">
            <v/>
          </cell>
          <cell r="H5403">
            <v>161.19999999999999</v>
          </cell>
        </row>
        <row r="5404">
          <cell r="A5404" t="str">
            <v>LIE-SMD-14</v>
          </cell>
          <cell r="B5404" t="str">
            <v>Multimedia-Paket: Parasiten, Basissatz von 6 Einheiten, Lehrerpaket</v>
          </cell>
          <cell r="C5404" t="str">
            <v>Multimedia-Package: Parasites of man and animals, Basic Set of 6 slides and teaching material, Teach</v>
          </cell>
          <cell r="D5404" t="str">
            <v/>
          </cell>
          <cell r="E5404" t="str">
            <v/>
          </cell>
          <cell r="F5404" t="str">
            <v/>
          </cell>
          <cell r="G5404" t="str">
            <v/>
          </cell>
          <cell r="H5404">
            <v>121</v>
          </cell>
        </row>
        <row r="5405">
          <cell r="A5405" t="str">
            <v>LIE-SMD-19</v>
          </cell>
          <cell r="B5405" t="str">
            <v>Multimedia-Paket: Genetik, Basissatz von 6 Einheiten, Lehrerpaket</v>
          </cell>
          <cell r="C5405" t="str">
            <v>Multimedia-Package: Genetic slides and teaching material, Basic Set of 6 slides and teaching materia</v>
          </cell>
          <cell r="D5405" t="str">
            <v/>
          </cell>
          <cell r="E5405" t="str">
            <v/>
          </cell>
          <cell r="F5405" t="str">
            <v/>
          </cell>
          <cell r="G5405" t="str">
            <v/>
          </cell>
          <cell r="H5405">
            <v>84.7</v>
          </cell>
        </row>
        <row r="5406">
          <cell r="A5406" t="str">
            <v>LIE-SMD-21</v>
          </cell>
          <cell r="B5406" t="str">
            <v>Multimedia-Paket: Mitose und Meiose (Zellteilung), Basissatz von 6 Einheiten, Lehrerpaket</v>
          </cell>
          <cell r="C5406" t="str">
            <v>Multimedia-Package: Mitosis and Meiosis (Cell division), Basic Set of 6 slides and teaching material</v>
          </cell>
          <cell r="D5406" t="str">
            <v/>
          </cell>
          <cell r="E5406" t="str">
            <v/>
          </cell>
          <cell r="F5406" t="str">
            <v/>
          </cell>
          <cell r="G5406" t="str">
            <v/>
          </cell>
          <cell r="H5406">
            <v>87</v>
          </cell>
        </row>
        <row r="5407">
          <cell r="A5407" t="str">
            <v>LIE-SMD-22</v>
          </cell>
          <cell r="B5407" t="str">
            <v>Multimedia-Paket: Bakterien, Basissatz von 6 Einheiten, Lehrerpaket</v>
          </cell>
          <cell r="C5407" t="str">
            <v>Multimedia-Package: Bacteria, Basic Set of 6 slides and teaching material, Teacher Set</v>
          </cell>
          <cell r="D5407" t="str">
            <v/>
          </cell>
          <cell r="E5407" t="str">
            <v/>
          </cell>
          <cell r="F5407" t="str">
            <v/>
          </cell>
          <cell r="G5407" t="str">
            <v/>
          </cell>
          <cell r="H5407">
            <v>73</v>
          </cell>
        </row>
        <row r="5408">
          <cell r="A5408" t="str">
            <v>LIE-SMD-28</v>
          </cell>
          <cell r="B5408" t="str">
            <v>Multimedia-Paket: Pflanzenzelle (Cytologie), Basissatz von 6 Einheiten, Lehrerpaket</v>
          </cell>
          <cell r="C5408" t="str">
            <v xml:space="preserve">Multimedia-Package: The Plant Cell (Cytology), Basic Set of 6 slides and teaching material, Teacher </v>
          </cell>
          <cell r="D5408" t="str">
            <v/>
          </cell>
          <cell r="E5408" t="str">
            <v/>
          </cell>
          <cell r="F5408" t="str">
            <v/>
          </cell>
          <cell r="G5408" t="str">
            <v/>
          </cell>
          <cell r="H5408">
            <v>69.599999999999994</v>
          </cell>
        </row>
        <row r="5409">
          <cell r="A5409" t="str">
            <v>LIE-SMD-29</v>
          </cell>
          <cell r="B5409" t="str">
            <v>Multimedia-Paket: Blütenpflanzen, Wurzeln, Basissatz von 6 Einheiten, Lehrerpaket</v>
          </cell>
          <cell r="C5409" t="str">
            <v>Multimedia-Package: Typical Roots of Phanerogams, Basic Set of 6 slides and teaching material, Teach</v>
          </cell>
          <cell r="D5409" t="str">
            <v/>
          </cell>
          <cell r="E5409" t="str">
            <v/>
          </cell>
          <cell r="F5409" t="str">
            <v/>
          </cell>
          <cell r="G5409" t="str">
            <v/>
          </cell>
          <cell r="H5409">
            <v>69.599999999999994</v>
          </cell>
        </row>
        <row r="5410">
          <cell r="A5410" t="str">
            <v>LIE-SMD-31</v>
          </cell>
          <cell r="B5410" t="str">
            <v>Multimedia-Paket: Blütenpflanzen, Stamm und Stengel, Basissatz von 6 Einheiten, Lehrerpaket</v>
          </cell>
          <cell r="C5410" t="str">
            <v>Multimedia-Package: Typical Stems of Phanerogams, Basic Set of 6 slides and teaching material, Teach</v>
          </cell>
          <cell r="D5410" t="str">
            <v/>
          </cell>
          <cell r="E5410" t="str">
            <v/>
          </cell>
          <cell r="F5410" t="str">
            <v/>
          </cell>
          <cell r="G5410" t="str">
            <v/>
          </cell>
          <cell r="H5410">
            <v>68.400000000000006</v>
          </cell>
        </row>
        <row r="5411">
          <cell r="A5411" t="str">
            <v>LIE-SMD-32</v>
          </cell>
          <cell r="B5411" t="str">
            <v>Multimedia-Paket: Blütenpflanzen, Stamm und Stengel,  Ergänzungssatz von 12 Einheiten, Lehrerpaket</v>
          </cell>
          <cell r="C5411" t="str">
            <v>Multimedia-Package: Typical Stems of Phanerogams, Supplementary Set of 12 slides and teaching materi</v>
          </cell>
          <cell r="D5411" t="str">
            <v/>
          </cell>
          <cell r="E5411" t="str">
            <v/>
          </cell>
          <cell r="F5411" t="str">
            <v/>
          </cell>
          <cell r="G5411" t="str">
            <v/>
          </cell>
          <cell r="H5411">
            <v>124</v>
          </cell>
        </row>
        <row r="5412">
          <cell r="A5412" t="str">
            <v>LIE-SMD-33</v>
          </cell>
          <cell r="B5412" t="str">
            <v>Multimedia-Paket: Blütenpflanzen, Blätter, Basissatz von 6 Einheiten, Lehrerpaket</v>
          </cell>
          <cell r="C5412" t="str">
            <v>Multimedia-Package: Typical Leaves of Phanerogams, Basic Set of 6 slides and teaching material, Teac</v>
          </cell>
          <cell r="D5412" t="str">
            <v/>
          </cell>
          <cell r="E5412" t="str">
            <v/>
          </cell>
          <cell r="F5412" t="str">
            <v/>
          </cell>
          <cell r="G5412" t="str">
            <v/>
          </cell>
          <cell r="H5412">
            <v>74</v>
          </cell>
        </row>
        <row r="5413">
          <cell r="A5413" t="str">
            <v>LIE-SMD-35</v>
          </cell>
          <cell r="B5413" t="str">
            <v>Multimedia-Paket: Blütenpflanzen, Blüten und Früchte, Basissatz von 6 Einheiten, Lehrerpaket</v>
          </cell>
          <cell r="C5413" t="str">
            <v>Multimedia-Package: Typical Leaves of Phanerogams, Supplementary Set of 12 slides and teaching mater</v>
          </cell>
          <cell r="D5413" t="str">
            <v/>
          </cell>
          <cell r="E5413" t="str">
            <v/>
          </cell>
          <cell r="F5413" t="str">
            <v/>
          </cell>
          <cell r="G5413" t="str">
            <v/>
          </cell>
          <cell r="H5413">
            <v>123</v>
          </cell>
        </row>
        <row r="5414">
          <cell r="A5414" t="str">
            <v>LIE-SMD-39</v>
          </cell>
          <cell r="B5414" t="str">
            <v>Multimedia-Paket: Nahrungsmittel und ihre Verfälschung, Basissatz von 6 Einheiten, Lehrerpaket</v>
          </cell>
          <cell r="C5414" t="str">
            <v>Multimedia-Package: Foodstuff and its adulteration, Basic Set of 6 slides and teaching material, Tea</v>
          </cell>
          <cell r="D5414" t="str">
            <v/>
          </cell>
          <cell r="E5414" t="str">
            <v/>
          </cell>
          <cell r="F5414" t="str">
            <v/>
          </cell>
          <cell r="G5414" t="str">
            <v/>
          </cell>
          <cell r="H5414">
            <v>67.2</v>
          </cell>
        </row>
        <row r="5415">
          <cell r="A5415" t="str">
            <v>LIE-SMD-40</v>
          </cell>
          <cell r="B5415" t="str">
            <v>Multimedia-Paket: Nahrungsmittel und Gewürze, Basissatz von 12 Einheiten, Lehrerpaket</v>
          </cell>
          <cell r="C5415" t="str">
            <v xml:space="preserve">Multimedia-Package: Foodstuffs and spices under the microscope, Basic Set of 12 slides and teaching </v>
          </cell>
          <cell r="D5415" t="str">
            <v/>
          </cell>
          <cell r="E5415" t="str">
            <v/>
          </cell>
          <cell r="F5415" t="str">
            <v/>
          </cell>
          <cell r="G5415" t="str">
            <v/>
          </cell>
          <cell r="H5415">
            <v>118.2</v>
          </cell>
        </row>
        <row r="5416">
          <cell r="A5416" t="str">
            <v>LIE-SMD-41</v>
          </cell>
          <cell r="B5416" t="str">
            <v>Multimedia-Paket: Die Wunderwelt im Wassertropfen, Basissatz von 6 Einheiten, Lehrerpaket</v>
          </cell>
          <cell r="C5416" t="str">
            <v>Multimedia-Package: The wonderful world in a drop of water, Basic Set of 6 slides and teaching mater</v>
          </cell>
          <cell r="D5416" t="str">
            <v/>
          </cell>
          <cell r="E5416" t="str">
            <v/>
          </cell>
          <cell r="F5416" t="str">
            <v/>
          </cell>
          <cell r="G5416" t="str">
            <v/>
          </cell>
          <cell r="H5416">
            <v>68.400000000000006</v>
          </cell>
        </row>
        <row r="5417">
          <cell r="A5417" t="str">
            <v>LIE-SMD-43</v>
          </cell>
          <cell r="B5417" t="str">
            <v>Multimedia-Paket: Kennzeichen der Wasserverschmutzung, Basissatz von 6 Einheiten, Lehrerpaket</v>
          </cell>
          <cell r="C5417" t="str">
            <v xml:space="preserve"> Multimedia-Package: Identifying polluted water under the microscope, Basic Set of 6 slides and teac</v>
          </cell>
          <cell r="D5417" t="str">
            <v/>
          </cell>
          <cell r="E5417" t="str">
            <v/>
          </cell>
          <cell r="F5417" t="str">
            <v/>
          </cell>
          <cell r="G5417" t="str">
            <v/>
          </cell>
          <cell r="H5417">
            <v>70.7</v>
          </cell>
        </row>
        <row r="5418">
          <cell r="A5418" t="str">
            <v>LIE-SMD-44</v>
          </cell>
          <cell r="B5418" t="str">
            <v>Multimedia-Paket: Luftverschmutzung und Allergene, Basissatz von 6 Einheiten, Lehrerpaket</v>
          </cell>
          <cell r="C5418" t="str">
            <v>Multimedia-Package: Air Pollution and Allergens, Basic Set of 6 slides and teaching material, Teache</v>
          </cell>
          <cell r="D5418" t="str">
            <v/>
          </cell>
          <cell r="E5418" t="str">
            <v/>
          </cell>
          <cell r="F5418" t="str">
            <v/>
          </cell>
          <cell r="G5418" t="str">
            <v/>
          </cell>
          <cell r="H5418">
            <v>67.2</v>
          </cell>
        </row>
        <row r="5419">
          <cell r="A5419" t="str">
            <v>LIE-SMD-45</v>
          </cell>
          <cell r="B5419" t="str">
            <v>Multimedia-Paket: Schädigungen durch Umwelteinflüsse, Basissatz von 8 Einheiten, Lehrerpaket</v>
          </cell>
          <cell r="C5419" t="str">
            <v>Multimedia-Package: Animals and plants damaged by environmental influences, Basic Set of 8 slides an</v>
          </cell>
          <cell r="D5419" t="str">
            <v/>
          </cell>
          <cell r="E5419" t="str">
            <v/>
          </cell>
          <cell r="F5419" t="str">
            <v/>
          </cell>
          <cell r="G5419" t="str">
            <v/>
          </cell>
          <cell r="H5419">
            <v>88.1</v>
          </cell>
        </row>
        <row r="5420">
          <cell r="A5420" t="str">
            <v>LIE-SMD-50</v>
          </cell>
          <cell r="B5420" t="str">
            <v>Multimedia-Paket: Die Blütenpflanzen, Basissatz von 12 Einheiten, Lehrerpaket</v>
          </cell>
          <cell r="C5420" t="str">
            <v>Multimedia-Package: Anatomy of Phanerogams, Basic Set of 12 slides and teaching material, Teacher Se</v>
          </cell>
          <cell r="D5420" t="str">
            <v/>
          </cell>
          <cell r="E5420" t="str">
            <v/>
          </cell>
          <cell r="F5420" t="str">
            <v/>
          </cell>
          <cell r="G5420" t="str">
            <v/>
          </cell>
          <cell r="H5420">
            <v>124</v>
          </cell>
        </row>
        <row r="5421">
          <cell r="A5421" t="str">
            <v>LIE-SSD-05</v>
          </cell>
          <cell r="B5421" t="str">
            <v>Multimedia-Paket: Insekten, Basissatz von 6 Einheiten, Schülersatz</v>
          </cell>
          <cell r="C5421" t="str">
            <v>Insects, Basic Set of 6 slides, Student Set</v>
          </cell>
          <cell r="D5421" t="str">
            <v/>
          </cell>
          <cell r="E5421" t="str">
            <v/>
          </cell>
          <cell r="F5421" t="str">
            <v/>
          </cell>
          <cell r="G5421" t="str">
            <v/>
          </cell>
          <cell r="H5421">
            <v>45.2</v>
          </cell>
        </row>
        <row r="5422">
          <cell r="A5422" t="str">
            <v>LIE-SSD-09</v>
          </cell>
          <cell r="B5422" t="str">
            <v>Multimedia-Paket: Histologie Mensch und Säugetiere, Basissatz von 6 Einheiten, Schülersatz</v>
          </cell>
          <cell r="C5422" t="str">
            <v>Human and animal Histology, Basic Set of 6 slides, Student Set</v>
          </cell>
          <cell r="D5422" t="str">
            <v/>
          </cell>
          <cell r="E5422" t="str">
            <v/>
          </cell>
          <cell r="F5422" t="str">
            <v/>
          </cell>
          <cell r="G5422" t="str">
            <v/>
          </cell>
          <cell r="H5422">
            <v>47.5</v>
          </cell>
        </row>
        <row r="5423">
          <cell r="A5423" t="str">
            <v>LIE-SSD-14</v>
          </cell>
          <cell r="B5423" t="str">
            <v>Multimedia-Paket: Parasiten, Basissatz von 6 Einheiten, Schülersatz</v>
          </cell>
          <cell r="C5423" t="str">
            <v>Parasites of man and animals, Basic Set of 6 slides, Student Set</v>
          </cell>
          <cell r="D5423" t="str">
            <v/>
          </cell>
          <cell r="E5423" t="str">
            <v/>
          </cell>
          <cell r="F5423" t="str">
            <v/>
          </cell>
          <cell r="G5423" t="str">
            <v/>
          </cell>
          <cell r="H5423">
            <v>103</v>
          </cell>
        </row>
        <row r="5424">
          <cell r="A5424" t="str">
            <v>LIE-SSD-19</v>
          </cell>
          <cell r="B5424" t="str">
            <v>Multimedia-Paket: Genetik, Basissatz von 6 Einheiten, Schülersatz</v>
          </cell>
          <cell r="C5424" t="str">
            <v>Genetic slides, Basic Set of 6 slides, Student Set</v>
          </cell>
          <cell r="D5424" t="str">
            <v/>
          </cell>
          <cell r="E5424" t="str">
            <v/>
          </cell>
          <cell r="F5424" t="str">
            <v/>
          </cell>
          <cell r="G5424" t="str">
            <v/>
          </cell>
          <cell r="H5424">
            <v>69.599999999999994</v>
          </cell>
        </row>
        <row r="5425">
          <cell r="A5425" t="str">
            <v>LIE-SSD-21</v>
          </cell>
          <cell r="B5425" t="str">
            <v>Multimedia-Paket: Mitose und Meiose (Zellteilung), Basissatz von 6 Einheiten, Schülersatz</v>
          </cell>
          <cell r="C5425" t="str">
            <v>Mitosis and Meiosis (Cell division), Basic Set of 6 slides, Student Set</v>
          </cell>
          <cell r="D5425" t="str">
            <v/>
          </cell>
          <cell r="E5425" t="str">
            <v/>
          </cell>
          <cell r="F5425" t="str">
            <v/>
          </cell>
          <cell r="G5425" t="str">
            <v/>
          </cell>
          <cell r="H5425">
            <v>70.7</v>
          </cell>
        </row>
        <row r="5426">
          <cell r="A5426" t="str">
            <v>LIE-SSD-41</v>
          </cell>
          <cell r="B5426" t="str">
            <v>Multimedia-Paket: Die Wunderwelt im Wassertropfen, Basissatz von 6 Einheiten, Schülersatz</v>
          </cell>
          <cell r="C5426" t="str">
            <v>The wonderful world in a drop of water, Basic Set of 6 slides, Student Set</v>
          </cell>
          <cell r="D5426" t="str">
            <v/>
          </cell>
          <cell r="E5426" t="str">
            <v/>
          </cell>
          <cell r="F5426" t="str">
            <v/>
          </cell>
          <cell r="G5426" t="str">
            <v/>
          </cell>
          <cell r="H5426">
            <v>49</v>
          </cell>
        </row>
        <row r="5427">
          <cell r="A5427" t="str">
            <v>LIE-SSD-43</v>
          </cell>
          <cell r="B5427" t="str">
            <v>Multimedia-Paket: Kennzeichen der Wasserverschmutzung, Basissatz von 6 Einheiten, Schülersatz</v>
          </cell>
          <cell r="C5427" t="str">
            <v xml:space="preserve"> Identifying polluted water under the microscope, Basic Set of 6 slides, Student Set</v>
          </cell>
          <cell r="D5427" t="str">
            <v/>
          </cell>
          <cell r="E5427" t="str">
            <v/>
          </cell>
          <cell r="F5427" t="str">
            <v/>
          </cell>
          <cell r="G5427" t="str">
            <v/>
          </cell>
          <cell r="H5427">
            <v>53</v>
          </cell>
        </row>
        <row r="5428">
          <cell r="A5428" t="str">
            <v>LIE-SSD-45</v>
          </cell>
          <cell r="B5428" t="str">
            <v>Multimedia-Paket: Schädigungen durch Umwelteinflüsse, Basissatz von 8 Einheiten, Schülersatz</v>
          </cell>
          <cell r="C5428" t="str">
            <v>Animals and plants damaged by environmental influences, Basic Set of 8 slides, Student Set</v>
          </cell>
          <cell r="D5428" t="str">
            <v/>
          </cell>
          <cell r="E5428" t="str">
            <v/>
          </cell>
          <cell r="F5428" t="str">
            <v/>
          </cell>
          <cell r="G5428" t="str">
            <v/>
          </cell>
          <cell r="H5428">
            <v>72</v>
          </cell>
        </row>
        <row r="5429">
          <cell r="A5429" t="str">
            <v>LIE-T8500</v>
          </cell>
          <cell r="B5429" t="str">
            <v>Begleitbuch zum Mediensystem, 182 Seiten</v>
          </cell>
          <cell r="C5429" t="str">
            <v>Manual to the Media System Microscopic Biology, 182 pages with 175 drawings and texts</v>
          </cell>
          <cell r="D5429" t="str">
            <v/>
          </cell>
          <cell r="E5429" t="str">
            <v/>
          </cell>
          <cell r="F5429" t="str">
            <v/>
          </cell>
          <cell r="G5429" t="str">
            <v/>
          </cell>
          <cell r="H5429">
            <v>99.7</v>
          </cell>
        </row>
        <row r="5430">
          <cell r="A5430" t="str">
            <v>M841</v>
          </cell>
          <cell r="B5430" t="str">
            <v>Modul Beginner Stativmaterial</v>
          </cell>
          <cell r="C5430" t="str">
            <v>Module beginner support material</v>
          </cell>
          <cell r="D5430" t="str">
            <v/>
          </cell>
          <cell r="E5430" t="str">
            <v/>
          </cell>
          <cell r="F5430" t="str">
            <v/>
          </cell>
          <cell r="G5430" t="str">
            <v/>
          </cell>
          <cell r="H5430">
            <v>215.3</v>
          </cell>
        </row>
        <row r="5431">
          <cell r="A5431" t="str">
            <v>MAU-10010102</v>
          </cell>
          <cell r="B5431" t="str">
            <v>Glasröhrchen, da = 8 mm, di = 6 mm, l = 750 mm,  1 kg, ca. 25 Stück</v>
          </cell>
          <cell r="C5431" t="str">
            <v>Glass tubes, d 8 mm, 1.0 kg</v>
          </cell>
          <cell r="D5431" t="str">
            <v>Tubes de verre, de 8 / di 6mm, 1 kg</v>
          </cell>
          <cell r="E5431" t="str">
            <v>TUBOS VIDRIO P.SER DOBLADOS, 1KG</v>
          </cell>
          <cell r="F5431" t="str">
            <v xml:space="preserve">Rurka szklana, da=8 mm di=6 mm, 22 sztuki     </v>
          </cell>
          <cell r="G5431" t="str">
            <v xml:space="preserve">Стеклянные трубки, внешний d=8 мм, внутренний d=6 мм, 22 шт.    </v>
          </cell>
          <cell r="H5431">
            <v>35.5</v>
          </cell>
        </row>
        <row r="5432">
          <cell r="A5432" t="str">
            <v>MAU-10010504</v>
          </cell>
          <cell r="B5432" t="str">
            <v xml:space="preserve">Kapillarrohr, di = 1,7 mm, l = 250 mm </v>
          </cell>
          <cell r="C5432" t="str">
            <v>Capillary tube, straight, l 250mm</v>
          </cell>
          <cell r="D5432" t="str">
            <v>Tube capillaire, diam. 1,7mm, l 250mm</v>
          </cell>
          <cell r="E5432" t="str">
            <v>TUBO CAPILAR,D.I.1,7MM, L 250MM</v>
          </cell>
          <cell r="F5432" t="str">
            <v xml:space="preserve">Kapilara, di = 1,7 mm, l = 250 mm     </v>
          </cell>
          <cell r="G5432" t="str">
            <v xml:space="preserve">Капиллярная трубка, прямая, внутрен. d=1,7мм, l=250 мм     </v>
          </cell>
          <cell r="H5432">
            <v>5.3</v>
          </cell>
        </row>
        <row r="5433">
          <cell r="A5433" t="str">
            <v>MAU-10020802</v>
          </cell>
          <cell r="B5433" t="str">
            <v xml:space="preserve">Glasröhrchen, d = 8 mm, l = 200 mm </v>
          </cell>
          <cell r="C5433" t="str">
            <v>Glass tube  200 mm  ext. d=8 mm</v>
          </cell>
          <cell r="D5433" t="str">
            <v>Tube de verre 200 mm, diamètre ext. 8mm</v>
          </cell>
          <cell r="E5433" t="str">
            <v>Tubo de vidrio, l = 200 mm, d ext = 8 mm</v>
          </cell>
          <cell r="F5433" t="str">
            <v xml:space="preserve">Rurka szklana, l = 200 mm     </v>
          </cell>
          <cell r="G5433" t="str">
            <v xml:space="preserve">Стеклянная трубка, l=200 мм, d=8 мм    </v>
          </cell>
          <cell r="H5433">
            <v>1.3</v>
          </cell>
        </row>
        <row r="5434">
          <cell r="A5434" t="str">
            <v>MAU-10020804</v>
          </cell>
          <cell r="B5434" t="str">
            <v xml:space="preserve">Glasröhrchen, d = 8 mm, l = 375 mm </v>
          </cell>
          <cell r="C5434" t="str">
            <v>Glass tube,straight, 375 mm, 8 mm</v>
          </cell>
          <cell r="D5434" t="str">
            <v>Tube de verre, 375 mm, d=8mm</v>
          </cell>
          <cell r="E5434" t="str">
            <v>Tubo de vidrio, recto, l= 375 mm, 8 mm</v>
          </cell>
          <cell r="F5434" t="str">
            <v xml:space="preserve">Rurka szklana, l = 375 mm     </v>
          </cell>
          <cell r="G5434" t="str">
            <v xml:space="preserve">Стекляная трубка, прямая, l=375 мм, 8 мм    </v>
          </cell>
          <cell r="H5434">
            <v>2.1</v>
          </cell>
        </row>
        <row r="5435">
          <cell r="A5435" t="str">
            <v>MAU-10021400</v>
          </cell>
          <cell r="B5435" t="str">
            <v>Glasröhrchen mit Spitze, 60 mm,  Durchmesser 8 mm</v>
          </cell>
          <cell r="C5435" t="str">
            <v>Glass tubes,straight with tip, 60 mm</v>
          </cell>
          <cell r="D5435" t="str">
            <v>Tubes verre, à pointe 60mm</v>
          </cell>
          <cell r="E5435" t="str">
            <v>Tubo de vídrio con punta, 60 mm,</v>
          </cell>
          <cell r="F5435" t="str">
            <v xml:space="preserve">Rurka szklana, ze szpicem </v>
          </cell>
          <cell r="G5435" t="str">
            <v>Стеклянные трубки, прямые, с наконечником, 60 мм,</v>
          </cell>
          <cell r="H5435">
            <v>2</v>
          </cell>
        </row>
        <row r="5436">
          <cell r="A5436" t="str">
            <v>MAU-10021402</v>
          </cell>
          <cell r="B5436" t="str">
            <v xml:space="preserve">Glasröhrchen mit Spitze, d = 8 mm, l = 200 mm </v>
          </cell>
          <cell r="C5436" t="str">
            <v>Glass tubes,straight with tip,</v>
          </cell>
          <cell r="D5436" t="str">
            <v>Tubes verre, à pointe 200mm,</v>
          </cell>
          <cell r="E5436" t="str">
            <v>TUBITO VIDR.CON PUNTA,200 MM,</v>
          </cell>
          <cell r="F5436" t="str">
            <v>Rurka szklana, ze szpicem,</v>
          </cell>
          <cell r="G5436" t="str">
            <v xml:space="preserve">Стеклянные трубки, прямые, с наконечником, 200 мм </v>
          </cell>
          <cell r="H5436">
            <v>2</v>
          </cell>
        </row>
        <row r="5437">
          <cell r="A5437" t="str">
            <v>MAU-10021702</v>
          </cell>
          <cell r="B5437" t="str">
            <v>Glasröhrchen, hakenförmig, 150 x 30 mm</v>
          </cell>
          <cell r="C5437" t="str">
            <v>Glass tube,hooked, 150x30</v>
          </cell>
          <cell r="D5437" t="str">
            <v>Tube verre, à crochet, 150X30</v>
          </cell>
          <cell r="E5437" t="str">
            <v>TUBITO VIDRIO C/GANCHO,150X30</v>
          </cell>
          <cell r="F5437" t="str">
            <v>Rurka szklana, kształt haka,150x30</v>
          </cell>
          <cell r="G5437" t="str">
            <v xml:space="preserve">Стеклянные трубки, с крюком, 150x30   </v>
          </cell>
          <cell r="H5437">
            <v>3.1</v>
          </cell>
        </row>
        <row r="5438">
          <cell r="A5438" t="str">
            <v>MAU-10021800</v>
          </cell>
          <cell r="B5438" t="str">
            <v>Glasröhrchen mit Haken, l = 160+15 mm</v>
          </cell>
          <cell r="C5438" t="str">
            <v>Glastube</v>
          </cell>
          <cell r="D5438" t="str">
            <v/>
          </cell>
          <cell r="E5438" t="str">
            <v/>
          </cell>
          <cell r="F5438" t="str">
            <v/>
          </cell>
          <cell r="G5438" t="str">
            <v/>
          </cell>
          <cell r="H5438">
            <v>2.9</v>
          </cell>
        </row>
        <row r="5439">
          <cell r="A5439" t="str">
            <v>MAU-10022500</v>
          </cell>
          <cell r="B5439" t="str">
            <v>Glasröhrchen, rechtwinklig , 150 x 80 mm</v>
          </cell>
          <cell r="C5439" t="str">
            <v>Glass tubes, right-angled, 150 x 80 mm</v>
          </cell>
          <cell r="D5439" t="str">
            <v xml:space="preserve">Tubes verre, coudé, 150 x 80, </v>
          </cell>
          <cell r="E5439" t="str">
            <v>TUBITO VIDR, ANG.REC. 150X80,</v>
          </cell>
          <cell r="F5439" t="str">
            <v>Rurka szklana, zagięcie kąt prosty, 150x80 mm,</v>
          </cell>
          <cell r="G5439" t="str">
            <v>Стеклянные трубки, прямоугольные, 150x80,</v>
          </cell>
          <cell r="H5439">
            <v>2.6</v>
          </cell>
        </row>
        <row r="5440">
          <cell r="A5440" t="str">
            <v>MAU-10030403</v>
          </cell>
          <cell r="B5440" t="str">
            <v>Glasröhrchen (8 mm), stumpfwinklig (110°), 50 x 50 mm</v>
          </cell>
          <cell r="C5440" t="str">
            <v>Glass tube (8 mm), obtuse-angled (110 °), 50 x 50 mm</v>
          </cell>
          <cell r="D5440" t="str">
            <v/>
          </cell>
          <cell r="E5440" t="str">
            <v/>
          </cell>
          <cell r="F5440" t="str">
            <v/>
          </cell>
          <cell r="G5440" t="str">
            <v/>
          </cell>
          <cell r="H5440">
            <v>1.3</v>
          </cell>
        </row>
        <row r="5441">
          <cell r="A5441" t="str">
            <v>MAU-10030701</v>
          </cell>
          <cell r="B5441" t="str">
            <v xml:space="preserve">Glasröhrchen, rechtwinklig , 230 x 55 </v>
          </cell>
          <cell r="C5441" t="str">
            <v>Glass tubes,right-angled</v>
          </cell>
          <cell r="D5441" t="str">
            <v xml:space="preserve">Tubes verre, coudé, 230 x 55, </v>
          </cell>
          <cell r="E5441" t="str">
            <v>TUBITO VIDR,ANG.REC. 230X55,</v>
          </cell>
          <cell r="F5441" t="str">
            <v>Rurka szklana, zgięta, kat prosty</v>
          </cell>
          <cell r="G5441" t="str">
            <v>Стеклянные трубки, прямоугольные, 230x55</v>
          </cell>
          <cell r="H5441">
            <v>3.1</v>
          </cell>
        </row>
        <row r="5442">
          <cell r="A5442" t="str">
            <v>MAU-10030703</v>
          </cell>
          <cell r="B5442" t="str">
            <v>Glasröhrchen, rechtwinklig, 90 x 60 mm</v>
          </cell>
          <cell r="C5442" t="str">
            <v>Glass tube,right-angled,.</v>
          </cell>
          <cell r="D5442" t="str">
            <v>Tube verre, coudé, 90x60</v>
          </cell>
          <cell r="E5442" t="str">
            <v>Tubo de vídrio, ángulo recto, 90X60</v>
          </cell>
          <cell r="F5442" t="str">
            <v>Rurka szklana, zgięta, kat prosty</v>
          </cell>
          <cell r="G5442" t="str">
            <v>Стеклянные трубки, прямоугольные, 90x60</v>
          </cell>
          <cell r="H5442">
            <v>2</v>
          </cell>
        </row>
        <row r="5443">
          <cell r="A5443" t="str">
            <v>MAU-10030704</v>
          </cell>
          <cell r="B5443" t="str">
            <v>Glasröhrchen, rechtwinklig mit Spitze, 90 x 80</v>
          </cell>
          <cell r="C5443" t="str">
            <v>Glass tube,right-angled w.tip</v>
          </cell>
          <cell r="D5443" t="str">
            <v>Tube verre, coudé à pointe, 90 X 80</v>
          </cell>
          <cell r="E5443" t="str">
            <v>TUBITO VIDRIO,ANG.RECTO,C/PUNTA</v>
          </cell>
          <cell r="F5443" t="str">
            <v>Rurka szklana, zgięta, kat prosty, ze szpicem,</v>
          </cell>
          <cell r="G5443" t="str">
            <v>Стеклянные трубки, прямоугольные, с наконечником, 90x80,</v>
          </cell>
          <cell r="H5443">
            <v>2</v>
          </cell>
        </row>
        <row r="5444">
          <cell r="A5444" t="str">
            <v>MAU-13062701</v>
          </cell>
          <cell r="B5444" t="str">
            <v>Assimilationsglocke</v>
          </cell>
          <cell r="C5444" t="str">
            <v>Assimilation bell jar</v>
          </cell>
          <cell r="D5444" t="str">
            <v>Cloche d'assimilation</v>
          </cell>
          <cell r="E5444" t="str">
            <v>Campana de asimilación</v>
          </cell>
          <cell r="F5444" t="str">
            <v/>
          </cell>
          <cell r="G5444" t="str">
            <v>Колокол ассимиляции</v>
          </cell>
          <cell r="H5444">
            <v>32.1</v>
          </cell>
        </row>
        <row r="5445">
          <cell r="A5445" t="str">
            <v>MAU-14050202</v>
          </cell>
          <cell r="B5445" t="str">
            <v>Stab-Elektrode, Kohle, l = 110 mm, mit 4-mm-Anschlussbuchse</v>
          </cell>
          <cell r="C5445" t="str">
            <v>Rod electrode, carbon, l = 110 mm, with 4 mm connection sock</v>
          </cell>
          <cell r="D5445" t="str">
            <v/>
          </cell>
          <cell r="E5445" t="str">
            <v/>
          </cell>
          <cell r="F5445" t="str">
            <v/>
          </cell>
          <cell r="G5445" t="str">
            <v/>
          </cell>
          <cell r="H5445">
            <v>6.1</v>
          </cell>
        </row>
        <row r="5446">
          <cell r="A5446" t="str">
            <v>MAU-14050206</v>
          </cell>
          <cell r="B5446" t="str">
            <v>Stab-Elektrode, Kupfer, l = 110 mm, mit 4-mm-Anschlussbuchse</v>
          </cell>
          <cell r="C5446" t="str">
            <v>Rod electrode, copper, l = 110 mm, with 4 mm connection sock</v>
          </cell>
          <cell r="D5446" t="str">
            <v/>
          </cell>
          <cell r="E5446" t="str">
            <v/>
          </cell>
          <cell r="F5446" t="str">
            <v/>
          </cell>
          <cell r="G5446" t="str">
            <v/>
          </cell>
          <cell r="H5446">
            <v>6.1</v>
          </cell>
        </row>
        <row r="5447">
          <cell r="A5447" t="str">
            <v>MAU-16070101</v>
          </cell>
          <cell r="B5447" t="str">
            <v xml:space="preserve">Verbrennungsrohr, Borosilikat, l = 120 mm, SB 19 </v>
          </cell>
          <cell r="C5447" t="str">
            <v xml:space="preserve">Combustion tube, l 120mm, </v>
          </cell>
          <cell r="D5447" t="str">
            <v>Tube à combustion, 120mm</v>
          </cell>
          <cell r="E5447" t="str">
            <v>TUBO DE COMBUSTION,L 120MM,</v>
          </cell>
          <cell r="F5447" t="str">
            <v xml:space="preserve">Rurka do spalania, l = 120 mm, SB 19     </v>
          </cell>
          <cell r="G5447" t="str">
            <v xml:space="preserve">Трубка для сжигания, l=120 мм, SB19    </v>
          </cell>
          <cell r="H5447">
            <v>11.2</v>
          </cell>
        </row>
        <row r="5448">
          <cell r="A5448" t="str">
            <v>MAU-16073000</v>
          </cell>
          <cell r="B5448" t="str">
            <v>U-Rohr, SB 19, ohne Ansatz, 150 mm hoch</v>
          </cell>
          <cell r="C5448" t="str">
            <v>U-tube, SB 19, 150 mm high</v>
          </cell>
          <cell r="D5448" t="str">
            <v/>
          </cell>
          <cell r="E5448" t="str">
            <v/>
          </cell>
          <cell r="F5448" t="str">
            <v/>
          </cell>
          <cell r="G5448" t="str">
            <v/>
          </cell>
          <cell r="H5448">
            <v>7.4</v>
          </cell>
        </row>
        <row r="5449">
          <cell r="A5449" t="str">
            <v>MAU-16074500</v>
          </cell>
          <cell r="B5449" t="str">
            <v xml:space="preserve">Glasrohr, da = 24 mm, di = 21mm, l = 120 mm </v>
          </cell>
          <cell r="C5449" t="str">
            <v>Glass tube, do=24 mm, di=21 mm, l=120 mm</v>
          </cell>
          <cell r="D5449" t="str">
            <v>Tube en verre, diamètre externe 24mm, l 120mm</v>
          </cell>
          <cell r="E5449" t="str">
            <v>Tubo de vidrio, l=120 mm, de = 25 mm</v>
          </cell>
          <cell r="F5449" t="str">
            <v xml:space="preserve">Rurka szklana, da=24 mm di = 21 mm, l = 120 mm     </v>
          </cell>
          <cell r="G5449" t="str">
            <v xml:space="preserve">Стеклянная трубка, d=24/21 мм, l=120 мм    </v>
          </cell>
          <cell r="H5449">
            <v>6.4</v>
          </cell>
        </row>
        <row r="5450">
          <cell r="A5450" t="str">
            <v>MAU-16074505</v>
          </cell>
          <cell r="B5450" t="str">
            <v xml:space="preserve">Glasrohr, da = 22 mm, di = 19 mm, l = 600 mm </v>
          </cell>
          <cell r="C5450" t="str">
            <v>Glass tube,d 22/19.6mm,l 600mm</v>
          </cell>
          <cell r="D5450" t="str">
            <v>Tube en verre, diamètre externe 22mm, l 600mm</v>
          </cell>
          <cell r="E5450" t="str">
            <v>TUBO DE VIDRIO,600 MM, D.EXT.22MM</v>
          </cell>
          <cell r="F5450" t="str">
            <v xml:space="preserve">Rurka szklana, da = 22 mm di = 19 mm, l = 600 mm     </v>
          </cell>
          <cell r="G5450" t="str">
            <v xml:space="preserve">Стеклянная трубка, d=22/19.6 мм, l=600 мм    </v>
          </cell>
          <cell r="H5450">
            <v>21.5</v>
          </cell>
        </row>
        <row r="5451">
          <cell r="A5451" t="str">
            <v>MAU-16074510</v>
          </cell>
          <cell r="B5451" t="str">
            <v xml:space="preserve">Glasrohr, da = 10 mm, di = 8 mm, l = 300 mm </v>
          </cell>
          <cell r="C5451" t="str">
            <v>Glass tube,diam 10mm   l 300  mm</v>
          </cell>
          <cell r="D5451" t="str">
            <v>Tube en verre, diamètre 10mm, l 300 mm</v>
          </cell>
          <cell r="E5451" t="str">
            <v>TUBO D.VIDRIO,DIAM 10MM,L 300 MM</v>
          </cell>
          <cell r="F5451" t="str">
            <v xml:space="preserve">Rurka szklana, da=10 mm di = 8 mm, l = 300 mm     </v>
          </cell>
          <cell r="G5451" t="str">
            <v xml:space="preserve">Стеклянная трубка, d=10 мм, l=300 мм    </v>
          </cell>
          <cell r="H5451">
            <v>9.6</v>
          </cell>
        </row>
        <row r="5452">
          <cell r="A5452" t="str">
            <v>MAU-16074532</v>
          </cell>
          <cell r="B5452" t="str">
            <v xml:space="preserve">Glasrohr, da = 32 mm, di = 29 mm, l = 300 mm </v>
          </cell>
          <cell r="C5452" t="str">
            <v>Glass tube, d 38/35mm,l 300mm</v>
          </cell>
          <cell r="D5452" t="str">
            <v>Tube de verre diamètre 38/35mm l=300mm</v>
          </cell>
          <cell r="E5452" t="str">
            <v>TUBO DE VIDRIO</v>
          </cell>
          <cell r="F5452" t="str">
            <v xml:space="preserve">Rurka szklana, da = 32 mm di = 29 mm, l = 300 mm     </v>
          </cell>
          <cell r="G5452" t="str">
            <v xml:space="preserve">Стеклянная трубка, d=38/ 35 мм, l=300 мм    </v>
          </cell>
          <cell r="H5452">
            <v>6.6</v>
          </cell>
        </row>
        <row r="5453">
          <cell r="A5453" t="str">
            <v>MAU-16074541</v>
          </cell>
          <cell r="B5453" t="str">
            <v xml:space="preserve">Glasröhrchen, d = 8 mm, l = 80 mm, 10 Stück </v>
          </cell>
          <cell r="C5453" t="str">
            <v>Glass tube, straight, l=80 mm, 10/pkg.</v>
          </cell>
          <cell r="D5453" t="str">
            <v>Tube verre, droit, l 80mm, 10 pièces</v>
          </cell>
          <cell r="E5453" t="str">
            <v>Tubo de vidrio, l= 80 mm, 10 unidades</v>
          </cell>
          <cell r="F5453" t="str">
            <v xml:space="preserve">Rurka szklana, 80 mm, 10 sztuk     </v>
          </cell>
          <cell r="G5453" t="str">
            <v xml:space="preserve">Стеклянные трубки, прямые, d=8 мм, l=80 мм, 10 шт.    </v>
          </cell>
          <cell r="H5453">
            <v>7.4</v>
          </cell>
        </row>
        <row r="5454">
          <cell r="A5454" t="str">
            <v>MAU-16074542</v>
          </cell>
          <cell r="B5454" t="str">
            <v xml:space="preserve">Glasröhrchen, d = 8 mm, l = 150 mm, 10 Stück </v>
          </cell>
          <cell r="C5454" t="str">
            <v>Glass tubes,straight, 150 mm, 10</v>
          </cell>
          <cell r="D5454" t="str">
            <v>Tubes verre, droit, l 150mm, 10 pièces</v>
          </cell>
          <cell r="E5454" t="str">
            <v>TUBITO VIDRIO L-150 MM, 10 PZS.</v>
          </cell>
          <cell r="F5454" t="str">
            <v xml:space="preserve">Rurka szklana, 150 mm, 10 sztuk     </v>
          </cell>
          <cell r="G5454" t="str">
            <v xml:space="preserve">Стеклянные трубки, прямые, d=8 мм, l=150 мм, 10 шт.    </v>
          </cell>
          <cell r="H5454">
            <v>8.5</v>
          </cell>
        </row>
        <row r="5455">
          <cell r="A5455" t="str">
            <v>MAU-16074543</v>
          </cell>
          <cell r="B5455" t="str">
            <v xml:space="preserve">Glasröhrchen, d = 8 mm, l = 200 mm, 10  Stück </v>
          </cell>
          <cell r="C5455" t="str">
            <v>Glass tubes,straight, 200 mm, 10</v>
          </cell>
          <cell r="D5455" t="str">
            <v>Tubes verre, droit, l 200mm, 10 pièces</v>
          </cell>
          <cell r="E5455" t="str">
            <v>TUBITO VIDRIO L-200 MM, 10 PZS.</v>
          </cell>
          <cell r="F5455" t="str">
            <v xml:space="preserve">Rurka szklana, 200 mm, 10 sztuk     </v>
          </cell>
          <cell r="G5455" t="str">
            <v xml:space="preserve">Стеклянные трубки, прямые, d=8 мм, l=200 мм, 10 шт.    </v>
          </cell>
          <cell r="H5455">
            <v>8.9</v>
          </cell>
        </row>
        <row r="5456">
          <cell r="A5456" t="str">
            <v>MAU-16074544</v>
          </cell>
          <cell r="B5456" t="str">
            <v xml:space="preserve">Glasröhrchen, d = 8 mm, l = 250 mm, 10  Stück </v>
          </cell>
          <cell r="C5456" t="str">
            <v>Glass tubes,l.250 mm, pkg.of 10</v>
          </cell>
          <cell r="D5456" t="str">
            <v>Tubes en verre, droit, l 250mm, 10 pièces</v>
          </cell>
          <cell r="E5456" t="str">
            <v>TUBO DE VIDRIO, L 250 MM, 10 PZS.</v>
          </cell>
          <cell r="F5456" t="str">
            <v xml:space="preserve">Rurka szklana, 250 mm, 10 sztuk     </v>
          </cell>
          <cell r="G5456" t="str">
            <v xml:space="preserve">Стеклянные трубки, d=8 мм, l=250 мм, 10 шт.    </v>
          </cell>
          <cell r="H5456">
            <v>8.5</v>
          </cell>
        </row>
        <row r="5457">
          <cell r="A5457" t="str">
            <v>MAU-16074545</v>
          </cell>
          <cell r="B5457" t="str">
            <v xml:space="preserve">Glasröhrchen, d = 8 mm, l = 375 mm, 10  Stück </v>
          </cell>
          <cell r="C5457" t="str">
            <v>Glass tubes,straight, 400 mm, 10</v>
          </cell>
          <cell r="D5457" t="str">
            <v>Tubes verre, droit, l 400mm, 10 pièces</v>
          </cell>
          <cell r="E5457" t="str">
            <v>TUBITO VIDRIO L-375 MM, 10 PZS.</v>
          </cell>
          <cell r="F5457" t="str">
            <v xml:space="preserve">Rurka szklana, 375 mm, 10 sztuk     </v>
          </cell>
          <cell r="G5457" t="str">
            <v xml:space="preserve">Стеклянные трубки, прямые, d=8 мм, l=375 мм, 10 шт.    </v>
          </cell>
          <cell r="H5457">
            <v>9.9</v>
          </cell>
        </row>
        <row r="5458">
          <cell r="A5458" t="str">
            <v>MAU-17080101</v>
          </cell>
          <cell r="B5458" t="str">
            <v>Reagenzglas, Borosilikat, d = 22 mm, l = 180 mm, SB 19</v>
          </cell>
          <cell r="C5458" t="str">
            <v>Test tube,180x22 mm, PN19</v>
          </cell>
          <cell r="D5458" t="str">
            <v>Tube à essais 180x22mm, PN19</v>
          </cell>
          <cell r="E5458" t="str">
            <v>Tubo de ensayo, 22 x 180 mm, SB 19</v>
          </cell>
          <cell r="F5458" t="str">
            <v xml:space="preserve">Probówka, d = 22 mm, l = 180 mm, SB 19     </v>
          </cell>
          <cell r="G5458" t="str">
            <v xml:space="preserve">Пробирка, d=22 мм, l=180 мм, SB19    </v>
          </cell>
          <cell r="H5458">
            <v>7.4</v>
          </cell>
        </row>
        <row r="5459">
          <cell r="A5459" t="str">
            <v>MAU-17080301</v>
          </cell>
          <cell r="B5459" t="str">
            <v>Reagenzglas mit Ansatzstutzen, Borosilikat, d = 22 mm, l = 180 mm, SB 19</v>
          </cell>
          <cell r="C5459" t="str">
            <v>Test tube,180x20 mm,side arm,PN19</v>
          </cell>
          <cell r="D5459" t="str">
            <v>Tube à essais 180x20, avec tube latéral PN19</v>
          </cell>
          <cell r="E5459" t="str">
            <v>Tubo de ensayo con brazo lateral, d = 20 mm, l = 180 mm, PN19</v>
          </cell>
          <cell r="F5459" t="str">
            <v xml:space="preserve">Probówka, d = 20 mm, l = 180 mm, SB 19, z nadstawką     </v>
          </cell>
          <cell r="G5459" t="str">
            <v xml:space="preserve">Пробирка d=20 мм, l=180 мм, с боковым рукавом, SB19    </v>
          </cell>
          <cell r="H5459">
            <v>15.3</v>
          </cell>
        </row>
        <row r="5460">
          <cell r="A5460" t="str">
            <v>MAU-17080601</v>
          </cell>
          <cell r="B5460" t="str">
            <v>Reagenzglas, Borosilikat, d = 32 mm, l = 200 mm, SB 29</v>
          </cell>
          <cell r="C5460" t="str">
            <v>Test tube,200x30 mm, PN29</v>
          </cell>
          <cell r="D5460" t="str">
            <v>Tube à essais 200x30mm,PN29</v>
          </cell>
          <cell r="E5460" t="str">
            <v>Tubo de ensayo, 30 x 200 mm, SB 29</v>
          </cell>
          <cell r="F5460" t="str">
            <v xml:space="preserve">Probówka, d = 30 mm, l = 200 mm, SB 29     </v>
          </cell>
          <cell r="G5460" t="str">
            <v xml:space="preserve">Пробирка, d=30 мм, l=200 мм, SB 29    </v>
          </cell>
          <cell r="H5460">
            <v>8.1</v>
          </cell>
        </row>
        <row r="5461">
          <cell r="A5461" t="str">
            <v>MAU-17080801</v>
          </cell>
          <cell r="B5461" t="str">
            <v>Reagenzglas mit Ansatzstutzen, Borosilikat, d = 30 mm, l = 200 mm, SB 29</v>
          </cell>
          <cell r="C5461" t="str">
            <v>Test tube,200x30 mm,side arm,PN29</v>
          </cell>
          <cell r="D5461" t="str">
            <v>Tube à essais 200x30, avec tube latéral SB19</v>
          </cell>
          <cell r="E5461" t="str">
            <v>TUBO DE ENSAYO  200X30,T.LAT.PN29</v>
          </cell>
          <cell r="F5461" t="str">
            <v xml:space="preserve">Probówka, d = 30 mm, l = 200 mm, SB 29, nadstawka     </v>
          </cell>
          <cell r="G5461" t="str">
            <v xml:space="preserve">Пробирка d=30 мм, l=200 мм, с боковым рукавом, SB29    </v>
          </cell>
          <cell r="H5461">
            <v>20.5</v>
          </cell>
        </row>
        <row r="5462">
          <cell r="A5462" t="str">
            <v>MAU-17085300</v>
          </cell>
          <cell r="B5462" t="str">
            <v>Destillierkolben, Borosilikat, 100 ml, SB 19</v>
          </cell>
          <cell r="C5462" t="str">
            <v>Distilling flask (Engler), 100 ml, PN 19</v>
          </cell>
          <cell r="D5462" t="str">
            <v>Ballon à distillation 100 ml</v>
          </cell>
          <cell r="E5462" t="str">
            <v>BALON DE DESTILACION, 100 ML</v>
          </cell>
          <cell r="F5462" t="str">
            <v xml:space="preserve">Kolba destylacyjna 100 ml, SB 19     </v>
          </cell>
          <cell r="G5462" t="str">
            <v xml:space="preserve">Дистилляционная колба,100 мл, SB19    </v>
          </cell>
          <cell r="H5462">
            <v>47.6</v>
          </cell>
        </row>
        <row r="5463">
          <cell r="A5463" t="str">
            <v>MAU-17085301</v>
          </cell>
          <cell r="B5463" t="str">
            <v>Destillierkolben, 250 ml, SB 29, seitliches Rohr l= 200 mm</v>
          </cell>
          <cell r="C5463" t="str">
            <v>Distilling flask, 250 ml, SB 29, side tube l = 200 mm</v>
          </cell>
          <cell r="D5463" t="str">
            <v/>
          </cell>
          <cell r="E5463" t="str">
            <v/>
          </cell>
          <cell r="F5463" t="str">
            <v/>
          </cell>
          <cell r="G5463" t="str">
            <v/>
          </cell>
          <cell r="H5463">
            <v>17.2</v>
          </cell>
        </row>
        <row r="5464">
          <cell r="A5464" t="str">
            <v>MAU-20037405</v>
          </cell>
          <cell r="B5464" t="str">
            <v>Sicherheits-Unterlegplatte, 40 cm x 40 cm, Aluminium</v>
          </cell>
          <cell r="C5464" t="str">
            <v>Protective desk plate 40 x 40 cm</v>
          </cell>
          <cell r="D5464" t="str">
            <v/>
          </cell>
          <cell r="E5464" t="str">
            <v/>
          </cell>
          <cell r="F5464" t="str">
            <v/>
          </cell>
          <cell r="G5464" t="str">
            <v/>
          </cell>
          <cell r="H5464">
            <v>30.3</v>
          </cell>
        </row>
        <row r="5465">
          <cell r="A5465" t="str">
            <v>MAU-20042000</v>
          </cell>
          <cell r="B5465" t="str">
            <v xml:space="preserve">Reagenzglasgestell mit 12 Bohrungen in 2 Ebenen, d = 22 mm, Holz, mit 6 Abtropfstäbchen </v>
          </cell>
          <cell r="C5465" t="str">
            <v>Test tube rack with 12 holes, d = 22 mm</v>
          </cell>
          <cell r="D5465" t="str">
            <v/>
          </cell>
          <cell r="E5465" t="str">
            <v/>
          </cell>
          <cell r="F5465" t="str">
            <v/>
          </cell>
          <cell r="G5465" t="str">
            <v/>
          </cell>
          <cell r="H5465">
            <v>14.95</v>
          </cell>
        </row>
        <row r="5466">
          <cell r="A5466" t="str">
            <v>MAU-20042200</v>
          </cell>
          <cell r="B5466" t="str">
            <v>Reagenzglasgestell mit 6 Bohrungen, d = 22 mm, Holz ohne Abtropfstäbchen</v>
          </cell>
          <cell r="C5466" t="str">
            <v>Test tube rack, wood, for 6 tubes d= 22mm</v>
          </cell>
          <cell r="D5466" t="str">
            <v>Portoir en bois pour 6 tubes d= 22 mm</v>
          </cell>
          <cell r="E5466" t="str">
            <v>SOPORTE DE MADERA PARA 6 TUBOS DE ENSAYO, d=22mm</v>
          </cell>
          <cell r="F5466" t="str">
            <v xml:space="preserve">Stojak do probówek, 6 otworów, drewniany     </v>
          </cell>
          <cell r="G5466" t="str">
            <v xml:space="preserve">Штатив для пробирок, с 6 отверстиями, 22 мм, дерево    </v>
          </cell>
          <cell r="H5466">
            <v>10.199999999999999</v>
          </cell>
        </row>
        <row r="5467">
          <cell r="A5467" t="str">
            <v>MAU-20042203</v>
          </cell>
          <cell r="B5467" t="str">
            <v>Reagenzglasgestell mit 6 Bohrungen, d = 30 mm, Holz ohne Abtropfstäbchen</v>
          </cell>
          <cell r="C5467" t="str">
            <v>Test tube rack, wood, for 6 tubes d= 30 mm</v>
          </cell>
          <cell r="D5467" t="str">
            <v>Portoir en bois pour 6 tubes d= 30 mm</v>
          </cell>
          <cell r="E5467" t="str">
            <v>SOPORTE DE MADERA PARA 6 TUBOS DE ENSAYO, d=30mm</v>
          </cell>
          <cell r="F5467" t="str">
            <v xml:space="preserve">Stojak do probówek, 6 otworów, drewniany     </v>
          </cell>
          <cell r="G5467" t="str">
            <v xml:space="preserve">Штатив для пробирок, с 6 отверстиями, 30 мм, дерево    </v>
          </cell>
          <cell r="H5467">
            <v>11.1</v>
          </cell>
        </row>
        <row r="5468">
          <cell r="A5468" t="str">
            <v>MAU-2060100</v>
          </cell>
          <cell r="B5468" t="str">
            <v>Gaseinleitungsrohr mit Fritte, 20 mm Durchmesser</v>
          </cell>
          <cell r="C5468" t="str">
            <v>Gas inlet tube with frit, 20 mm diameter</v>
          </cell>
          <cell r="D5468" t="str">
            <v>Tube d'entrée de gaz avec fritte, diamètre 20 mm</v>
          </cell>
          <cell r="E5468" t="str">
            <v>Tubo de entrada de gas con frita, 20 mm de diámetro</v>
          </cell>
          <cell r="F5468" t="str">
            <v/>
          </cell>
          <cell r="G5468" t="str">
            <v>Газозаборная трубка с фриттой, диаметр 20 мм</v>
          </cell>
          <cell r="H5468">
            <v>19.399999999999999</v>
          </cell>
        </row>
        <row r="5469">
          <cell r="A5469" t="str">
            <v>MAU-21221800</v>
          </cell>
          <cell r="B5469" t="str">
            <v>Kulturgefäß, h = 210 mm, d = 110 mm</v>
          </cell>
          <cell r="C5469" t="str">
            <v>Culture vessel, h = 210 mm, d = 110 mm</v>
          </cell>
          <cell r="D5469" t="str">
            <v/>
          </cell>
          <cell r="E5469" t="str">
            <v/>
          </cell>
          <cell r="F5469" t="str">
            <v/>
          </cell>
          <cell r="G5469" t="str">
            <v/>
          </cell>
          <cell r="H5469">
            <v>22.7</v>
          </cell>
        </row>
        <row r="5470">
          <cell r="A5470" t="str">
            <v>MAU-21221802</v>
          </cell>
          <cell r="B5470" t="str">
            <v>Deckel für Kulturgefäß, d = 110 mm</v>
          </cell>
          <cell r="C5470" t="str">
            <v>Lid for culture vessel, d = 110 mm</v>
          </cell>
          <cell r="D5470" t="str">
            <v/>
          </cell>
          <cell r="E5470" t="str">
            <v/>
          </cell>
          <cell r="F5470" t="str">
            <v/>
          </cell>
          <cell r="G5470" t="str">
            <v/>
          </cell>
          <cell r="H5470">
            <v>7.4</v>
          </cell>
        </row>
        <row r="5471">
          <cell r="A5471" t="str">
            <v>MAU-21224302</v>
          </cell>
          <cell r="B5471" t="str">
            <v>Funktionsmodell Feuerlöscher Minimax</v>
          </cell>
          <cell r="C5471" t="str">
            <v>Model Fire-extinguisher</v>
          </cell>
          <cell r="D5471" t="str">
            <v/>
          </cell>
          <cell r="E5471" t="str">
            <v/>
          </cell>
          <cell r="F5471" t="str">
            <v/>
          </cell>
          <cell r="G5471" t="str">
            <v/>
          </cell>
          <cell r="H5471">
            <v>61.7</v>
          </cell>
        </row>
        <row r="5472">
          <cell r="A5472" t="str">
            <v>MAU-23500500</v>
          </cell>
          <cell r="B5472" t="str">
            <v>Becherglas, Boro, niedrige Form, 25 ml</v>
          </cell>
          <cell r="C5472" t="str">
            <v>Beaker, lower form, 25 ml</v>
          </cell>
          <cell r="D5472" t="str">
            <v>Bécher, forme inférieure, 25 ml</v>
          </cell>
          <cell r="E5472" t="str">
            <v>Vaso, forma inferior, 25 ml</v>
          </cell>
          <cell r="F5472" t="str">
            <v/>
          </cell>
          <cell r="G5472" t="str">
            <v>Мензурка, низкая форма, 25 мл</v>
          </cell>
          <cell r="H5472">
            <v>1.7</v>
          </cell>
        </row>
        <row r="5473">
          <cell r="A5473" t="str">
            <v>MAU-24022021</v>
          </cell>
          <cell r="B5473" t="str">
            <v>Bürette mit seitlichem PTFE-Spindelhahn, 25 ml</v>
          </cell>
          <cell r="C5473" t="str">
            <v>Burette, lateral stopcock, Schellbach, 25 ml</v>
          </cell>
          <cell r="D5473" t="str">
            <v>Burette, robinet latéral, Schellbach, 25 ml</v>
          </cell>
          <cell r="E5473" t="str">
            <v>Bureta, llave de paso lateral, Schellbach, 25 ml</v>
          </cell>
          <cell r="F5473" t="str">
            <v/>
          </cell>
          <cell r="G5473" t="str">
            <v>Бюретка,с боковым краном, 25 мл</v>
          </cell>
          <cell r="H5473">
            <v>26.7</v>
          </cell>
        </row>
        <row r="5474">
          <cell r="A5474" t="str">
            <v>MAU-24022024</v>
          </cell>
          <cell r="B5474" t="str">
            <v>Bürette mit seitlichem PTFE-Spindelhahn, 50 ml</v>
          </cell>
          <cell r="C5474" t="str">
            <v xml:space="preserve">Burette, lateral stopcock, Schellbach, 50 ml  </v>
          </cell>
          <cell r="D5474" t="str">
            <v xml:space="preserve">Burette, robinet latéral, Schellbach, 50 ml  </v>
          </cell>
          <cell r="E5474" t="str">
            <v xml:space="preserve">Bureta, llave de paso lateral, Schellbach, 50 ml  </v>
          </cell>
          <cell r="F5474" t="str">
            <v/>
          </cell>
          <cell r="G5474" t="str">
            <v xml:space="preserve">Бюретка, с боковым краном, 50 мл  </v>
          </cell>
          <cell r="H5474">
            <v>28.4</v>
          </cell>
        </row>
        <row r="5475">
          <cell r="A5475" t="str">
            <v>MAU-24511002</v>
          </cell>
          <cell r="B5475" t="str">
            <v>Gasspritze mit Hahn, Boro, 100 ml</v>
          </cell>
          <cell r="C5475" t="str">
            <v>Gas syringe with cock, 100 ml</v>
          </cell>
          <cell r="D5475" t="str">
            <v>Seringue à gaz avec robinet, 100 ml</v>
          </cell>
          <cell r="E5475" t="str">
            <v>Jeringa de gas con grifo, 100 ml</v>
          </cell>
          <cell r="F5475" t="str">
            <v>Strzykawka gazowa z kurkiem, 100 ml</v>
          </cell>
          <cell r="G5475" t="str">
            <v>Газовый шприц с краном, 100 мл</v>
          </cell>
          <cell r="H5475">
            <v>55</v>
          </cell>
        </row>
        <row r="5476">
          <cell r="A5476" t="str">
            <v>MAU-24517200</v>
          </cell>
          <cell r="B5476" t="str">
            <v>Glas-Geräteset zum Springbrunnenversuch</v>
          </cell>
          <cell r="C5476" t="str">
            <v>Glass equipment set for fountain experiment</v>
          </cell>
          <cell r="D5476" t="str">
            <v/>
          </cell>
          <cell r="E5476" t="str">
            <v>Equipo de vidrio para el experimento de la fuente</v>
          </cell>
          <cell r="F5476" t="str">
            <v/>
          </cell>
          <cell r="G5476" t="str">
            <v>Набор стеклянного оборудования для экспериментов</v>
          </cell>
          <cell r="H5476">
            <v>131.80000000000001</v>
          </cell>
        </row>
        <row r="5477">
          <cell r="A5477" t="str">
            <v>MAU-24518400</v>
          </cell>
          <cell r="B5477" t="str">
            <v>Glas-Geräteset zur Wasserdampfdestillation</v>
          </cell>
          <cell r="C5477" t="str">
            <v>Glass equipment set for steam distillation</v>
          </cell>
          <cell r="D5477" t="str">
            <v/>
          </cell>
          <cell r="E5477" t="str">
            <v>Conjunto de equipos de vidrio para la destilación al vapor</v>
          </cell>
          <cell r="F5477" t="str">
            <v/>
          </cell>
          <cell r="G5477" t="str">
            <v>Комплект стеклянного оборудования для паровой дистилляции</v>
          </cell>
          <cell r="H5477">
            <v>117.9</v>
          </cell>
        </row>
        <row r="5478">
          <cell r="A5478" t="str">
            <v>MAU-25011030</v>
          </cell>
          <cell r="B5478" t="str">
            <v xml:space="preserve">Reaktionszylinder mit Hahn, Borosilikat, GL 25 </v>
          </cell>
          <cell r="C5478" t="str">
            <v>Reaction cylinder with stopcock, GL25</v>
          </cell>
          <cell r="D5478" t="str">
            <v>Cylindre de réaction gradué gl25</v>
          </cell>
          <cell r="E5478" t="str">
            <v>CILIND.REACT.C.LLAVE D.PASO,GL25</v>
          </cell>
          <cell r="F5478" t="str">
            <v xml:space="preserve">Cylinder reakcyjny z kurkiem, GL 25     </v>
          </cell>
          <cell r="G5478" t="str">
            <v xml:space="preserve">Реакционный сосуд с запорным краном, GL25    </v>
          </cell>
          <cell r="H5478">
            <v>163.80000000000001</v>
          </cell>
        </row>
        <row r="5479">
          <cell r="A5479" t="str">
            <v>MAU-25014000</v>
          </cell>
          <cell r="B5479" t="str">
            <v>Wasserzersetzungsapparat nach Hofmann - Glasapparatur ohne Elektroden und Stativ</v>
          </cell>
          <cell r="C5479" t="str">
            <v>Water decomposition apparatus according to Hoffmann, glass without tripod and electrodes</v>
          </cell>
          <cell r="D5479" t="str">
            <v>Appareil de décomposition de l'eau selon Hoffmann</v>
          </cell>
          <cell r="E5479" t="str">
            <v>Aparato de descomposición del agua según Hoffmann</v>
          </cell>
          <cell r="F5479" t="str">
            <v/>
          </cell>
          <cell r="G5479" t="str">
            <v>Аппарат для разложения воды по Гофману</v>
          </cell>
          <cell r="H5479">
            <v>97.5</v>
          </cell>
        </row>
        <row r="5480">
          <cell r="A5480" t="str">
            <v>MAU-25014002</v>
          </cell>
          <cell r="B5480" t="str">
            <v>Wasserzersetzungsapparat nach Hofmann, komplett mit Stativ  und 2 Platin-Elektroden</v>
          </cell>
          <cell r="C5480" t="str">
            <v>Water decomposition apparatus according to Hoffmann, incl. tripod</v>
          </cell>
          <cell r="D5480" t="str">
            <v>Appareil de décomposition de l'eau selon Hoffmann, y compris le trépied</v>
          </cell>
          <cell r="E5480" t="str">
            <v>Aparato de descomposición del agua según Hoffmann, incl. trípode</v>
          </cell>
          <cell r="F5480" t="str">
            <v/>
          </cell>
          <cell r="G5480" t="str">
            <v>Аппарат для разложения воды по Гофману, вкл. штатив</v>
          </cell>
          <cell r="H5480">
            <v>280.2</v>
          </cell>
        </row>
        <row r="5481">
          <cell r="A5481" t="str">
            <v>MAU-25014003</v>
          </cell>
          <cell r="B5481" t="str">
            <v xml:space="preserve">Klemmvorrichtung für Wasserzersetzungsapparat nach Hofmann </v>
          </cell>
          <cell r="C5481" t="str">
            <v>Gas syringe with cock, 100 ml</v>
          </cell>
          <cell r="D5481" t="str">
            <v>Seringue à gaz avec robinet, 100 ml</v>
          </cell>
          <cell r="E5481" t="str">
            <v>Jeringa de gas con grifo, 100 ml</v>
          </cell>
          <cell r="F5481" t="str">
            <v/>
          </cell>
          <cell r="G5481" t="str">
            <v>Зажимное устройство для аппарата Гофмана для разложения воды</v>
          </cell>
          <cell r="H5481">
            <v>51.3</v>
          </cell>
        </row>
        <row r="5482">
          <cell r="A5482" t="str">
            <v>MAU-25032000</v>
          </cell>
          <cell r="B5482" t="str">
            <v>Daniell-Element, zerlegbar</v>
          </cell>
          <cell r="C5482" t="str">
            <v>Daniell element, dismountable</v>
          </cell>
          <cell r="D5482" t="str">
            <v>Élément Daniell, démontable</v>
          </cell>
          <cell r="E5482" t="str">
            <v>Elemento Daniell, desmontable</v>
          </cell>
          <cell r="F5482" t="str">
            <v/>
          </cell>
          <cell r="G5482" t="str">
            <v>Элемент Даниэля, разборный</v>
          </cell>
          <cell r="H5482">
            <v>86.4</v>
          </cell>
        </row>
        <row r="5483">
          <cell r="A5483" t="str">
            <v>MAU-25033000</v>
          </cell>
          <cell r="B5483" t="str">
            <v>Leclanché Element mit Anleitung (inkl. Chemikalien)</v>
          </cell>
          <cell r="C5483" t="str">
            <v>Leclanché Element</v>
          </cell>
          <cell r="D5483" t="str">
            <v/>
          </cell>
          <cell r="E5483" t="str">
            <v/>
          </cell>
          <cell r="F5483" t="str">
            <v/>
          </cell>
          <cell r="G5483" t="str">
            <v/>
          </cell>
          <cell r="H5483">
            <v>107.8</v>
          </cell>
        </row>
        <row r="5484">
          <cell r="A5484" t="str">
            <v>MAU-26510050</v>
          </cell>
          <cell r="B5484" t="str">
            <v>Schülergerätesatz Destillation SEK II -   in Aufbewahrungsschaum (inkl. Box &amp; Deckel)  mit Normschliffverschluss NS 19/26</v>
          </cell>
          <cell r="C5484" t="str">
            <v>Student Equipment Set Distillation - Organic Chemistry in Storage Foam (incl. Box &amp; Lid)</v>
          </cell>
          <cell r="D5484" t="str">
            <v/>
          </cell>
          <cell r="E5484" t="str">
            <v/>
          </cell>
          <cell r="F5484" t="str">
            <v/>
          </cell>
          <cell r="G5484" t="str">
            <v/>
          </cell>
          <cell r="H5484">
            <v>358.6</v>
          </cell>
        </row>
        <row r="5485">
          <cell r="A5485" t="str">
            <v>MAU-26525500</v>
          </cell>
          <cell r="B5485" t="str">
            <v>Dimroth-Kühler, Boro, NS 19/26</v>
          </cell>
          <cell r="C5485" t="str">
            <v>Dimroth condenser</v>
          </cell>
          <cell r="D5485" t="str">
            <v>Condenseur Dimroth</v>
          </cell>
          <cell r="E5485" t="str">
            <v>Condensador Dimroth</v>
          </cell>
          <cell r="F5485" t="str">
            <v>Strzy</v>
          </cell>
          <cell r="G5485" t="str">
            <v>Холодильник Димрота</v>
          </cell>
          <cell r="H5485">
            <v>89.6</v>
          </cell>
        </row>
        <row r="5486">
          <cell r="A5486" t="str">
            <v>MAU-26527001</v>
          </cell>
          <cell r="B5486" t="str">
            <v xml:space="preserve">Trichter für Gasentwickler, Borosilikat, NS 19/26 </v>
          </cell>
          <cell r="C5486" t="str">
            <v>Funnel,50ml,w.stopcock,IGJ19/26</v>
          </cell>
          <cell r="D5486" t="str">
            <v>Ampoule à brome 50 ml graduée, isobare, RN 19/26</v>
          </cell>
          <cell r="E5486" t="str">
            <v>EMBUDO CON LLAVE, 50 ML, EN 19/26</v>
          </cell>
          <cell r="F5486" t="str">
            <v xml:space="preserve">Lejek do wytwornicy gazu, NS 19/26     </v>
          </cell>
          <cell r="G5486" t="str">
            <v xml:space="preserve">Воронка для газогенератора, 50 мл, с запорным краном, NS 19/26    </v>
          </cell>
          <cell r="H5486">
            <v>50.5</v>
          </cell>
        </row>
        <row r="5487">
          <cell r="A5487" t="str">
            <v>MAU-26527500</v>
          </cell>
          <cell r="B5487" t="str">
            <v>Aufsatz nach Soxhlet, Borosilikat, NS 19/26</v>
          </cell>
          <cell r="C5487" t="str">
            <v>Soxhlet attachment, IGJ19/26</v>
          </cell>
          <cell r="D5487" t="str">
            <v>Extracteur Soxhlet, RN 19 / 26</v>
          </cell>
          <cell r="E5487" t="str">
            <v>EMBUDO DE SOXHLET, NORM. 19/26</v>
          </cell>
          <cell r="F5487" t="str">
            <v xml:space="preserve">Nadstawka Soxhleta, NS 19/26     </v>
          </cell>
          <cell r="G5487" t="str">
            <v xml:space="preserve">Экстракционная трубка Сокслета,  NS19/26    </v>
          </cell>
          <cell r="H5487">
            <v>174.1</v>
          </cell>
        </row>
        <row r="5488">
          <cell r="A5488" t="str">
            <v>MAU-27021000</v>
          </cell>
          <cell r="B5488" t="str">
            <v>Aufsatz, nach Soxhlet, NS 29/32-Kern, NS 45/40-Hülse</v>
          </cell>
          <cell r="C5488" t="str">
            <v>Extraction tube,type Soxhlet, NS 29/32</v>
          </cell>
          <cell r="D5488" t="str">
            <v>Tube d'extraction, type Soxhlet, NS 29/32</v>
          </cell>
          <cell r="E5488" t="str">
            <v>Tubo de extracción, tipo Soxhlet, NS 29/32</v>
          </cell>
          <cell r="F5488" t="str">
            <v/>
          </cell>
          <cell r="G5488" t="str">
            <v>Экстракционная трубка, тип Сокслета, NS 29/32</v>
          </cell>
          <cell r="H5488">
            <v>57.2</v>
          </cell>
        </row>
        <row r="5489">
          <cell r="A5489" t="str">
            <v>MAU-27033301</v>
          </cell>
          <cell r="B5489" t="str">
            <v>Tropftrichter mit Druckausgleich, 100 ml, Kern + Hülse NS29</v>
          </cell>
          <cell r="C5489" t="str">
            <v>Dropping funnel with pressure compensation, 100 ml</v>
          </cell>
          <cell r="D5489" t="str">
            <v>Entonnoir à gouttes avec compensation de pression, 100 ml</v>
          </cell>
          <cell r="E5489" t="str">
            <v>Embudo de goteo con compensación de presión, 100 ml</v>
          </cell>
          <cell r="F5489" t="str">
            <v/>
          </cell>
          <cell r="G5489" t="str">
            <v>Капельная воронка , 100 мл</v>
          </cell>
          <cell r="H5489">
            <v>53.2</v>
          </cell>
        </row>
        <row r="5490">
          <cell r="A5490" t="str">
            <v>MAU-27033600</v>
          </cell>
          <cell r="B5490" t="str">
            <v>Trichter für Gasentwickler, Borolilikat, NS 29/32  mit Druckausgleich und Absaugolive</v>
          </cell>
          <cell r="C5490" t="str">
            <v>Funnel f.gas generator, IGJ 29/32</v>
          </cell>
          <cell r="D5490" t="str">
            <v>Ampoule à brome 100 ml gradué RN 29</v>
          </cell>
          <cell r="E5490" t="str">
            <v>EMBUDO P.GENERADOR DE GAS,EN29/32</v>
          </cell>
          <cell r="F5490" t="str">
            <v xml:space="preserve">Lejek do wytwornicy gazu, NS 29/32     </v>
          </cell>
          <cell r="G5490" t="str">
            <v xml:space="preserve">Воронка для газогенератора, NS 29/32     </v>
          </cell>
          <cell r="H5490">
            <v>91.7</v>
          </cell>
        </row>
        <row r="5491">
          <cell r="A5491" t="str">
            <v>MAU-27039401</v>
          </cell>
          <cell r="B5491" t="str">
            <v>Zweihals-Rundkolben, Boro, 250 ml, NS 29, NS 14</v>
          </cell>
          <cell r="C5491" t="str">
            <v>Two neck round bottom flask, 250 ml</v>
          </cell>
          <cell r="D5491" t="str">
            <v>Flacon à fond rond à deux cols, 250 ml</v>
          </cell>
          <cell r="E5491" t="str">
            <v>Frasco de fondo redondo de dos cuellos, 250 ml</v>
          </cell>
          <cell r="F5491" t="str">
            <v>Chłodnica Dimrotha, NS 19/26</v>
          </cell>
          <cell r="G5491" t="str">
            <v>Двухгорлая круглодонная колба, 250 мл</v>
          </cell>
          <cell r="H5491">
            <v>17.399999999999999</v>
          </cell>
        </row>
        <row r="5492">
          <cell r="A5492" t="str">
            <v>MAU-27039701</v>
          </cell>
          <cell r="B5492" t="str">
            <v>Dreihalskolben, 250 ml, 1 x NS29, 2 x NS14,5 Mittelhals NS29 und Seitenhals NS14,5</v>
          </cell>
          <cell r="C5492" t="str">
            <v>Three-necked flask, 250 ml, 1 x NS29, 2 x NS14.5</v>
          </cell>
          <cell r="D5492" t="str">
            <v/>
          </cell>
          <cell r="E5492" t="str">
            <v/>
          </cell>
          <cell r="F5492" t="str">
            <v/>
          </cell>
          <cell r="G5492" t="str">
            <v>Трехгорлая колба, 250 мл  1 x NS29, 2 x NS14.5</v>
          </cell>
          <cell r="H5492">
            <v>21.5</v>
          </cell>
        </row>
        <row r="5493">
          <cell r="A5493" t="str">
            <v>MAU-27100001</v>
          </cell>
          <cell r="B5493" t="str">
            <v>Rundkolben, Boro, 100 ml, GL 25/12</v>
          </cell>
          <cell r="C5493" t="str">
            <v>Round bottom flask, 100ml, GL 25/12</v>
          </cell>
          <cell r="D5493" t="str">
            <v>Ballon fond rond, 100ml, 1 col, CR 25</v>
          </cell>
          <cell r="E5493" t="str">
            <v>Matraz redondo, 100ml, 1 boca,  GL 25/12</v>
          </cell>
          <cell r="F5493" t="str">
            <v xml:space="preserve">Kolba okrągła, 100 ml, 1-wlew, GL 25/12     </v>
          </cell>
          <cell r="G5493" t="str">
            <v xml:space="preserve">Круглая колба, с 1-горлом, 100 мл, GL25/12    </v>
          </cell>
          <cell r="H5493">
            <v>32.299999999999997</v>
          </cell>
        </row>
        <row r="5494">
          <cell r="A5494" t="str">
            <v>MAU-27100002</v>
          </cell>
          <cell r="B5494" t="str">
            <v>Rundkolben, Boro, 2-Hals, 100 ml, GL 25/12, GL 18/8</v>
          </cell>
          <cell r="C5494" t="str">
            <v>Two neck round bottom flask, 100 ml</v>
          </cell>
          <cell r="D5494" t="str">
            <v>Flacon à fond rond à deux cols, 100 ml</v>
          </cell>
          <cell r="E5494" t="str">
            <v>Frasco de fondo redondo de dos cuellos, 100 ml</v>
          </cell>
          <cell r="F5494" t="str">
            <v xml:space="preserve">Kolba okrągła, dwuszyjna, 100 ml, GL 25/12, GL 18/8  </v>
          </cell>
          <cell r="G5494" t="str">
            <v>Двухгорлая круглодонная колба, 100 мл</v>
          </cell>
          <cell r="H5494">
            <v>35.5</v>
          </cell>
        </row>
        <row r="5495">
          <cell r="A5495" t="str">
            <v>MAU-27155000</v>
          </cell>
          <cell r="B5495" t="str">
            <v>Schülergerätesatz Destillation SEK I -   in Aufbewahrungsschaum (inkl. Box &amp; Deckel)  mit Gewindeverschraubungssystem GL</v>
          </cell>
          <cell r="C5495" t="str">
            <v>Student Equipment Set (Simple) Distillation  in Storage Foam (incl. Box &amp; Lid)</v>
          </cell>
          <cell r="D5495" t="str">
            <v/>
          </cell>
          <cell r="E5495" t="str">
            <v/>
          </cell>
          <cell r="F5495" t="str">
            <v/>
          </cell>
          <cell r="G5495" t="str">
            <v/>
          </cell>
          <cell r="H5495">
            <v>96.3</v>
          </cell>
        </row>
        <row r="5496">
          <cell r="A5496" t="str">
            <v>MAU-27220001</v>
          </cell>
          <cell r="B5496" t="str">
            <v>Rundkolben, Boro, 50 ml, 1-Hals, GL 25/12</v>
          </cell>
          <cell r="C5496" t="str">
            <v>Round-bottom flask, 50 ml</v>
          </cell>
          <cell r="D5496" t="str">
            <v>Flacon à fond rond, 50 ml</v>
          </cell>
          <cell r="E5496" t="str">
            <v>Frasco de fondo redondo, 50 ml</v>
          </cell>
          <cell r="F5496" t="str">
            <v xml:space="preserve">Kolba okrągła, 50 ml, 1-Hals, GL 25/12  </v>
          </cell>
          <cell r="G5496" t="str">
            <v>Круглодонная колба, 50 мл</v>
          </cell>
          <cell r="H5496">
            <v>16.100000000000001</v>
          </cell>
        </row>
        <row r="5497">
          <cell r="A5497" t="str">
            <v>MAU-27220002</v>
          </cell>
          <cell r="B5497" t="str">
            <v>Rundkolben, Boro, 250 ml, GL 25</v>
          </cell>
          <cell r="C5497" t="str">
            <v>Round-bottom flask, 250 ml, GL 25</v>
          </cell>
          <cell r="D5497" t="str">
            <v>Ballon à fond rond, 250 ml, GL 25</v>
          </cell>
          <cell r="E5497" t="str">
            <v>Frasco de fondo redondo, 250 ml, GL 25</v>
          </cell>
          <cell r="F5497" t="str">
            <v/>
          </cell>
          <cell r="G5497" t="str">
            <v>Круглодонная колба, 250 мл, GL 25</v>
          </cell>
          <cell r="H5497">
            <v>23.4</v>
          </cell>
        </row>
        <row r="5498">
          <cell r="A5498" t="str">
            <v>MAU-27220005</v>
          </cell>
          <cell r="B5498" t="str">
            <v>Rundkolben, Borosilikat, 250 ml, 2-Hals, GL 25/12, GL 18/8</v>
          </cell>
          <cell r="C5498" t="str">
            <v>Round bottom flask, 250 ml, 2-neck, GL25/12, GL18/8</v>
          </cell>
          <cell r="D5498" t="str">
            <v>Ballon  2 Cols,250 ml, CR 25 / 18</v>
          </cell>
          <cell r="E5498" t="str">
            <v>MATRAZ 250ML,2 BOCA,GL25/12-18/8</v>
          </cell>
          <cell r="F5498" t="str">
            <v xml:space="preserve">Kolba okrągła, 250 ml, 2-wlew, GL 25/12, GL 18/8     </v>
          </cell>
          <cell r="G5498" t="str">
            <v xml:space="preserve">Круглая колба, 2-х горлая, 250 мл, GL25/18    </v>
          </cell>
          <cell r="H5498">
            <v>66.8</v>
          </cell>
        </row>
        <row r="5499">
          <cell r="A5499" t="str">
            <v>MAU-27220501</v>
          </cell>
          <cell r="B5499" t="str">
            <v>Rundkolben, Boro, 3-Hals, 100 ml, 3 x GL 25</v>
          </cell>
          <cell r="C5499" t="str">
            <v>Three neck round bottom flask, 100 ml</v>
          </cell>
          <cell r="D5499" t="str">
            <v>Flacon à fond rond à trois cols, 100 ml</v>
          </cell>
          <cell r="E5499" t="str">
            <v>Frasco de fondo redondo de tres cuellos, 100 ml</v>
          </cell>
          <cell r="F5499" t="str">
            <v xml:space="preserve">Kolba okrągła, trójszyjna, 100 ml, 3 x GL 25  </v>
          </cell>
          <cell r="G5499" t="str">
            <v>Трехгорлая круглодонная колба, 100 мл</v>
          </cell>
          <cell r="H5499">
            <v>61.8</v>
          </cell>
        </row>
        <row r="5500">
          <cell r="A5500" t="str">
            <v>MAU-27221000</v>
          </cell>
          <cell r="B5500" t="str">
            <v xml:space="preserve">Reagenzglas mit Olive, Borosilikat, GL 25/8 </v>
          </cell>
          <cell r="C5500" t="str">
            <v>Test tube GL25/8, w.hose connec.</v>
          </cell>
          <cell r="D5500" t="str">
            <v>Tube à essais avec olive, CR 25 / 08</v>
          </cell>
          <cell r="E5500" t="str">
            <v>Tubo de ensayo con rosca GL25/8 y barra lateral</v>
          </cell>
          <cell r="F5500" t="str">
            <v xml:space="preserve">Probówka z oliwką, GL 25/8     </v>
          </cell>
          <cell r="G5500" t="str">
            <v xml:space="preserve">Пробирка c боковым рукавом, GL25/8    </v>
          </cell>
          <cell r="H5500">
            <v>35.9</v>
          </cell>
        </row>
        <row r="5501">
          <cell r="A5501" t="str">
            <v>MAU-27221001</v>
          </cell>
          <cell r="B5501" t="str">
            <v xml:space="preserve">Reagenzglas mit Hahn, Boro, d = 22 mm, GL 25/12 </v>
          </cell>
          <cell r="C5501" t="str">
            <v>Test tube,22mm,w.stopcock GL25/12</v>
          </cell>
          <cell r="D5501" t="str">
            <v xml:space="preserve">Tube à essais, diamètre 22 mm,avec robinet CR 25 </v>
          </cell>
          <cell r="E5501" t="str">
            <v>TUBO ENSAYO,D.22MM,CON LLAVE</v>
          </cell>
          <cell r="F5501" t="str">
            <v xml:space="preserve">Probówka, d22 mm, z kurkiem, GL 25/12     </v>
          </cell>
          <cell r="G5501" t="str">
            <v xml:space="preserve">Пробирка, d =22 мм, с краном, GL25/12    </v>
          </cell>
          <cell r="H5501">
            <v>63.9</v>
          </cell>
        </row>
        <row r="5502">
          <cell r="A5502" t="str">
            <v>MAU-27222000</v>
          </cell>
          <cell r="B5502" t="str">
            <v>Tropftrichter, Boro, 50 ml, GL 18</v>
          </cell>
          <cell r="C5502" t="str">
            <v>Dropping funnel, 50 ml, Gl 18</v>
          </cell>
          <cell r="D5502" t="str">
            <v>Entonnoir à gouttes, 50 ml, Gl 18</v>
          </cell>
          <cell r="E5502" t="str">
            <v>Embudo de goteo, 50 ml, Gl 18</v>
          </cell>
          <cell r="F5502" t="str">
            <v xml:space="preserve">Kroplomierz 50 ml, GL 18  </v>
          </cell>
          <cell r="G5502" t="str">
            <v>Капельная воронка, 50 мл, Gl 18</v>
          </cell>
          <cell r="H5502">
            <v>66.7</v>
          </cell>
        </row>
        <row r="5503">
          <cell r="A5503" t="str">
            <v>MAU-27222500</v>
          </cell>
          <cell r="B5503" t="str">
            <v xml:space="preserve">Trichter für Gasentwickler, Borosilikat, GL 18 </v>
          </cell>
          <cell r="C5503" t="str">
            <v>Funnel for gas generator, 50 ml, GL18</v>
          </cell>
          <cell r="D5503" t="str">
            <v>Entonnoir,50 ml, gradué, CR 18</v>
          </cell>
          <cell r="E5503" t="str">
            <v>EMBUDO P.GENERADOR DE GAS, GL 18</v>
          </cell>
          <cell r="F5503" t="str">
            <v xml:space="preserve">Lejek do wytwornicy gazu, GL 18     </v>
          </cell>
          <cell r="G5503" t="str">
            <v xml:space="preserve">Воронка для газогенератора, 50 мл, GL18    </v>
          </cell>
          <cell r="H5503">
            <v>153.5</v>
          </cell>
        </row>
        <row r="5504">
          <cell r="A5504" t="str">
            <v>MAU-27223000</v>
          </cell>
          <cell r="B5504" t="str">
            <v>Liebigkühler, mit Aufsatz, GL 18/8</v>
          </cell>
          <cell r="C5504" t="str">
            <v xml:space="preserve">Liebig Condenser, with head, GL18/8 </v>
          </cell>
          <cell r="D5504" t="str">
            <v xml:space="preserve">Condenseur Liebig, avec tête, GL18/8 </v>
          </cell>
          <cell r="E5504" t="str">
            <v xml:space="preserve">Condensador Liebig, con cabezal, GL18/8 </v>
          </cell>
          <cell r="F5504" t="str">
            <v/>
          </cell>
          <cell r="G5504" t="str">
            <v xml:space="preserve">Холодильник Либига, с насадкой, GL18/8 </v>
          </cell>
          <cell r="H5504">
            <v>75.599999999999994</v>
          </cell>
        </row>
        <row r="5505">
          <cell r="A5505" t="str">
            <v>MAU-27223500</v>
          </cell>
          <cell r="B5505" t="str">
            <v>Dimroth-Kühler, Boro, GL 25/12</v>
          </cell>
          <cell r="C5505" t="str">
            <v>Dimroth-Condensor, GL 25/12</v>
          </cell>
          <cell r="D5505" t="str">
            <v>Dimroth-Condensateur, GL 25/12</v>
          </cell>
          <cell r="E5505" t="str">
            <v>Condensador Dimroth, GL 25/12</v>
          </cell>
          <cell r="F5505" t="str">
            <v xml:space="preserve">Chłodnica Dimrotha GL 25/12  </v>
          </cell>
          <cell r="G5505" t="str">
            <v>Холодильник Димрота</v>
          </cell>
          <cell r="H5505">
            <v>92.7</v>
          </cell>
        </row>
        <row r="5506">
          <cell r="A5506" t="str">
            <v>MAU-27224000</v>
          </cell>
          <cell r="B5506" t="str">
            <v>Vigreux-Kolonne, GL 25/12</v>
          </cell>
          <cell r="C5506" t="str">
            <v>Vigreux-column GL 25/12</v>
          </cell>
          <cell r="D5506" t="str">
            <v>Colonne de Vigreux GL 25/12</v>
          </cell>
          <cell r="E5506" t="str">
            <v>Columna Vigreux GL 25/12</v>
          </cell>
          <cell r="F5506" t="str">
            <v/>
          </cell>
          <cell r="G5506" t="str">
            <v xml:space="preserve"> Колонна Вигре GL 25/12</v>
          </cell>
          <cell r="H5506">
            <v>85.8</v>
          </cell>
        </row>
        <row r="5507">
          <cell r="A5507" t="str">
            <v>MAU-27224500</v>
          </cell>
          <cell r="B5507" t="str">
            <v>Kurzwegkühler, mit Aufsatz, GL 18/8</v>
          </cell>
          <cell r="C5507" t="str">
            <v>Short distillation head, GL 18/8</v>
          </cell>
          <cell r="D5507" t="str">
            <v>Tête de distillation courte, GL 18/8</v>
          </cell>
          <cell r="E5507" t="str">
            <v>Cabezal de destilación corto, GL 18/8</v>
          </cell>
          <cell r="F5507" t="str">
            <v/>
          </cell>
          <cell r="G5507" t="str">
            <v>Короткая дистиляционная трубка с насадкой</v>
          </cell>
          <cell r="H5507">
            <v>70.099999999999994</v>
          </cell>
        </row>
        <row r="5508">
          <cell r="A5508" t="str">
            <v>MAU-27225000</v>
          </cell>
          <cell r="B5508" t="str">
            <v>Kühlmantel, Boro, GL 25/8</v>
          </cell>
          <cell r="C5508" t="str">
            <v>Cooling jacket, GL 25/8</v>
          </cell>
          <cell r="D5508" t="str">
            <v>Tube réfrigérant, GL 25/8</v>
          </cell>
          <cell r="E5508" t="str">
            <v>Camisa de refrigeración, GL 25/8</v>
          </cell>
          <cell r="F5508" t="str">
            <v xml:space="preserve">Okładzina chłodząca, GL 25/8  </v>
          </cell>
          <cell r="G5508" t="str">
            <v>Охлаждающая рубашка, GL 25/8</v>
          </cell>
          <cell r="H5508">
            <v>46.7</v>
          </cell>
        </row>
        <row r="5509">
          <cell r="A5509" t="str">
            <v>MAU-27225500</v>
          </cell>
          <cell r="B5509" t="str">
            <v>Kühlfinger für GL-Verschraubungen; Borosilikat</v>
          </cell>
          <cell r="C5509" t="str">
            <v>Condenser, reflux,with 2Gl conn.</v>
          </cell>
          <cell r="D5509" t="str">
            <v>Tube réfrigérant avec 2 raccords GL</v>
          </cell>
          <cell r="E5509" t="str">
            <v>TUBO REFRIGERANTE</v>
          </cell>
          <cell r="F5509" t="str">
            <v xml:space="preserve">Palec chłodzący do złączy GL     </v>
          </cell>
          <cell r="G5509" t="str">
            <v xml:space="preserve">Холодильник, обратный, с 2 резьбовыми соединениями    </v>
          </cell>
          <cell r="H5509">
            <v>46.2</v>
          </cell>
        </row>
        <row r="5510">
          <cell r="A5510" t="str">
            <v>MAU-27226000</v>
          </cell>
          <cell r="B5510" t="str">
            <v>Aufsatz, nach Soxhlet, GL 25/12</v>
          </cell>
          <cell r="C5510" t="str">
            <v>Extraction tube,type Soxhlet, GL 25/12</v>
          </cell>
          <cell r="D5510" t="str">
            <v>Tube d'extraction, type Soxhlet, GL 25/12</v>
          </cell>
          <cell r="E5510" t="str">
            <v>Tubo de extracción, tipo Soxhlet, GL 25/12</v>
          </cell>
          <cell r="F5510" t="str">
            <v/>
          </cell>
          <cell r="G5510" t="str">
            <v>Экстракционная трубка, тип Сокслета, GL 25/12</v>
          </cell>
          <cell r="H5510">
            <v>62.6</v>
          </cell>
        </row>
        <row r="5511">
          <cell r="A5511" t="str">
            <v>MAU-27226500</v>
          </cell>
          <cell r="B5511" t="str">
            <v>Aufsatz nach Stutzer, Boro, GL 25/12</v>
          </cell>
          <cell r="C5511" t="str">
            <v>Support to Stutzer, GL 25/12</v>
          </cell>
          <cell r="D5511" t="str">
            <v>Soutien à Stutzer, GL 25/12</v>
          </cell>
          <cell r="E5511" t="str">
            <v>Apoyo a Stutzer, GL 25/12</v>
          </cell>
          <cell r="F5511" t="str">
            <v xml:space="preserve">Nasadka Stutzera, GL 25/12  </v>
          </cell>
          <cell r="G5511" t="str">
            <v>Насадка  Штутцера, GL 25/12</v>
          </cell>
          <cell r="H5511">
            <v>43.2</v>
          </cell>
        </row>
        <row r="5512">
          <cell r="A5512" t="str">
            <v>MAU-27227500</v>
          </cell>
          <cell r="B5512" t="str">
            <v>Destilliervorlage für 4 Kolben, GL 25</v>
          </cell>
          <cell r="C5512" t="str">
            <v xml:space="preserve">Adapter for 4 flasks, GL25 </v>
          </cell>
          <cell r="D5512" t="str">
            <v xml:space="preserve">Adaptateur pour 4 flacons, GL25 </v>
          </cell>
          <cell r="E5512" t="str">
            <v xml:space="preserve">Adaptador para 4 frascos, GL25 </v>
          </cell>
          <cell r="F5512" t="str">
            <v/>
          </cell>
          <cell r="G5512" t="str">
            <v xml:space="preserve">Адаптер для 4 колб, GL25 </v>
          </cell>
          <cell r="H5512">
            <v>59.3</v>
          </cell>
        </row>
        <row r="5513">
          <cell r="A5513" t="str">
            <v>MAU-27228000</v>
          </cell>
          <cell r="B5513" t="str">
            <v xml:space="preserve">Destillierbrücke, Borosilikat, GL 18/8 </v>
          </cell>
          <cell r="C5513" t="str">
            <v>Distilling bridge GL18/8</v>
          </cell>
          <cell r="D5513" t="str">
            <v>Pont de distillation, CR 18</v>
          </cell>
          <cell r="E5513" t="str">
            <v>PUENTE DESTILACION, GL 18/8</v>
          </cell>
          <cell r="F5513" t="str">
            <v xml:space="preserve">Mostek destylacyjny, GL 18/8     </v>
          </cell>
          <cell r="G5513" t="str">
            <v xml:space="preserve">Дистилляционный мост, GL18/8     </v>
          </cell>
          <cell r="H5513">
            <v>31.5</v>
          </cell>
        </row>
        <row r="5514">
          <cell r="A5514" t="str">
            <v>MAU-27228500</v>
          </cell>
          <cell r="B5514" t="str">
            <v>Vakuumvorstoß, GL 25/12</v>
          </cell>
          <cell r="C5514" t="str">
            <v>Vacuum adaptor, straight, GL25/12</v>
          </cell>
          <cell r="D5514" t="str">
            <v>Adaptateur de vide, droit, GL25/12</v>
          </cell>
          <cell r="E5514" t="str">
            <v>Adaptador de vacío, recto, GL25/12</v>
          </cell>
          <cell r="F5514" t="str">
            <v/>
          </cell>
          <cell r="G5514" t="str">
            <v>Вакуумный адаптер, прямой, GL25/12</v>
          </cell>
          <cell r="H5514">
            <v>32.299999999999997</v>
          </cell>
        </row>
        <row r="5515">
          <cell r="A5515" t="str">
            <v>MAU-27228600</v>
          </cell>
          <cell r="B5515" t="str">
            <v>Erlenmeyerkolben, Borosilikat, 100 ml, GL 25/12</v>
          </cell>
          <cell r="C5515" t="str">
            <v>Erlenmeyer flask, GL 25/12, 100ml</v>
          </cell>
          <cell r="D5515" t="str">
            <v>Fiole Erlenmeyer avec col à vis, 100 ml</v>
          </cell>
          <cell r="E5515" t="str">
            <v>MATR.ERLEYMEYER,GL25/12,100ML</v>
          </cell>
          <cell r="F5515" t="str">
            <v xml:space="preserve">Kolba Erlenmeyera, GL 25/12, 100 ml     </v>
          </cell>
          <cell r="G5515" t="str">
            <v xml:space="preserve">Колба Эрленмейера, GL25/12, 100мл     </v>
          </cell>
          <cell r="H5515">
            <v>54</v>
          </cell>
        </row>
        <row r="5516">
          <cell r="A5516" t="str">
            <v>MAU-27229000</v>
          </cell>
          <cell r="B5516" t="str">
            <v>Waschrohr mit Fritte, Boro, GL 25/8</v>
          </cell>
          <cell r="C5516" t="str">
            <v>Wash pipe with frit, GL 25/8</v>
          </cell>
          <cell r="D5516" t="str">
            <v>Tuyau de lavage avec fritte, GL 25/8</v>
          </cell>
          <cell r="E5516" t="str">
            <v>Tubo de lavado con frita, GL 25/8</v>
          </cell>
          <cell r="F5516" t="str">
            <v/>
          </cell>
          <cell r="G5516" t="str">
            <v>Промывочная трубка, GL 25/8</v>
          </cell>
          <cell r="H5516">
            <v>82</v>
          </cell>
        </row>
        <row r="5517">
          <cell r="A5517" t="str">
            <v>MAU-27229500</v>
          </cell>
          <cell r="B5517" t="str">
            <v>U-Rohr mit Ansatzstutzen, Boro, GL 25</v>
          </cell>
          <cell r="C5517" t="str">
            <v>U-tube with lateral connector, GL 25</v>
          </cell>
          <cell r="D5517" t="str">
            <v>Tube en U avec connecteur latéral, GL 25</v>
          </cell>
          <cell r="E5517" t="str">
            <v>Tubo en U con conector lateral, GL 25</v>
          </cell>
          <cell r="F5517" t="str">
            <v/>
          </cell>
          <cell r="G5517" t="str">
            <v>U-образная трубка с боковым коннектором, GL 25</v>
          </cell>
          <cell r="H5517">
            <v>54</v>
          </cell>
        </row>
        <row r="5518">
          <cell r="A5518" t="str">
            <v>MAU-27229600</v>
          </cell>
          <cell r="B5518" t="str">
            <v>U-Rohr mit Fritte, Boro, 2 x GL 25/8</v>
          </cell>
          <cell r="C5518" t="str">
            <v>U-tube with frit</v>
          </cell>
          <cell r="D5518" t="str">
            <v>Tube en U avec fritte</v>
          </cell>
          <cell r="E5518" t="str">
            <v>Tubo en U con frita</v>
          </cell>
          <cell r="F5518" t="str">
            <v/>
          </cell>
          <cell r="G5518" t="str">
            <v xml:space="preserve">U-образная трубка </v>
          </cell>
          <cell r="H5518">
            <v>60.9</v>
          </cell>
        </row>
        <row r="5519">
          <cell r="A5519" t="str">
            <v>MAU-EK17082002</v>
          </cell>
          <cell r="B5519" t="str">
            <v>Erlenmeyerkolben, Boro, 100 ml, SB 19</v>
          </cell>
          <cell r="C5519" t="str">
            <v>Erlenmeyer flask, stopper bed, 100 mlSB 19</v>
          </cell>
          <cell r="D5519" t="str">
            <v>Fiole Erlenmeyer, lit de bouchon, 100 mlSB 19</v>
          </cell>
          <cell r="E5519" t="str">
            <v>Matraz Erlenmeyer, lecho de tapón, 100 mlSB 19</v>
          </cell>
          <cell r="F5519" t="str">
            <v xml:space="preserve">Kolba Erlenmeyerea, z gniazdem korka   SB19, 100 ml  </v>
          </cell>
          <cell r="G5519" t="str">
            <v>Колба Эрленмейера, 100 млSB 19</v>
          </cell>
          <cell r="H5519">
            <v>8</v>
          </cell>
        </row>
        <row r="5520">
          <cell r="A5520" t="str">
            <v>MAU-EK17082301</v>
          </cell>
          <cell r="B5520" t="str">
            <v>Erlenmeyerkolben, Boro, 100 ml, SB 29</v>
          </cell>
          <cell r="C5520" t="str">
            <v>Erlenmeyer flask, stopper bed, 100 mlSB 29</v>
          </cell>
          <cell r="D5520" t="str">
            <v>Fiole Erlenmeyer, lit de bouchon, 100 mlSB 29</v>
          </cell>
          <cell r="E5520" t="str">
            <v>Matraz Erlenmeyer, lecho de tapón, 100 mlSB 29</v>
          </cell>
          <cell r="F5520" t="str">
            <v xml:space="preserve">Kolba Erlenmeyerea, z gniazdem korka   SB29, 100 ml  </v>
          </cell>
          <cell r="G5520" t="str">
            <v>Колба Эрленмейера,100 млSB 29</v>
          </cell>
          <cell r="H5520">
            <v>8.6999999999999993</v>
          </cell>
        </row>
        <row r="5521">
          <cell r="A5521" t="str">
            <v>MAU-EK17082302</v>
          </cell>
          <cell r="B5521" t="str">
            <v>Erlenmeyerkolben, Boro, 200 ml, SB 29</v>
          </cell>
          <cell r="C5521" t="str">
            <v>Erlenmeyer flask, stopper bed, 200 mlSB 29</v>
          </cell>
          <cell r="D5521" t="str">
            <v>Fiole Erlenmeyer, lit de bouchon, 200 mlSB 29</v>
          </cell>
          <cell r="E5521" t="str">
            <v>Matraz Erlenmeyer, lecho de tapón, 200 mlSB 29</v>
          </cell>
          <cell r="F5521" t="str">
            <v xml:space="preserve">Kolba Erlenmeyerea, z gniazdem korka   SB29, 200 ml  </v>
          </cell>
          <cell r="G5521" t="str">
            <v>Колба Эрленмейера, 200 млSB 29</v>
          </cell>
          <cell r="H5521">
            <v>9.1</v>
          </cell>
        </row>
        <row r="5522">
          <cell r="A5522" t="str">
            <v>MAU-EK17082303</v>
          </cell>
          <cell r="B5522" t="str">
            <v>Erlenmeyerkolben, Boro, 500 ml, SB 29</v>
          </cell>
          <cell r="C5522" t="str">
            <v>Erlenmeyer flask, stopper bed, 500 mlSB 29</v>
          </cell>
          <cell r="D5522" t="str">
            <v>Fiole Erlenmeyer, lit de bouchon, 500 mlSB 29</v>
          </cell>
          <cell r="E5522" t="str">
            <v>Matraz Erlenmeyer, lecho de tapón, 500 mlSB 29</v>
          </cell>
          <cell r="F5522" t="str">
            <v xml:space="preserve">Kolba Erlenmeyerea, z gniazdem korka   SB29, 500 ml  </v>
          </cell>
          <cell r="G5522" t="str">
            <v>Колба Эрленмейера, 500 млSB 29</v>
          </cell>
          <cell r="H5522">
            <v>12.8</v>
          </cell>
        </row>
        <row r="5523">
          <cell r="A5523" t="str">
            <v>MAU-EK17082304</v>
          </cell>
          <cell r="B5523" t="str">
            <v>Erlenmeyerkolben, Boro, 300 ml, SB 29</v>
          </cell>
          <cell r="C5523" t="str">
            <v>Erlenmeyer flask, stopper bed, 300 mlSB 29</v>
          </cell>
          <cell r="D5523" t="str">
            <v>Fiole Erlenmeyer, lit de bouchon, 300 mlSB 29</v>
          </cell>
          <cell r="E5523" t="str">
            <v>Matraz Erlenmeyer, lecho de tapón, 300 mlSB 29</v>
          </cell>
          <cell r="F5523" t="str">
            <v xml:space="preserve">Kolba Erlenmeyerea, z gniazdem korka   SB29, 300 ml  </v>
          </cell>
          <cell r="G5523" t="str">
            <v>Колба Эрленмейера, 300 млSB 29</v>
          </cell>
          <cell r="H5523">
            <v>10.3</v>
          </cell>
        </row>
        <row r="5524">
          <cell r="A5524" t="str">
            <v>MAU-EK17082305</v>
          </cell>
          <cell r="B5524" t="str">
            <v>Erlenmeyerkolben, Boro, 1000 ml, SB 29</v>
          </cell>
          <cell r="C5524" t="str">
            <v>Erlenmeyer flask, stopper bed, 1000 mlSB 29</v>
          </cell>
          <cell r="D5524" t="str">
            <v>Fiole Erlenmeyer, lit de bouchon, 1000 mlSB 29</v>
          </cell>
          <cell r="E5524" t="str">
            <v>Matraz Erlenmeyer, lecho de tapón, 1000 mlSB 29</v>
          </cell>
          <cell r="F5524" t="str">
            <v xml:space="preserve">Kolba Erlenmeyerea, z gniazdem korka   SB29, 1000 ml  </v>
          </cell>
          <cell r="G5524" t="str">
            <v>Колба Эрленмейера, 1000 млSB 29</v>
          </cell>
          <cell r="H5524">
            <v>29</v>
          </cell>
        </row>
        <row r="5525">
          <cell r="A5525" t="str">
            <v>MAU-EK17082306</v>
          </cell>
          <cell r="B5525" t="str">
            <v>Erlenmeyerkolben, Boro, 250 ml, SB 29</v>
          </cell>
          <cell r="C5525" t="str">
            <v>Erlenmeyer flask, stopper bed, 250 mlSB 29</v>
          </cell>
          <cell r="D5525" t="str">
            <v>Fiole Erlenmeyer, Boro, 250 ml, SB 29</v>
          </cell>
          <cell r="E5525" t="str">
            <v>Matraz Erlenmeyer, Boro, 250 ml, SB 29</v>
          </cell>
          <cell r="F5525" t="str">
            <v xml:space="preserve">Kolba Erlenmeyerea, z gniazdem korka   SB29, 250 ml  </v>
          </cell>
          <cell r="G5525" t="str">
            <v>Колба Эрленмейера, Боро, 250 мл, SB 29</v>
          </cell>
          <cell r="H5525">
            <v>9.4</v>
          </cell>
        </row>
        <row r="5526">
          <cell r="A5526" t="str">
            <v>MAU-RK17083600</v>
          </cell>
          <cell r="B5526" t="str">
            <v>Rundkolben, Boro, 250 ml, SB29</v>
          </cell>
          <cell r="C5526" t="str">
            <v>Round bottom flask, stopper bed, 250 mlSB 29.</v>
          </cell>
          <cell r="D5526" t="str">
            <v>Flacon à fond rond, lit de bouchon, 250 mlSB 29.</v>
          </cell>
          <cell r="E5526" t="str">
            <v>Frasco de fondo redondo, lecho de tapón, 250 mlSB 29.</v>
          </cell>
          <cell r="F5526" t="str">
            <v xml:space="preserve">Kolba okrągła, z gniazdem korka  SB29, 250 ml  </v>
          </cell>
          <cell r="G5526" t="str">
            <v>Круглодонная колба,  250 млSB 29.</v>
          </cell>
          <cell r="H5526">
            <v>9.6</v>
          </cell>
        </row>
        <row r="5527">
          <cell r="A5527" t="str">
            <v>MAU-RK17083601</v>
          </cell>
          <cell r="B5527" t="str">
            <v>Rundkolben, Boro, 500 ml, SB29</v>
          </cell>
          <cell r="C5527" t="str">
            <v>Round bottom flask, stopper bed, 500 mlSB 29</v>
          </cell>
          <cell r="D5527" t="str">
            <v>Ballon à fond rond, lit de bouchon, 500 mlSB 29</v>
          </cell>
          <cell r="E5527" t="str">
            <v>Frasco de fondo redondo, lecho de tapón, 500 mlSB 29</v>
          </cell>
          <cell r="F5527" t="str">
            <v xml:space="preserve">Kolba okrągła, z gniazdem korka  SB29, 500 ml  </v>
          </cell>
          <cell r="G5527" t="str">
            <v>Круглодонная колба, 500 млSB 29</v>
          </cell>
          <cell r="H5527">
            <v>13.8</v>
          </cell>
        </row>
        <row r="5528">
          <cell r="A5528" t="str">
            <v>MAU-RK17083602</v>
          </cell>
          <cell r="B5528" t="str">
            <v>Rundkolben, Boro, 1000 ml, SB29</v>
          </cell>
          <cell r="C5528" t="str">
            <v>Round bottom flask, stopper bed, 1000 mlSB 29</v>
          </cell>
          <cell r="D5528" t="str">
            <v>Ballon à fond rond, lit de bouchon, 1000 mlSB 29</v>
          </cell>
          <cell r="E5528" t="str">
            <v>Frasco de fondo redondo, lecho de tapón, 1000 mlSB 29</v>
          </cell>
          <cell r="F5528" t="str">
            <v xml:space="preserve">Kolba okrągła, z gniazdem korka  SB29, 1000 ml  </v>
          </cell>
          <cell r="G5528" t="str">
            <v>Круглодонная колба, 1000 млSB 29</v>
          </cell>
          <cell r="H5528">
            <v>18.8</v>
          </cell>
        </row>
        <row r="5529">
          <cell r="A5529" t="str">
            <v>MAU-RK17083700</v>
          </cell>
          <cell r="B5529" t="str">
            <v>Rundkolben, Boro, 100 ml, SB19</v>
          </cell>
          <cell r="C5529" t="str">
            <v>Round bottom flask, stopper bed, 100 mlSB 19</v>
          </cell>
          <cell r="D5529" t="str">
            <v>Flacon à fond rond, lit de bouchon, 100 mlSB 19</v>
          </cell>
          <cell r="E5529" t="str">
            <v>Frasco de fondo redondo, lecho de tapón, 100 mlSB 19</v>
          </cell>
          <cell r="F5529" t="str">
            <v xml:space="preserve">Kolba okrągła, z gniazdem korka  SB19, 100 ml  </v>
          </cell>
          <cell r="G5529" t="str">
            <v>Круглодонная колба, 100 млSB 19</v>
          </cell>
          <cell r="H5529">
            <v>9.5</v>
          </cell>
        </row>
        <row r="5530">
          <cell r="A5530" t="str">
            <v>MAU-RK17083703</v>
          </cell>
          <cell r="B5530" t="str">
            <v>Rundkolben, Boro, 100 ml, SB14.5</v>
          </cell>
          <cell r="C5530" t="str">
            <v>Round bottom flask, stopper bedSB 14,5</v>
          </cell>
          <cell r="D5530" t="str">
            <v>Flacon à fond rond, lit à bouchonSB 14,5</v>
          </cell>
          <cell r="E5530" t="str">
            <v>Frasco de fondo redondo, lecho de tapónSB 14,5</v>
          </cell>
          <cell r="F5530" t="str">
            <v xml:space="preserve">Kolba okrągła, z gniazdem korka  SB14.5, 100 ml  </v>
          </cell>
          <cell r="G5530" t="str">
            <v>Круглодонная колба, 100 млSB 14,5</v>
          </cell>
          <cell r="H5530">
            <v>8.5</v>
          </cell>
        </row>
        <row r="5531">
          <cell r="A5531" t="str">
            <v>MAU-SK17083400</v>
          </cell>
          <cell r="B5531" t="str">
            <v>Stehkolben, Boro, 250 ml, SB 29</v>
          </cell>
          <cell r="C5531" t="str">
            <v>Flat-bottom flask, stopper bed, 250 mlSB 29</v>
          </cell>
          <cell r="D5531" t="str">
            <v>Flacon à fond plat, lit de bouchon, 250 mlSB 29</v>
          </cell>
          <cell r="E5531" t="str">
            <v>Frasco de fondo plano, con tapón, 250 mlSB 29</v>
          </cell>
          <cell r="F5531" t="str">
            <v xml:space="preserve">Kolba płaskodenna z gniazdem korka  SB29, 250 ml  </v>
          </cell>
          <cell r="G5531" t="str">
            <v>Колба с плоским дном, 250 млSB 29</v>
          </cell>
          <cell r="H5531">
            <v>21.5</v>
          </cell>
        </row>
        <row r="5532">
          <cell r="A5532" t="str">
            <v>MAU-SK17083401</v>
          </cell>
          <cell r="B5532" t="str">
            <v>Stehkolben, Boro, 500 ml, SB 29</v>
          </cell>
          <cell r="C5532" t="str">
            <v>Flat-bottom flask, stopper bed, 500 mlSB 29</v>
          </cell>
          <cell r="D5532" t="str">
            <v>Flacon à fond plat, lit de bouchon, 500 mlSB 29</v>
          </cell>
          <cell r="E5532" t="str">
            <v>Frasco de fondo plano, con tapón, 500 mlSB 29</v>
          </cell>
          <cell r="F5532" t="str">
            <v xml:space="preserve">Kolba płaskodenna z gniazdem korka  SB29, 500 ml  </v>
          </cell>
          <cell r="G5532" t="str">
            <v>Колба с плоским дном,  500 млSB 29</v>
          </cell>
          <cell r="H5532">
            <v>12.5</v>
          </cell>
        </row>
        <row r="5533">
          <cell r="A5533" t="str">
            <v>MAU-SK17083402</v>
          </cell>
          <cell r="B5533" t="str">
            <v>Stehkolben, Boro, 1000 ml, SB 29</v>
          </cell>
          <cell r="C5533" t="str">
            <v>Flat-bottom flask, stopper bed, 1000 mlSB 29</v>
          </cell>
          <cell r="D5533" t="str">
            <v>Flacon à fond plat, lit de bouchon, 1000 mlSB 29</v>
          </cell>
          <cell r="E5533" t="str">
            <v>Frasco de fondo plano, con tapón, 1000 mlSB 29</v>
          </cell>
          <cell r="F5533" t="str">
            <v xml:space="preserve">Kolba płaskodenna z gniazdem korka  SB29, 1000 ml  </v>
          </cell>
          <cell r="G5533" t="str">
            <v>Колба с плоским дном, 1000 млSB 29</v>
          </cell>
          <cell r="H5533">
            <v>18.7</v>
          </cell>
        </row>
        <row r="5534">
          <cell r="A5534" t="str">
            <v>MAU-SK17083701</v>
          </cell>
          <cell r="B5534" t="str">
            <v>Stehkolben, Boro, 100 ml, SB 19</v>
          </cell>
          <cell r="C5534" t="str">
            <v>Flat-bottom flask, stopper bed, 100 mlSB19</v>
          </cell>
          <cell r="D5534" t="str">
            <v>Flacon à fond plat, lit de bouchon, 100 mlSB19</v>
          </cell>
          <cell r="E5534" t="str">
            <v>Frasco de fondo plano, con tapón, 100 mlSB19</v>
          </cell>
          <cell r="F5534" t="str">
            <v xml:space="preserve">Kolba płaskodenna z gniazdem korka  SB19, 100 ml  </v>
          </cell>
          <cell r="G5534" t="str">
            <v>Колба с плоским дном,  100 млSB19</v>
          </cell>
          <cell r="H5534">
            <v>8.1</v>
          </cell>
        </row>
        <row r="5535">
          <cell r="A5535" t="str">
            <v>MAU-SK17083702</v>
          </cell>
          <cell r="B5535" t="str">
            <v>Stehkolben, Boro, 50 ml, SB 19</v>
          </cell>
          <cell r="C5535" t="str">
            <v>Flat-bottom flask, stopper bed, 50 mlSB19</v>
          </cell>
          <cell r="D5535" t="str">
            <v>Flacon à fond plat, lit de bouchon, 50 mlSB19</v>
          </cell>
          <cell r="E5535" t="str">
            <v>Frasco de fondo plano, con tapón, 50 mlSB19</v>
          </cell>
          <cell r="F5535" t="str">
            <v xml:space="preserve">Kolba płaskodenna z gniazdem korka  SB19, 50 ml  </v>
          </cell>
          <cell r="G5535" t="str">
            <v>Колба с плоским дном, 50 млSB19</v>
          </cell>
          <cell r="H5535">
            <v>7.4</v>
          </cell>
        </row>
        <row r="5536">
          <cell r="A5536" t="str">
            <v>MIC-100X</v>
          </cell>
          <cell r="B5536" t="str">
            <v>Objektiv 100x, N.A. 1,25, achromatisch für MIC-100-Reihe (Öl)</v>
          </cell>
          <cell r="C5536" t="str">
            <v>Objective 100x, N.A. 1.25, achromatic, for MIC-100 series</v>
          </cell>
          <cell r="D5536" t="str">
            <v>Objectif 100x, n.A 1,25, achromatique</v>
          </cell>
          <cell r="E5536" t="str">
            <v>OBJETIVO 100X A.N.1,25,ACROMATICO</v>
          </cell>
          <cell r="F5536" t="str">
            <v xml:space="preserve">Obiektyw 100x, N.A. 1,25, achromatyczny     </v>
          </cell>
          <cell r="G5536" t="str">
            <v xml:space="preserve">Объектив 100 х, N.A. 1.25, ахроматический    </v>
          </cell>
          <cell r="H5536">
            <v>50</v>
          </cell>
        </row>
        <row r="5537">
          <cell r="A5537" t="str">
            <v>MIC-10X</v>
          </cell>
          <cell r="B5537" t="str">
            <v>Okular WF 10x/18mm für MIC-100-Reihe, Ersatzokular</v>
          </cell>
          <cell r="C5537" t="str">
            <v>Spare eyepiece WF 10x/18mm, for MIC-100 series, 1 piece</v>
          </cell>
          <cell r="D5537" t="str">
            <v/>
          </cell>
          <cell r="E5537" t="str">
            <v/>
          </cell>
          <cell r="F5537" t="str">
            <v/>
          </cell>
          <cell r="G5537" t="str">
            <v/>
          </cell>
          <cell r="H5537">
            <v>29</v>
          </cell>
        </row>
        <row r="5538">
          <cell r="A5538" t="str">
            <v>MIC-10XP</v>
          </cell>
          <cell r="B5538" t="str">
            <v>Okular WF 10x/18mm mit Zeiger für MIC-100-Reihe</v>
          </cell>
          <cell r="C5538" t="str">
            <v>Eyepiece WF 10x/18mm with pointer, for MIC-100 series</v>
          </cell>
          <cell r="D5538" t="str">
            <v/>
          </cell>
          <cell r="E5538" t="str">
            <v/>
          </cell>
          <cell r="F5538" t="str">
            <v/>
          </cell>
          <cell r="G5538" t="str">
            <v/>
          </cell>
          <cell r="H5538">
            <v>49</v>
          </cell>
        </row>
        <row r="5539">
          <cell r="A5539" t="str">
            <v>MIC-110A</v>
          </cell>
          <cell r="B5539" t="str">
            <v>PHYWE Monokulares Schülermikroskop MIC-110A, 400x, mit Präparateklemmen</v>
          </cell>
          <cell r="C5539" t="str">
            <v>PHYWE Monocular student microscope MIC-110A, 400x, with slide clamps</v>
          </cell>
          <cell r="D5539" t="str">
            <v>PHYWE Microscope monoculaire d'étude MIC-110A, 400xavec pinces à glissière</v>
          </cell>
          <cell r="E5539" t="str">
            <v>PHYWE Microscopio monocular para estudiantes MIC-110A, 400x, con pinzas de deslizamiento</v>
          </cell>
          <cell r="F5539" t="str">
            <v/>
          </cell>
          <cell r="G5539" t="str">
            <v xml:space="preserve"> Монокулярный ученический микроскоп 400х</v>
          </cell>
          <cell r="H5539">
            <v>185</v>
          </cell>
        </row>
        <row r="5540">
          <cell r="A5540" t="str">
            <v>MIC-111A</v>
          </cell>
          <cell r="B5540" t="str">
            <v>PHYWE Monokulares Schülermikroskop MIC-111A, 400x, mit Kreuztisch</v>
          </cell>
          <cell r="C5540" t="str">
            <v>PHYWE Monocular student microscope MIC-111A, 400x, mechanical stage</v>
          </cell>
          <cell r="D5540" t="str">
            <v>PHYWE Microscope monoculaire d'étude MIC-111A, 400xle stade mécanique</v>
          </cell>
          <cell r="E5540" t="str">
            <v>PHYWE Microscopio monocular para estudiantes MIC-111A, 400x, etapa mecánica</v>
          </cell>
          <cell r="F5540" t="str">
            <v/>
          </cell>
          <cell r="G5540" t="str">
            <v>Монокулярный ученический микроскоп,400х с механическим предметным столиком</v>
          </cell>
          <cell r="H5540">
            <v>239</v>
          </cell>
        </row>
        <row r="5541">
          <cell r="A5541" t="str">
            <v>MIC-116A</v>
          </cell>
          <cell r="B5541" t="str">
            <v xml:space="preserve">PHYWE Monokulares Schülermikroskop MIC-116A, 600x, mit Kreuztisch </v>
          </cell>
          <cell r="C5541" t="str">
            <v>PHYWE Monocular student microscope, 600x, mechanical stage, rechargeable battery</v>
          </cell>
          <cell r="D5541" t="str">
            <v/>
          </cell>
          <cell r="E5541" t="str">
            <v/>
          </cell>
          <cell r="F5541" t="str">
            <v/>
          </cell>
          <cell r="G5541" t="str">
            <v>Монокулярный ученический микроскоп 600х, с механическим   предметном столиком,c аккумулатором</v>
          </cell>
          <cell r="H5541">
            <v>289</v>
          </cell>
        </row>
        <row r="5542">
          <cell r="A5542" t="str">
            <v>MIC-119A</v>
          </cell>
          <cell r="B5542" t="str">
            <v>PHYWE Monokulares Schülermikroskop MIC-119A, 1000x, mit Kreuztisch</v>
          </cell>
          <cell r="C5542" t="str">
            <v>PHYWE Monocular student microscope MIC-119A, 1000x, mechanical stage, rechargeable battery</v>
          </cell>
          <cell r="D5542" t="str">
            <v>PHYWE Microscope monoculaire d'étude MIC-119A, 1000xplatine mécanique, batterie rechargeable</v>
          </cell>
          <cell r="E5542" t="str">
            <v>PHYWE Microscopio monocular para estudiantes MIC-119A, 1000x, etapa mecánica, batería recargable</v>
          </cell>
          <cell r="F5542" t="str">
            <v/>
          </cell>
          <cell r="G5542" t="str">
            <v>Монокулярный ученический микроскоп 1000х с механичским предметным столиком и аккумулятором</v>
          </cell>
          <cell r="H5542">
            <v>289</v>
          </cell>
        </row>
        <row r="5543">
          <cell r="A5543" t="str">
            <v>MIC-121A</v>
          </cell>
          <cell r="B5543" t="str">
            <v xml:space="preserve">PHYWE Binokulares Schülermikroskop MIC-121A, 400x, mit Kreuztisch </v>
          </cell>
          <cell r="C5543" t="str">
            <v>PHYWE Binocular student microscope MIC-121A, 400x, mechanical stage</v>
          </cell>
          <cell r="D5543" t="str">
            <v>PHYWE Microscope binoculaire d'étude MIC-121A, 400xle stade mécanique</v>
          </cell>
          <cell r="E5543" t="str">
            <v>PHYWE Microscopio binocular para estudiantes MIC-121A, 400x, etapa mecánica</v>
          </cell>
          <cell r="F5543" t="str">
            <v/>
          </cell>
          <cell r="G5543" t="str">
            <v>Бинокулярный ученический микроскоп 400х, механический предметный столик</v>
          </cell>
          <cell r="H5543">
            <v>299</v>
          </cell>
        </row>
        <row r="5544">
          <cell r="A5544" t="str">
            <v>MIC-121A640</v>
          </cell>
          <cell r="B5544" t="str">
            <v xml:space="preserve">PHYWE Binokulares Schülermikroskop MIC-121A, 640x, mit Kreuztisch </v>
          </cell>
          <cell r="C5544" t="str">
            <v>PHYWE Binocular student microscope MIC-121A, with 16x eyepieces, 640x, mechanical stage</v>
          </cell>
          <cell r="D5544" t="str">
            <v/>
          </cell>
          <cell r="E5544" t="str">
            <v/>
          </cell>
          <cell r="F5544" t="str">
            <v/>
          </cell>
          <cell r="G5544" t="str">
            <v/>
          </cell>
          <cell r="H5544">
            <v>339</v>
          </cell>
        </row>
        <row r="5545">
          <cell r="A5545" t="str">
            <v>MIC-126A</v>
          </cell>
          <cell r="B5545" t="str">
            <v xml:space="preserve">PHYWE Binokulares Schülermikroskop MIC-126A, 600x, mit Kreuztisch </v>
          </cell>
          <cell r="C5545" t="str">
            <v>PHYWE Binocular student microscope MIC-126A, 600x, mechanical stage</v>
          </cell>
          <cell r="D5545" t="str">
            <v>PHYWE Microscope binoculaire d'étude MIC-126A, 600xle stade mécanique</v>
          </cell>
          <cell r="E5545" t="str">
            <v>PHYWE Microscopio binocular para estudiantes MIC-126A, 600x, etapa mecánica</v>
          </cell>
          <cell r="F5545" t="str">
            <v/>
          </cell>
          <cell r="G5545" t="str">
            <v>Бинокулярный ученический микроскоп 600х, механический предметный столик</v>
          </cell>
          <cell r="H5545">
            <v>349</v>
          </cell>
        </row>
        <row r="5546">
          <cell r="A5546" t="str">
            <v>MIC-129A</v>
          </cell>
          <cell r="B5546" t="str">
            <v xml:space="preserve">PHYWE Binokulares Schülermikroskop MIC-129A, 1000x, mit Kreuztisch </v>
          </cell>
          <cell r="C5546" t="str">
            <v>PHYWE Binocular student microscope, 1000x, mechanical stage</v>
          </cell>
          <cell r="D5546" t="str">
            <v/>
          </cell>
          <cell r="E5546" t="str">
            <v>Microscopio PHYWE binocular para estudiantes , 1000x,</v>
          </cell>
          <cell r="F5546" t="str">
            <v/>
          </cell>
          <cell r="G5546" t="str">
            <v>Бинокулярный ученический микроскоп, 1000х, механический  предметный столик</v>
          </cell>
          <cell r="H5546">
            <v>349</v>
          </cell>
        </row>
        <row r="5547">
          <cell r="A5547" t="str">
            <v>MIC-16X</v>
          </cell>
          <cell r="B5547" t="str">
            <v>Okulare WF 16x/13mm für MIC-100-Reihe, 1 Paar</v>
          </cell>
          <cell r="C5547" t="str">
            <v>Eyepieces WF 16x/13mm, for MIC-100 series, 1 pair</v>
          </cell>
          <cell r="D5547" t="str">
            <v/>
          </cell>
          <cell r="E5547" t="str">
            <v/>
          </cell>
          <cell r="F5547" t="str">
            <v/>
          </cell>
          <cell r="G5547" t="str">
            <v/>
          </cell>
          <cell r="H5547">
            <v>49</v>
          </cell>
        </row>
        <row r="5548">
          <cell r="A5548" t="str">
            <v>MIC-231</v>
          </cell>
          <cell r="B5548" t="str">
            <v xml:space="preserve">PHYWE Trinokulares Kursmikroskop MIC-231, 1000x, mit Kreuztisch, Unendlichoptik </v>
          </cell>
          <cell r="C5548" t="str">
            <v>PHYWE Trinocular microscope MIC-231, 1000x, with mechanical stage, infinity optics</v>
          </cell>
          <cell r="D5548" t="str">
            <v>PHYWE Microscope trinoculaire MIC-231, 1000xavec platine mécanique, optique à l'infini</v>
          </cell>
          <cell r="E5548" t="str">
            <v>Microscopio trinocular PHYWE MIC-231, 1000x, con platina mecánica, óptica al infinito</v>
          </cell>
          <cell r="F5548" t="str">
            <v/>
          </cell>
          <cell r="G5548" t="str">
            <v xml:space="preserve"> Тринокулярный микроскоп  1000x, механический столик , "бесконечная оптика"</v>
          </cell>
          <cell r="H5548">
            <v>549</v>
          </cell>
        </row>
        <row r="5549">
          <cell r="A5549" t="str">
            <v>MIC-331</v>
          </cell>
          <cell r="B5549" t="str">
            <v xml:space="preserve">PHYWE Trinokulares Lehrermikroskop MIC-331, 1000x, zahnstangenloser Kreuztisch, plan-achromatische Unendlichoptik </v>
          </cell>
          <cell r="C5549" t="str">
            <v>PHYWE Trinocular teacher microscope MIC-331, 1000x, rackless mechanical stage</v>
          </cell>
          <cell r="D5549" t="str">
            <v>PHYWE Microscope trinoculaire de professeur MIC-331, 1000xétage mécanique sans rack</v>
          </cell>
          <cell r="E5549" t="str">
            <v>Microscopio trinocular docente PHYWE MIC-331, 1000x, etapa mecánica sin rack</v>
          </cell>
          <cell r="F5549" t="str">
            <v/>
          </cell>
          <cell r="G5549" t="str">
            <v xml:space="preserve"> Тринокулярный микроскоп для преподавателя 1000x, предметный столик,план-ахроматическая "бесконечная оптика"</v>
          </cell>
          <cell r="H5549">
            <v>919</v>
          </cell>
        </row>
        <row r="5550">
          <cell r="A5550" t="str">
            <v>MIC-60X</v>
          </cell>
          <cell r="B5550" t="str">
            <v>Objektiv 60x, N.A. 0,85, achromatisch für MIC-100-Reihe</v>
          </cell>
          <cell r="C5550" t="str">
            <v>Objective 60x, N.A. 0.85, achromatic, for MIC-100 series</v>
          </cell>
          <cell r="D5550" t="str">
            <v>Objectif 60x, N.A. 0,85, achromatique, pour la série MIC-100</v>
          </cell>
          <cell r="E5550" t="str">
            <v>Objetivo 60x, N.A. 0,85, acromático, para la serie MIC-100</v>
          </cell>
          <cell r="F5550" t="str">
            <v/>
          </cell>
          <cell r="G5550" t="str">
            <v>Объектив 60x, N.A. 0.85, ахроматический, для серии MIC-100</v>
          </cell>
          <cell r="H5550">
            <v>50</v>
          </cell>
        </row>
        <row r="5551">
          <cell r="A5551" t="str">
            <v>MLB-46500902</v>
          </cell>
          <cell r="B5551" t="str">
            <v>DVD Plastik – Herstellung, Verwendung, Recycling</v>
          </cell>
          <cell r="C5551" t="str">
            <v>Plastic – Production, Use, Recycling</v>
          </cell>
          <cell r="D5551" t="str">
            <v/>
          </cell>
          <cell r="E5551" t="str">
            <v/>
          </cell>
          <cell r="F5551" t="str">
            <v/>
          </cell>
          <cell r="G5551" t="str">
            <v/>
          </cell>
          <cell r="H5551">
            <v>73.5</v>
          </cell>
        </row>
        <row r="5552">
          <cell r="A5552" t="str">
            <v>MLB-46500908</v>
          </cell>
          <cell r="B5552" t="str">
            <v>DVD Recycling - trennen, sortieren, wieder verwenden</v>
          </cell>
          <cell r="C5552" t="str">
            <v>Recycling – Separating, Sorting, Reusing</v>
          </cell>
          <cell r="D5552" t="str">
            <v/>
          </cell>
          <cell r="E5552" t="str">
            <v/>
          </cell>
          <cell r="F5552" t="str">
            <v/>
          </cell>
          <cell r="G5552" t="str">
            <v/>
          </cell>
          <cell r="H5552">
            <v>73.5</v>
          </cell>
        </row>
        <row r="5553">
          <cell r="A5553" t="str">
            <v>MLB-46500909</v>
          </cell>
          <cell r="B5553" t="str">
            <v xml:space="preserve">DVD Hauskatze - Arten und Vielfalt </v>
          </cell>
          <cell r="C5553" t="str">
            <v>Domestic Cat – Breeds and Behaviour</v>
          </cell>
          <cell r="D5553" t="str">
            <v/>
          </cell>
          <cell r="E5553" t="str">
            <v/>
          </cell>
          <cell r="F5553" t="str">
            <v/>
          </cell>
          <cell r="G5553" t="str">
            <v/>
          </cell>
          <cell r="H5553">
            <v>73.5</v>
          </cell>
        </row>
        <row r="5554">
          <cell r="A5554" t="str">
            <v>MLB-46500920</v>
          </cell>
          <cell r="B5554" t="str">
            <v>DVD Fluide und Viskosität - Flüssigkeiten und ihre Eigenschaften</v>
          </cell>
          <cell r="C5554" t="str">
            <v>Fluids and Viscosity – Liquids and their Properties</v>
          </cell>
          <cell r="D5554" t="str">
            <v/>
          </cell>
          <cell r="E5554" t="str">
            <v/>
          </cell>
          <cell r="F5554" t="str">
            <v/>
          </cell>
          <cell r="G5554" t="str">
            <v/>
          </cell>
          <cell r="H5554">
            <v>73.5</v>
          </cell>
        </row>
        <row r="5555">
          <cell r="A5555" t="str">
            <v>MLB-46500921</v>
          </cell>
          <cell r="B5555" t="str">
            <v>DVD Lösungen, Emulsionen und Stoffgemische</v>
          </cell>
          <cell r="C5555" t="str">
            <v>Solutions, Emulsions and Mixtures of Substances – Properties and Uses</v>
          </cell>
          <cell r="D5555" t="str">
            <v/>
          </cell>
          <cell r="E5555" t="str">
            <v/>
          </cell>
          <cell r="F5555" t="str">
            <v/>
          </cell>
          <cell r="G5555" t="str">
            <v/>
          </cell>
          <cell r="H5555">
            <v>73.5</v>
          </cell>
        </row>
        <row r="5556">
          <cell r="A5556" t="str">
            <v>MLB-46500923</v>
          </cell>
          <cell r="B5556" t="str">
            <v>DVD Biogas - Verwendung und Risiken - Erneuerbare Energien V</v>
          </cell>
          <cell r="C5556" t="str">
            <v>Biogas – Use and Risks</v>
          </cell>
          <cell r="D5556" t="str">
            <v/>
          </cell>
          <cell r="E5556" t="str">
            <v/>
          </cell>
          <cell r="F5556" t="str">
            <v/>
          </cell>
          <cell r="G5556" t="str">
            <v/>
          </cell>
          <cell r="H5556">
            <v>73.5</v>
          </cell>
        </row>
        <row r="5557">
          <cell r="A5557" t="str">
            <v>MLB-46500924</v>
          </cell>
          <cell r="B5557" t="str">
            <v>DVD Braunkohle - Entstehung, Vorkommen und Abbau</v>
          </cell>
          <cell r="C5557" t="str">
            <v>Lignite – Formation, Deposits and Mining</v>
          </cell>
          <cell r="D5557" t="str">
            <v/>
          </cell>
          <cell r="E5557" t="str">
            <v/>
          </cell>
          <cell r="F5557" t="str">
            <v/>
          </cell>
          <cell r="G5557" t="str">
            <v/>
          </cell>
          <cell r="H5557">
            <v>73.5</v>
          </cell>
        </row>
        <row r="5558">
          <cell r="A5558" t="str">
            <v>MLB-46500930</v>
          </cell>
          <cell r="B5558" t="str">
            <v>DVD Wasserkreislauf - Niederschlag, Trinkwasser, Kläranlage</v>
          </cell>
          <cell r="C5558" t="str">
            <v>Hydrological Cycle – Precipitation, Drinking Water, Sewage Plant</v>
          </cell>
          <cell r="D5558" t="str">
            <v/>
          </cell>
          <cell r="E5558" t="str">
            <v/>
          </cell>
          <cell r="F5558" t="str">
            <v/>
          </cell>
          <cell r="G5558" t="str">
            <v/>
          </cell>
          <cell r="H5558">
            <v>73.5</v>
          </cell>
        </row>
        <row r="5559">
          <cell r="A5559" t="str">
            <v>MLB-46500931</v>
          </cell>
          <cell r="B5559" t="str">
            <v>DVD Verantwortungsvoller Konsum - Die Wirkung von Verpackung und Werbung</v>
          </cell>
          <cell r="C5559" t="str">
            <v>Verantwortungsvoller Konsum – Die Wirkung von Verpackung und Werbung</v>
          </cell>
          <cell r="D5559" t="str">
            <v/>
          </cell>
          <cell r="E5559" t="str">
            <v/>
          </cell>
          <cell r="F5559" t="str">
            <v/>
          </cell>
          <cell r="G5559" t="str">
            <v/>
          </cell>
          <cell r="H5559">
            <v>73.5</v>
          </cell>
        </row>
        <row r="5560">
          <cell r="A5560" t="str">
            <v>MLB-46500934</v>
          </cell>
          <cell r="B5560" t="str">
            <v>DVD Staatssymbole - Flagge, Hymne, Wappen</v>
          </cell>
          <cell r="C5560" t="str">
            <v>State Symbols – Flag, Anthem, Coat of Arms</v>
          </cell>
          <cell r="D5560" t="str">
            <v/>
          </cell>
          <cell r="E5560" t="str">
            <v/>
          </cell>
          <cell r="F5560" t="str">
            <v/>
          </cell>
          <cell r="G5560" t="str">
            <v/>
          </cell>
          <cell r="H5560">
            <v>73.5</v>
          </cell>
        </row>
        <row r="5561">
          <cell r="A5561" t="str">
            <v>MLB-46500973</v>
          </cell>
          <cell r="B5561" t="str">
            <v>DVD Kran - Heben, Drehen, Bewegen</v>
          </cell>
          <cell r="C5561" t="str">
            <v>Crane – Lifting, Rotating, Moving</v>
          </cell>
          <cell r="D5561" t="str">
            <v/>
          </cell>
          <cell r="E5561" t="str">
            <v/>
          </cell>
          <cell r="F5561" t="str">
            <v/>
          </cell>
          <cell r="G5561" t="str">
            <v/>
          </cell>
          <cell r="H5561">
            <v>73.5</v>
          </cell>
        </row>
        <row r="5562">
          <cell r="A5562" t="str">
            <v>MLB-4655704</v>
          </cell>
          <cell r="B5562" t="str">
            <v xml:space="preserve">DVD Fische - Wirbeltiere I </v>
          </cell>
          <cell r="C5562" t="str">
            <v>Fish - Vertebrates 1</v>
          </cell>
          <cell r="D5562" t="str">
            <v/>
          </cell>
          <cell r="E5562" t="str">
            <v/>
          </cell>
          <cell r="F5562" t="str">
            <v/>
          </cell>
          <cell r="G5562" t="str">
            <v/>
          </cell>
          <cell r="H5562">
            <v>73.5</v>
          </cell>
        </row>
        <row r="5563">
          <cell r="A5563" t="str">
            <v>MLB-4655705</v>
          </cell>
          <cell r="B5563" t="str">
            <v xml:space="preserve">DVD Pilze - Das unbekannte Reich </v>
          </cell>
          <cell r="C5563" t="str">
            <v>Mushrooms - An Unknown Realm</v>
          </cell>
          <cell r="D5563" t="str">
            <v/>
          </cell>
          <cell r="E5563" t="str">
            <v/>
          </cell>
          <cell r="F5563" t="str">
            <v/>
          </cell>
          <cell r="G5563" t="str">
            <v/>
          </cell>
          <cell r="H5563">
            <v>73.5</v>
          </cell>
        </row>
        <row r="5564">
          <cell r="A5564" t="str">
            <v>MLB-4655706</v>
          </cell>
          <cell r="B5564" t="str">
            <v xml:space="preserve">DVD Verhütung - Liebe und Verantwortung </v>
          </cell>
          <cell r="C5564" t="str">
            <v>Contraception - Love and Responsibility</v>
          </cell>
          <cell r="D5564" t="str">
            <v/>
          </cell>
          <cell r="E5564" t="str">
            <v/>
          </cell>
          <cell r="F5564" t="str">
            <v/>
          </cell>
          <cell r="G5564" t="str">
            <v/>
          </cell>
          <cell r="H5564">
            <v>73.5</v>
          </cell>
        </row>
        <row r="5565">
          <cell r="A5565" t="str">
            <v>MLB-4655707</v>
          </cell>
          <cell r="B5565" t="str">
            <v xml:space="preserve">DVD Marienkäfer - Insekt des Jahres 2006 </v>
          </cell>
          <cell r="C5565" t="str">
            <v>The Ladybird - Insect of the Year 2006</v>
          </cell>
          <cell r="D5565" t="str">
            <v/>
          </cell>
          <cell r="E5565" t="str">
            <v/>
          </cell>
          <cell r="F5565" t="str">
            <v/>
          </cell>
          <cell r="G5565" t="str">
            <v/>
          </cell>
          <cell r="H5565">
            <v>73.5</v>
          </cell>
        </row>
        <row r="5566">
          <cell r="A5566" t="str">
            <v>MLB-4655708</v>
          </cell>
          <cell r="B5566" t="str">
            <v xml:space="preserve">DVD Wirbeltiere - Entwicklung und Vielfalt </v>
          </cell>
          <cell r="C5566" t="str">
            <v>Vertebrates - Development and Diversity</v>
          </cell>
          <cell r="D5566" t="str">
            <v/>
          </cell>
          <cell r="E5566" t="str">
            <v/>
          </cell>
          <cell r="F5566" t="str">
            <v/>
          </cell>
          <cell r="G5566" t="str">
            <v/>
          </cell>
          <cell r="H5566">
            <v>73.5</v>
          </cell>
        </row>
        <row r="5567">
          <cell r="A5567" t="str">
            <v>MLB-4655709</v>
          </cell>
          <cell r="B5567" t="str">
            <v xml:space="preserve">DVD Luft und Atmung - Lernzirkel </v>
          </cell>
          <cell r="C5567" t="str">
            <v>Air and Respiration - Learning Circle</v>
          </cell>
          <cell r="D5567" t="str">
            <v/>
          </cell>
          <cell r="E5567" t="str">
            <v/>
          </cell>
          <cell r="F5567" t="str">
            <v/>
          </cell>
          <cell r="G5567" t="str">
            <v/>
          </cell>
          <cell r="H5567">
            <v>73.5</v>
          </cell>
        </row>
        <row r="5568">
          <cell r="A5568" t="str">
            <v>MLB-4655712</v>
          </cell>
          <cell r="B5568" t="str">
            <v>DVD Tschechien - Staaten der EU</v>
          </cell>
          <cell r="C5568" t="str">
            <v>Czechia - EU Member States</v>
          </cell>
          <cell r="D5568" t="str">
            <v/>
          </cell>
          <cell r="E5568" t="str">
            <v/>
          </cell>
          <cell r="F5568" t="str">
            <v/>
          </cell>
          <cell r="G5568" t="str">
            <v/>
          </cell>
          <cell r="H5568">
            <v>73.5</v>
          </cell>
        </row>
        <row r="5569">
          <cell r="A5569" t="str">
            <v>MLB-4655713</v>
          </cell>
          <cell r="B5569" t="str">
            <v xml:space="preserve">DVD Slowenien - Staaten der EU </v>
          </cell>
          <cell r="C5569" t="str">
            <v>Slovenia - EU Member States</v>
          </cell>
          <cell r="D5569" t="str">
            <v/>
          </cell>
          <cell r="E5569" t="str">
            <v/>
          </cell>
          <cell r="F5569" t="str">
            <v/>
          </cell>
          <cell r="G5569" t="str">
            <v/>
          </cell>
          <cell r="H5569">
            <v>73.5</v>
          </cell>
        </row>
        <row r="5570">
          <cell r="A5570" t="str">
            <v>MLB-4655714</v>
          </cell>
          <cell r="B5570" t="str">
            <v>DVD Ungarn - Staaten der EU</v>
          </cell>
          <cell r="C5570" t="str">
            <v>Hungary - EU Member States</v>
          </cell>
          <cell r="D5570" t="str">
            <v/>
          </cell>
          <cell r="E5570" t="str">
            <v/>
          </cell>
          <cell r="F5570" t="str">
            <v/>
          </cell>
          <cell r="G5570" t="str">
            <v/>
          </cell>
          <cell r="H5570">
            <v>73.5</v>
          </cell>
        </row>
        <row r="5571">
          <cell r="A5571" t="str">
            <v>MLB-4655715</v>
          </cell>
          <cell r="B5571" t="str">
            <v xml:space="preserve">DVD Sachsen - Die Bundesländer </v>
          </cell>
          <cell r="C5571" t="str">
            <v>Saxony - The Federal States of Germany</v>
          </cell>
          <cell r="D5571" t="str">
            <v/>
          </cell>
          <cell r="E5571" t="str">
            <v/>
          </cell>
          <cell r="F5571" t="str">
            <v/>
          </cell>
          <cell r="G5571" t="str">
            <v/>
          </cell>
          <cell r="H5571">
            <v>73.5</v>
          </cell>
        </row>
        <row r="5572">
          <cell r="A5572" t="str">
            <v>MLB-4655716</v>
          </cell>
          <cell r="B5572" t="str">
            <v>DVD Bayern - Die Bundesländer</v>
          </cell>
          <cell r="C5572" t="str">
            <v>Bavaria - The Federal States of Germany</v>
          </cell>
          <cell r="D5572" t="str">
            <v/>
          </cell>
          <cell r="E5572" t="str">
            <v/>
          </cell>
          <cell r="F5572" t="str">
            <v/>
          </cell>
          <cell r="G5572" t="str">
            <v/>
          </cell>
          <cell r="H5572">
            <v>73.5</v>
          </cell>
        </row>
        <row r="5573">
          <cell r="A5573" t="str">
            <v>MLB-4655717</v>
          </cell>
          <cell r="B5573" t="str">
            <v xml:space="preserve">DVD Mecklenburg Vorpommern - Die Bundesländer </v>
          </cell>
          <cell r="C5573" t="str">
            <v>Mecklenburg - Western Pomerania - Federal States</v>
          </cell>
          <cell r="D5573" t="str">
            <v/>
          </cell>
          <cell r="E5573" t="str">
            <v/>
          </cell>
          <cell r="F5573" t="str">
            <v/>
          </cell>
          <cell r="G5573" t="str">
            <v/>
          </cell>
          <cell r="H5573">
            <v>73.5</v>
          </cell>
        </row>
        <row r="5574">
          <cell r="A5574" t="str">
            <v>MLB-4655718</v>
          </cell>
          <cell r="B5574" t="str">
            <v>DVD Alpengletscher - Mensch und Eis</v>
          </cell>
          <cell r="C5574" t="str">
            <v>Alpine Glaciers - Man and Ice</v>
          </cell>
          <cell r="D5574" t="str">
            <v/>
          </cell>
          <cell r="E5574" t="str">
            <v/>
          </cell>
          <cell r="F5574" t="str">
            <v/>
          </cell>
          <cell r="G5574" t="str">
            <v/>
          </cell>
          <cell r="H5574">
            <v>73.5</v>
          </cell>
        </row>
        <row r="5575">
          <cell r="A5575" t="str">
            <v>MLB-4655721</v>
          </cell>
          <cell r="B5575" t="str">
            <v xml:space="preserve">DVD Es brennt - Feuer und Feuerwehr  </v>
          </cell>
          <cell r="C5575" t="str">
            <v>On Fire! - Fire and the Fire Brigade</v>
          </cell>
          <cell r="D5575" t="str">
            <v/>
          </cell>
          <cell r="E5575" t="str">
            <v/>
          </cell>
          <cell r="F5575" t="str">
            <v/>
          </cell>
          <cell r="G5575" t="str">
            <v/>
          </cell>
          <cell r="H5575">
            <v>73.5</v>
          </cell>
        </row>
        <row r="5576">
          <cell r="A5576" t="str">
            <v>MLB-4655722</v>
          </cell>
          <cell r="B5576" t="str">
            <v xml:space="preserve">DVD Optik - Eigenschaften des Lichtes </v>
          </cell>
          <cell r="C5576" t="str">
            <v>Optics - Qualities of Light</v>
          </cell>
          <cell r="D5576" t="str">
            <v/>
          </cell>
          <cell r="E5576" t="str">
            <v/>
          </cell>
          <cell r="F5576" t="str">
            <v/>
          </cell>
          <cell r="G5576" t="str">
            <v/>
          </cell>
          <cell r="H5576">
            <v>73.5</v>
          </cell>
        </row>
        <row r="5577">
          <cell r="A5577" t="str">
            <v>MLB-4655730</v>
          </cell>
          <cell r="B5577" t="str">
            <v>DVD Wasser - Umwelt</v>
          </cell>
          <cell r="C5577" t="str">
            <v>Water - The Environment</v>
          </cell>
          <cell r="D5577" t="str">
            <v/>
          </cell>
          <cell r="E5577" t="str">
            <v/>
          </cell>
          <cell r="F5577" t="str">
            <v/>
          </cell>
          <cell r="G5577" t="str">
            <v/>
          </cell>
          <cell r="H5577">
            <v>73.5</v>
          </cell>
        </row>
        <row r="5578">
          <cell r="A5578" t="str">
            <v>MLB-4655731</v>
          </cell>
          <cell r="B5578" t="str">
            <v>DVD Bauernhof - Wo kommt unser Essen her?</v>
          </cell>
          <cell r="C5578" t="str">
            <v>The Farm - Where does our Food Come from?</v>
          </cell>
          <cell r="D5578" t="str">
            <v/>
          </cell>
          <cell r="E5578" t="str">
            <v/>
          </cell>
          <cell r="F5578" t="str">
            <v/>
          </cell>
          <cell r="G5578" t="str">
            <v/>
          </cell>
          <cell r="H5578">
            <v>73.5</v>
          </cell>
        </row>
        <row r="5579">
          <cell r="A5579" t="str">
            <v>MLB-4656279</v>
          </cell>
          <cell r="B5579" t="str">
            <v xml:space="preserve">DVD Vögel - Wirbeltiere 4 </v>
          </cell>
          <cell r="C5579" t="str">
            <v>Birds - Vertebrates 4</v>
          </cell>
          <cell r="D5579" t="str">
            <v/>
          </cell>
          <cell r="E5579" t="str">
            <v/>
          </cell>
          <cell r="F5579" t="str">
            <v/>
          </cell>
          <cell r="G5579" t="str">
            <v/>
          </cell>
          <cell r="H5579">
            <v>73.5</v>
          </cell>
        </row>
        <row r="5580">
          <cell r="A5580" t="str">
            <v>MLB-4656280</v>
          </cell>
          <cell r="B5580" t="str">
            <v>DVD Sukzession - Neubesiedlung eines Lebensraumes</v>
          </cell>
          <cell r="C5580" t="str">
            <v>Succession - The Resettlement of a Biotope</v>
          </cell>
          <cell r="D5580" t="str">
            <v/>
          </cell>
          <cell r="E5580" t="str">
            <v/>
          </cell>
          <cell r="F5580" t="str">
            <v/>
          </cell>
          <cell r="G5580" t="str">
            <v/>
          </cell>
          <cell r="H5580">
            <v>73.5</v>
          </cell>
        </row>
        <row r="5581">
          <cell r="A5581" t="str">
            <v>MLB-4656281</v>
          </cell>
          <cell r="B5581" t="str">
            <v xml:space="preserve">DVD London - Hauptstädte Europas </v>
          </cell>
          <cell r="C5581" t="str">
            <v>London - European Capitals</v>
          </cell>
          <cell r="D5581" t="str">
            <v/>
          </cell>
          <cell r="E5581" t="str">
            <v/>
          </cell>
          <cell r="F5581" t="str">
            <v/>
          </cell>
          <cell r="G5581" t="str">
            <v/>
          </cell>
          <cell r="H5581">
            <v>73.5</v>
          </cell>
        </row>
        <row r="5582">
          <cell r="A5582" t="str">
            <v>MLB-4656511</v>
          </cell>
          <cell r="B5582" t="str">
            <v>DVD Bienen, Hummeln und Wespen - Beobachten und Schützen</v>
          </cell>
          <cell r="C5582" t="str">
            <v>Bees, Bumblebees and Wasps - Observation and Protection</v>
          </cell>
          <cell r="D5582" t="str">
            <v/>
          </cell>
          <cell r="E5582" t="str">
            <v/>
          </cell>
          <cell r="F5582" t="str">
            <v/>
          </cell>
          <cell r="G5582" t="str">
            <v/>
          </cell>
          <cell r="H5582">
            <v>73.5</v>
          </cell>
        </row>
        <row r="5583">
          <cell r="A5583" t="str">
            <v>MLB-4656512</v>
          </cell>
          <cell r="B5583" t="str">
            <v xml:space="preserve">DVD Milch - Woher kommt die Milch? </v>
          </cell>
          <cell r="C5583" t="str">
            <v>Milk - Where does Milk Come from?</v>
          </cell>
          <cell r="D5583" t="str">
            <v/>
          </cell>
          <cell r="E5583" t="str">
            <v/>
          </cell>
          <cell r="F5583" t="str">
            <v/>
          </cell>
          <cell r="G5583" t="str">
            <v/>
          </cell>
          <cell r="H5583">
            <v>73.5</v>
          </cell>
        </row>
        <row r="5584">
          <cell r="A5584" t="str">
            <v>MLB-4656517</v>
          </cell>
          <cell r="B5584" t="str">
            <v>DVD Hauptstädte Mitteleuropas I - Berlin, Bern, Vaduz, Wien</v>
          </cell>
          <cell r="C5584" t="str">
            <v>Capitals of Central Europe I - Berlin, Bern, Vaduz, Vienna</v>
          </cell>
          <cell r="D5584" t="str">
            <v/>
          </cell>
          <cell r="E5584" t="str">
            <v/>
          </cell>
          <cell r="F5584" t="str">
            <v/>
          </cell>
          <cell r="G5584" t="str">
            <v/>
          </cell>
          <cell r="H5584">
            <v>73.5</v>
          </cell>
        </row>
        <row r="5585">
          <cell r="A5585" t="str">
            <v>MLB-4656518</v>
          </cell>
          <cell r="B5585" t="str">
            <v>DVD Slowakei - Staaten der EU</v>
          </cell>
          <cell r="C5585" t="str">
            <v>Slovakia - EU Member States</v>
          </cell>
          <cell r="D5585" t="str">
            <v/>
          </cell>
          <cell r="E5585" t="str">
            <v/>
          </cell>
          <cell r="F5585" t="str">
            <v/>
          </cell>
          <cell r="G5585" t="str">
            <v/>
          </cell>
          <cell r="H5585">
            <v>73.5</v>
          </cell>
        </row>
        <row r="5586">
          <cell r="A5586" t="str">
            <v>MLB-4656519</v>
          </cell>
          <cell r="B5586" t="str">
            <v xml:space="preserve">DVD Litauen - Staaten der EU </v>
          </cell>
          <cell r="C5586" t="str">
            <v>Litauen - Staaten der EU</v>
          </cell>
          <cell r="D5586" t="str">
            <v/>
          </cell>
          <cell r="E5586" t="str">
            <v/>
          </cell>
          <cell r="F5586" t="str">
            <v/>
          </cell>
          <cell r="G5586" t="str">
            <v/>
          </cell>
          <cell r="H5586">
            <v>73.5</v>
          </cell>
        </row>
        <row r="5587">
          <cell r="A5587" t="str">
            <v>MLB-4656520</v>
          </cell>
          <cell r="B5587" t="str">
            <v>DVD Rheinland Pfalz - Die Bundesländer</v>
          </cell>
          <cell r="C5587" t="str">
            <v>Rhineland-Palatinate - The Federal States of Germany</v>
          </cell>
          <cell r="D5587" t="str">
            <v/>
          </cell>
          <cell r="E5587" t="str">
            <v/>
          </cell>
          <cell r="F5587" t="str">
            <v/>
          </cell>
          <cell r="G5587" t="str">
            <v/>
          </cell>
          <cell r="H5587">
            <v>73.5</v>
          </cell>
        </row>
        <row r="5588">
          <cell r="A5588" t="str">
            <v>MLB-4656522</v>
          </cell>
          <cell r="B5588" t="str">
            <v>DVD Der Boden - Lebensraum und Ökosystem</v>
          </cell>
          <cell r="C5588" t="str">
            <v>Soil - Environment and Ecosystem</v>
          </cell>
          <cell r="D5588" t="str">
            <v/>
          </cell>
          <cell r="E5588" t="str">
            <v/>
          </cell>
          <cell r="F5588" t="str">
            <v/>
          </cell>
          <cell r="G5588" t="str">
            <v/>
          </cell>
          <cell r="H5588">
            <v>73.5</v>
          </cell>
        </row>
        <row r="5589">
          <cell r="A5589" t="str">
            <v>MLB-4656524</v>
          </cell>
          <cell r="B5589" t="str">
            <v xml:space="preserve">DVD Kaffee - Eine Kulturpflanze </v>
          </cell>
          <cell r="C5589" t="str">
            <v>Coffee - A Cultivated Plant</v>
          </cell>
          <cell r="D5589" t="str">
            <v/>
          </cell>
          <cell r="E5589" t="str">
            <v/>
          </cell>
          <cell r="F5589" t="str">
            <v/>
          </cell>
          <cell r="G5589" t="str">
            <v/>
          </cell>
          <cell r="H5589">
            <v>73.5</v>
          </cell>
        </row>
        <row r="5590">
          <cell r="A5590" t="str">
            <v>MLB-4656525</v>
          </cell>
          <cell r="B5590" t="str">
            <v>DVD Die Sinne - Sehen, Hören, Riechen, Schmecken und Fühlen</v>
          </cell>
          <cell r="C5590" t="str">
            <v>The Senses - Sight, Hearing, Smell, Taste, Touch</v>
          </cell>
          <cell r="D5590" t="str">
            <v/>
          </cell>
          <cell r="E5590" t="str">
            <v/>
          </cell>
          <cell r="F5590" t="str">
            <v/>
          </cell>
          <cell r="G5590" t="str">
            <v/>
          </cell>
          <cell r="H5590">
            <v>73.5</v>
          </cell>
        </row>
        <row r="5591">
          <cell r="A5591" t="str">
            <v>MLB-4656526</v>
          </cell>
          <cell r="B5591" t="str">
            <v>DVD Heimatliche Spuren - Heimat, Fremde, Heimweh</v>
          </cell>
          <cell r="C5591" t="str">
            <v>Home - Home, Foreign Parts, Home Sickness</v>
          </cell>
          <cell r="D5591" t="str">
            <v/>
          </cell>
          <cell r="E5591" t="str">
            <v/>
          </cell>
          <cell r="F5591" t="str">
            <v/>
          </cell>
          <cell r="G5591" t="str">
            <v/>
          </cell>
          <cell r="H5591">
            <v>73.5</v>
          </cell>
        </row>
        <row r="5592">
          <cell r="A5592" t="str">
            <v>MLB-4656527</v>
          </cell>
          <cell r="B5592" t="str">
            <v>DVD Ritter - Das Leben im Mittelalter</v>
          </cell>
          <cell r="C5592" t="str">
            <v>Knights - Life in the Middle Ages</v>
          </cell>
          <cell r="D5592" t="str">
            <v/>
          </cell>
          <cell r="E5592" t="str">
            <v/>
          </cell>
          <cell r="F5592" t="str">
            <v/>
          </cell>
          <cell r="G5592" t="str">
            <v/>
          </cell>
          <cell r="H5592">
            <v>73.5</v>
          </cell>
        </row>
        <row r="5593">
          <cell r="A5593" t="str">
            <v>MLB-4656528</v>
          </cell>
          <cell r="B5593" t="str">
            <v xml:space="preserve">DVD Gesunde Ernährung - Bleib gesund und fit! </v>
          </cell>
          <cell r="C5593" t="str">
            <v>Healthy Diet - Stay Healthy and Fit!</v>
          </cell>
          <cell r="D5593" t="str">
            <v/>
          </cell>
          <cell r="E5593" t="str">
            <v/>
          </cell>
          <cell r="F5593" t="str">
            <v/>
          </cell>
          <cell r="G5593" t="str">
            <v/>
          </cell>
          <cell r="H5593">
            <v>73.5</v>
          </cell>
        </row>
        <row r="5594">
          <cell r="A5594" t="str">
            <v>MLB-4656529</v>
          </cell>
          <cell r="B5594" t="str">
            <v xml:space="preserve">DVD Hecke im Jahreslauf - Einheimische Tiere und Pflanzen </v>
          </cell>
          <cell r="C5594" t="str">
            <v>The Hedge in the Course of a Year - Indigenous Animals and plant</v>
          </cell>
          <cell r="D5594" t="str">
            <v/>
          </cell>
          <cell r="E5594" t="str">
            <v/>
          </cell>
          <cell r="F5594" t="str">
            <v/>
          </cell>
          <cell r="G5594" t="str">
            <v/>
          </cell>
          <cell r="H5594">
            <v>73.5</v>
          </cell>
        </row>
        <row r="5595">
          <cell r="A5595" t="str">
            <v>MLB-4656530</v>
          </cell>
          <cell r="B5595" t="str">
            <v>DVD Lebensraum Wiese - Einheimische Tiere und Pflanzen</v>
          </cell>
          <cell r="C5595" t="str">
            <v>The Meadow as a Biotope - Indigenous Animals and Plants</v>
          </cell>
          <cell r="D5595" t="str">
            <v/>
          </cell>
          <cell r="E5595" t="str">
            <v/>
          </cell>
          <cell r="F5595" t="str">
            <v/>
          </cell>
          <cell r="G5595" t="str">
            <v/>
          </cell>
          <cell r="H5595">
            <v>73.5</v>
          </cell>
        </row>
        <row r="5596">
          <cell r="A5596" t="str">
            <v>MLB-4656535</v>
          </cell>
          <cell r="B5596" t="str">
            <v>DVD Polizei - Einsatz für Sicherheit</v>
          </cell>
          <cell r="C5596" t="str">
            <v>Police - In Action for Safety</v>
          </cell>
          <cell r="D5596" t="str">
            <v/>
          </cell>
          <cell r="E5596" t="str">
            <v/>
          </cell>
          <cell r="F5596" t="str">
            <v/>
          </cell>
          <cell r="G5596" t="str">
            <v/>
          </cell>
          <cell r="H5596">
            <v>73.5</v>
          </cell>
        </row>
        <row r="5597">
          <cell r="A5597" t="str">
            <v>MLB-4656536</v>
          </cell>
          <cell r="B5597" t="str">
            <v xml:space="preserve">DVD Ottomotor - Im Wandel der Zeit </v>
          </cell>
          <cell r="C5597" t="str">
            <v>The Otto Engine - Changing Times</v>
          </cell>
          <cell r="D5597" t="str">
            <v/>
          </cell>
          <cell r="E5597" t="str">
            <v/>
          </cell>
          <cell r="F5597" t="str">
            <v/>
          </cell>
          <cell r="G5597" t="str">
            <v/>
          </cell>
          <cell r="H5597">
            <v>73.5</v>
          </cell>
        </row>
        <row r="5598">
          <cell r="A5598" t="str">
            <v>MLB-4656541</v>
          </cell>
          <cell r="B5598" t="str">
            <v xml:space="preserve">DVD Hauptstädte Mitteleuropas II - Bratislava, Budapest, Prag, Warschau </v>
          </cell>
          <cell r="C5598" t="str">
            <v>Capitals of Central Europe II - Bratislava, Budapest, Prague</v>
          </cell>
          <cell r="D5598" t="str">
            <v/>
          </cell>
          <cell r="E5598" t="str">
            <v/>
          </cell>
          <cell r="F5598" t="str">
            <v/>
          </cell>
          <cell r="G5598" t="str">
            <v/>
          </cell>
          <cell r="H5598">
            <v>73.5</v>
          </cell>
        </row>
        <row r="5599">
          <cell r="A5599" t="str">
            <v>MLB-4656542</v>
          </cell>
          <cell r="B5599" t="str">
            <v xml:space="preserve">DVD Hauptstädte Nordeuropas - Helsinki, Kopenhagen, Oslo, Reykjavik, Stockholm </v>
          </cell>
          <cell r="C5599" t="str">
            <v>Capitals of Northern Europe - Helsinki, Copenhagen, Oslo, Reykjavik, Stockholm</v>
          </cell>
          <cell r="D5599" t="str">
            <v/>
          </cell>
          <cell r="E5599" t="str">
            <v/>
          </cell>
          <cell r="F5599" t="str">
            <v/>
          </cell>
          <cell r="G5599" t="str">
            <v/>
          </cell>
          <cell r="H5599">
            <v>73.5</v>
          </cell>
        </row>
        <row r="5600">
          <cell r="A5600" t="str">
            <v>MLB-4656543</v>
          </cell>
          <cell r="B5600" t="str">
            <v>DVD Polen - Staaten der EU</v>
          </cell>
          <cell r="C5600" t="str">
            <v>Poland - EU Member States</v>
          </cell>
          <cell r="D5600" t="str">
            <v/>
          </cell>
          <cell r="E5600" t="str">
            <v/>
          </cell>
          <cell r="F5600" t="str">
            <v/>
          </cell>
          <cell r="G5600" t="str">
            <v/>
          </cell>
          <cell r="H5600">
            <v>73.5</v>
          </cell>
        </row>
        <row r="5601">
          <cell r="A5601" t="str">
            <v>MLB-4656544</v>
          </cell>
          <cell r="B5601" t="str">
            <v>DVD Reptilien - Wirbeltiere 3</v>
          </cell>
          <cell r="C5601" t="str">
            <v>Reptiles - Vertebrates 3</v>
          </cell>
          <cell r="D5601" t="str">
            <v/>
          </cell>
          <cell r="E5601" t="str">
            <v/>
          </cell>
          <cell r="F5601" t="str">
            <v/>
          </cell>
          <cell r="G5601" t="str">
            <v/>
          </cell>
          <cell r="H5601">
            <v>73.5</v>
          </cell>
        </row>
        <row r="5602">
          <cell r="A5602" t="str">
            <v>MLB-4657329</v>
          </cell>
          <cell r="B5602" t="str">
            <v xml:space="preserve">DVD Mensch und Klima - Klimaveränderung </v>
          </cell>
          <cell r="C5602" t="str">
            <v>Man and Climate - Climate Change</v>
          </cell>
          <cell r="D5602" t="str">
            <v/>
          </cell>
          <cell r="E5602" t="str">
            <v/>
          </cell>
          <cell r="F5602" t="str">
            <v/>
          </cell>
          <cell r="G5602" t="str">
            <v/>
          </cell>
          <cell r="H5602">
            <v>73.5</v>
          </cell>
        </row>
        <row r="5603">
          <cell r="A5603" t="str">
            <v>MLB-4657331</v>
          </cell>
          <cell r="B5603" t="str">
            <v>DVD Vulkane - Faszinerende Feuerberge</v>
          </cell>
          <cell r="C5603" t="str">
            <v>Volcanos - Fascinating Firemountains</v>
          </cell>
          <cell r="D5603" t="str">
            <v/>
          </cell>
          <cell r="E5603" t="str">
            <v/>
          </cell>
          <cell r="F5603" t="str">
            <v/>
          </cell>
          <cell r="G5603" t="str">
            <v/>
          </cell>
          <cell r="H5603">
            <v>73.5</v>
          </cell>
        </row>
        <row r="5604">
          <cell r="A5604" t="str">
            <v>MLB-4657332</v>
          </cell>
          <cell r="B5604" t="str">
            <v>DVD New York City - 1967 und 2007 (2 DVDs)</v>
          </cell>
          <cell r="C5604" t="str">
            <v>New York City - 1967 and 2007</v>
          </cell>
          <cell r="D5604" t="str">
            <v/>
          </cell>
          <cell r="E5604" t="str">
            <v/>
          </cell>
          <cell r="F5604" t="str">
            <v/>
          </cell>
          <cell r="G5604" t="str">
            <v/>
          </cell>
          <cell r="H5604">
            <v>73.5</v>
          </cell>
        </row>
        <row r="5605">
          <cell r="A5605" t="str">
            <v>MLB-4657333</v>
          </cell>
          <cell r="B5605" t="str">
            <v>DVD Weinbau - Von der Traube zum Wein</v>
          </cell>
          <cell r="C5605" t="str">
            <v xml:space="preserve">Wine-Growing - From Grape to Wine </v>
          </cell>
          <cell r="D5605" t="str">
            <v/>
          </cell>
          <cell r="E5605" t="str">
            <v/>
          </cell>
          <cell r="F5605" t="str">
            <v/>
          </cell>
          <cell r="G5605" t="str">
            <v/>
          </cell>
          <cell r="H5605">
            <v>73.5</v>
          </cell>
        </row>
        <row r="5606">
          <cell r="A5606" t="str">
            <v>MLB-4657334</v>
          </cell>
          <cell r="B5606" t="str">
            <v>DVD Der Biber - Ein Rückkehrer in unsere Landschaft</v>
          </cell>
          <cell r="C5606" t="str">
            <v>The Beaver -  A Returnee to Our Contryside</v>
          </cell>
          <cell r="D5606" t="str">
            <v/>
          </cell>
          <cell r="E5606" t="str">
            <v/>
          </cell>
          <cell r="F5606" t="str">
            <v/>
          </cell>
          <cell r="G5606" t="str">
            <v/>
          </cell>
          <cell r="H5606">
            <v>73.5</v>
          </cell>
        </row>
        <row r="5607">
          <cell r="A5607" t="str">
            <v>MLB-4657335</v>
          </cell>
          <cell r="B5607" t="str">
            <v xml:space="preserve">DVD Holz/Papier/Recycling - Umwelterziehung </v>
          </cell>
          <cell r="C5607" t="str">
            <v>Wood/Paper/Recycling - Environmental Education</v>
          </cell>
          <cell r="D5607" t="str">
            <v/>
          </cell>
          <cell r="E5607" t="str">
            <v/>
          </cell>
          <cell r="F5607" t="str">
            <v/>
          </cell>
          <cell r="G5607" t="str">
            <v/>
          </cell>
          <cell r="H5607">
            <v>73.5</v>
          </cell>
        </row>
        <row r="5608">
          <cell r="A5608" t="str">
            <v>MLB-4658307</v>
          </cell>
          <cell r="B5608" t="str">
            <v>DVD Ökosystem Wald - Aufbau und Merkmale (2 DVDs)</v>
          </cell>
          <cell r="C5608" t="str">
            <v>Ecosystem Forest - Structure and Characteristics</v>
          </cell>
          <cell r="D5608" t="str">
            <v/>
          </cell>
          <cell r="E5608" t="str">
            <v/>
          </cell>
          <cell r="F5608" t="str">
            <v/>
          </cell>
          <cell r="G5608" t="str">
            <v/>
          </cell>
          <cell r="H5608">
            <v>73.5</v>
          </cell>
        </row>
        <row r="5609">
          <cell r="A5609" t="str">
            <v>MLB-4658309</v>
          </cell>
          <cell r="B5609" t="str">
            <v>DVD Gift - Nutzen und Risiken</v>
          </cell>
          <cell r="C5609" t="str">
            <v>Poison - Benefits and Risks</v>
          </cell>
          <cell r="D5609" t="str">
            <v/>
          </cell>
          <cell r="E5609" t="str">
            <v/>
          </cell>
          <cell r="F5609" t="str">
            <v/>
          </cell>
          <cell r="G5609" t="str">
            <v/>
          </cell>
          <cell r="H5609">
            <v>73.5</v>
          </cell>
        </row>
        <row r="5610">
          <cell r="A5610" t="str">
            <v>MLB-4658310</v>
          </cell>
          <cell r="B5610" t="str">
            <v>DVD Amphibien - Wirbeltiere II</v>
          </cell>
          <cell r="C5610" t="str">
            <v>Amphibians - Vertebrates 2</v>
          </cell>
          <cell r="D5610" t="str">
            <v/>
          </cell>
          <cell r="E5610" t="str">
            <v/>
          </cell>
          <cell r="F5610" t="str">
            <v/>
          </cell>
          <cell r="G5610" t="str">
            <v/>
          </cell>
          <cell r="H5610">
            <v>73.5</v>
          </cell>
        </row>
        <row r="5611">
          <cell r="A5611" t="str">
            <v>MLB-4658312</v>
          </cell>
          <cell r="B5611" t="str">
            <v>DVD Estland - Staaten der EU</v>
          </cell>
          <cell r="C5611" t="str">
            <v>Estonia - EU Member States</v>
          </cell>
          <cell r="D5611" t="str">
            <v/>
          </cell>
          <cell r="E5611" t="str">
            <v/>
          </cell>
          <cell r="F5611" t="str">
            <v/>
          </cell>
          <cell r="G5611" t="str">
            <v/>
          </cell>
          <cell r="H5611">
            <v>73.5</v>
          </cell>
        </row>
        <row r="5612">
          <cell r="A5612" t="str">
            <v>MLB-4658313</v>
          </cell>
          <cell r="B5612" t="str">
            <v xml:space="preserve">DVD Lettland - Staaten der EU </v>
          </cell>
          <cell r="C5612" t="str">
            <v xml:space="preserve">Latvia - EU Member States </v>
          </cell>
          <cell r="D5612" t="str">
            <v/>
          </cell>
          <cell r="E5612" t="str">
            <v/>
          </cell>
          <cell r="F5612" t="str">
            <v/>
          </cell>
          <cell r="G5612" t="str">
            <v/>
          </cell>
          <cell r="H5612">
            <v>73.5</v>
          </cell>
        </row>
        <row r="5613">
          <cell r="A5613" t="str">
            <v>MLB-4658315</v>
          </cell>
          <cell r="B5613" t="str">
            <v>DVD Schleswig-Holstein - Die Bundesländer</v>
          </cell>
          <cell r="C5613" t="str">
            <v>Schleswig-Holstein - The German Federal States</v>
          </cell>
          <cell r="D5613" t="str">
            <v/>
          </cell>
          <cell r="E5613" t="str">
            <v/>
          </cell>
          <cell r="F5613" t="str">
            <v/>
          </cell>
          <cell r="G5613" t="str">
            <v/>
          </cell>
          <cell r="H5613">
            <v>73.5</v>
          </cell>
        </row>
        <row r="5614">
          <cell r="A5614" t="str">
            <v>MLB-4658316</v>
          </cell>
          <cell r="B5614" t="str">
            <v>DVD Venedig - Königin der Meere 1968 und 2008 (2 DVDs)</v>
          </cell>
          <cell r="C5614" t="str">
            <v>Venice - Queen of the Seas in 1968 and 2008</v>
          </cell>
          <cell r="D5614" t="str">
            <v/>
          </cell>
          <cell r="E5614" t="str">
            <v/>
          </cell>
          <cell r="F5614" t="str">
            <v/>
          </cell>
          <cell r="G5614" t="str">
            <v/>
          </cell>
          <cell r="H5614">
            <v>73.5</v>
          </cell>
        </row>
        <row r="5615">
          <cell r="A5615" t="str">
            <v>MLB-4658317</v>
          </cell>
          <cell r="B5615" t="str">
            <v xml:space="preserve">DVD Globalisierung - Wandel durch Handel </v>
          </cell>
          <cell r="C5615" t="str">
            <v>Globalisation - Change through Trade</v>
          </cell>
          <cell r="D5615" t="str">
            <v/>
          </cell>
          <cell r="E5615" t="str">
            <v/>
          </cell>
          <cell r="F5615" t="str">
            <v/>
          </cell>
          <cell r="G5615" t="str">
            <v/>
          </cell>
          <cell r="H5615">
            <v>73.5</v>
          </cell>
        </row>
        <row r="5616">
          <cell r="A5616" t="str">
            <v>MLB-4658318</v>
          </cell>
          <cell r="B5616" t="str">
            <v xml:space="preserve">DVD Saarland - Die Bundesländer </v>
          </cell>
          <cell r="C5616" t="str">
            <v>Saarland - Federal States of Germany</v>
          </cell>
          <cell r="D5616" t="str">
            <v/>
          </cell>
          <cell r="E5616" t="str">
            <v/>
          </cell>
          <cell r="F5616" t="str">
            <v/>
          </cell>
          <cell r="G5616" t="str">
            <v/>
          </cell>
          <cell r="H5616">
            <v>73.5</v>
          </cell>
        </row>
        <row r="5617">
          <cell r="A5617" t="str">
            <v>MLB-4658322</v>
          </cell>
          <cell r="B5617" t="str">
            <v>DVD Unser Geld - Rechnen mit Euro und Cent</v>
          </cell>
          <cell r="C5617" t="str">
            <v>Our Money - Calculating with Euros and Cents</v>
          </cell>
          <cell r="D5617" t="str">
            <v/>
          </cell>
          <cell r="E5617" t="str">
            <v/>
          </cell>
          <cell r="F5617" t="str">
            <v/>
          </cell>
          <cell r="G5617" t="str">
            <v/>
          </cell>
          <cell r="H5617">
            <v>73.5</v>
          </cell>
        </row>
        <row r="5618">
          <cell r="A5618" t="str">
            <v>MLB-4658324</v>
          </cell>
          <cell r="B5618" t="str">
            <v>DVD Gemüse und Ölpflanzen - Aus der Region</v>
          </cell>
          <cell r="C5618" t="str">
            <v>Vegetables and Oil Plants - Grown Locally</v>
          </cell>
          <cell r="D5618" t="str">
            <v/>
          </cell>
          <cell r="E5618" t="str">
            <v/>
          </cell>
          <cell r="F5618" t="str">
            <v/>
          </cell>
          <cell r="G5618" t="str">
            <v/>
          </cell>
          <cell r="H5618">
            <v>73.5</v>
          </cell>
        </row>
        <row r="5619">
          <cell r="A5619" t="str">
            <v>MLB-4658325</v>
          </cell>
          <cell r="B5619" t="str">
            <v xml:space="preserve">DVD Getreide - Woher kommt unser Brot? </v>
          </cell>
          <cell r="C5619" t="str">
            <v>Grain - Where Does Our Bread Come from?</v>
          </cell>
          <cell r="D5619" t="str">
            <v/>
          </cell>
          <cell r="E5619" t="str">
            <v/>
          </cell>
          <cell r="F5619" t="str">
            <v/>
          </cell>
          <cell r="G5619" t="str">
            <v/>
          </cell>
          <cell r="H5619">
            <v>73.5</v>
          </cell>
        </row>
        <row r="5620">
          <cell r="A5620" t="str">
            <v>MLB-4658326</v>
          </cell>
          <cell r="B5620" t="str">
            <v>DVD Zucker - Von der Rübe zum Kristall</v>
          </cell>
          <cell r="C5620" t="str">
            <v>Sugar - From Beet to Crystal</v>
          </cell>
          <cell r="D5620" t="str">
            <v/>
          </cell>
          <cell r="E5620" t="str">
            <v/>
          </cell>
          <cell r="F5620" t="str">
            <v/>
          </cell>
          <cell r="G5620" t="str">
            <v/>
          </cell>
          <cell r="H5620">
            <v>73.5</v>
          </cell>
        </row>
        <row r="5621">
          <cell r="A5621" t="str">
            <v>MLB-4658327</v>
          </cell>
          <cell r="B5621" t="str">
            <v>DVD Deine Zähne - Aufbau und Pflege</v>
          </cell>
          <cell r="C5621" t="str">
            <v>Your Teeth - Structure and Care</v>
          </cell>
          <cell r="D5621" t="str">
            <v/>
          </cell>
          <cell r="E5621" t="str">
            <v/>
          </cell>
          <cell r="F5621" t="str">
            <v/>
          </cell>
          <cell r="G5621" t="str">
            <v/>
          </cell>
          <cell r="H5621">
            <v>73.5</v>
          </cell>
        </row>
        <row r="5622">
          <cell r="A5622" t="str">
            <v>MLB-4658328</v>
          </cell>
          <cell r="B5622" t="str">
            <v>DVD Unser Wald - Im Jahreslauf</v>
          </cell>
          <cell r="C5622" t="str">
            <v>The Forest - Throughout the Year</v>
          </cell>
          <cell r="D5622" t="str">
            <v/>
          </cell>
          <cell r="E5622" t="str">
            <v/>
          </cell>
          <cell r="F5622" t="str">
            <v/>
          </cell>
          <cell r="G5622" t="str">
            <v/>
          </cell>
          <cell r="H5622">
            <v>73.5</v>
          </cell>
        </row>
        <row r="5623">
          <cell r="A5623" t="str">
            <v>MLB-4658329</v>
          </cell>
          <cell r="B5623" t="str">
            <v xml:space="preserve">DVD Sicher im Straßenverkehr - Kinder als Verkehrsteilnehmer </v>
          </cell>
          <cell r="C5623" t="str">
            <v>Safety in Road Traffic - Children as Traffic Participants</v>
          </cell>
          <cell r="D5623" t="str">
            <v/>
          </cell>
          <cell r="E5623" t="str">
            <v/>
          </cell>
          <cell r="F5623" t="str">
            <v/>
          </cell>
          <cell r="G5623" t="str">
            <v/>
          </cell>
          <cell r="H5623">
            <v>73.5</v>
          </cell>
        </row>
        <row r="5624">
          <cell r="A5624" t="str">
            <v>MLB-4658330</v>
          </cell>
          <cell r="B5624" t="str">
            <v>DVD Post - Wie verschickt man Brief &amp; Co.?</v>
          </cell>
          <cell r="C5624" t="str">
            <v>Postal Service - How Are Letters and Similar Postal Article</v>
          </cell>
          <cell r="D5624" t="str">
            <v/>
          </cell>
          <cell r="E5624" t="str">
            <v/>
          </cell>
          <cell r="F5624" t="str">
            <v/>
          </cell>
          <cell r="G5624" t="str">
            <v/>
          </cell>
          <cell r="H5624">
            <v>73.5</v>
          </cell>
        </row>
        <row r="5625">
          <cell r="A5625" t="str">
            <v>MLB-4658331</v>
          </cell>
          <cell r="B5625" t="str">
            <v>DVD Zauberwelt Schnee - Faszinierende Einblicke</v>
          </cell>
          <cell r="C5625" t="str">
            <v>Magical World of Snow - Fascinating Insights</v>
          </cell>
          <cell r="D5625" t="str">
            <v/>
          </cell>
          <cell r="E5625" t="str">
            <v/>
          </cell>
          <cell r="F5625" t="str">
            <v/>
          </cell>
          <cell r="G5625" t="str">
            <v/>
          </cell>
          <cell r="H5625">
            <v>73.5</v>
          </cell>
        </row>
        <row r="5626">
          <cell r="A5626" t="str">
            <v>MLB-4658332</v>
          </cell>
          <cell r="B5626" t="str">
            <v xml:space="preserve">DVD Lebensraum Wald - Der Rotfuchs </v>
          </cell>
          <cell r="C5626" t="str">
            <v>The Forest as a Biotope - The Red Fox</v>
          </cell>
          <cell r="D5626" t="str">
            <v/>
          </cell>
          <cell r="E5626" t="str">
            <v/>
          </cell>
          <cell r="F5626" t="str">
            <v/>
          </cell>
          <cell r="G5626" t="str">
            <v/>
          </cell>
          <cell r="H5626">
            <v>73.5</v>
          </cell>
        </row>
        <row r="5627">
          <cell r="A5627" t="str">
            <v>MLB-4658333</v>
          </cell>
          <cell r="B5627" t="str">
            <v>DVD Halogene - Die Chemie von Fluor und Chlor</v>
          </cell>
          <cell r="C5627" t="str">
            <v>Halogens - The Chemistry of Fluorine and Chlorine</v>
          </cell>
          <cell r="D5627" t="str">
            <v/>
          </cell>
          <cell r="E5627" t="str">
            <v/>
          </cell>
          <cell r="F5627" t="str">
            <v/>
          </cell>
          <cell r="G5627" t="str">
            <v/>
          </cell>
          <cell r="H5627">
            <v>73.5</v>
          </cell>
        </row>
        <row r="5628">
          <cell r="A5628" t="str">
            <v>MLB-4658334</v>
          </cell>
          <cell r="B5628" t="str">
            <v xml:space="preserve">DVD Energiequelle Sonne - gestern - heute - morgen </v>
          </cell>
          <cell r="C5628" t="str">
            <v>Source of Energy - the Sun- Yesterday - Today - Tomorrow</v>
          </cell>
          <cell r="D5628" t="str">
            <v/>
          </cell>
          <cell r="E5628" t="str">
            <v/>
          </cell>
          <cell r="F5628" t="str">
            <v/>
          </cell>
          <cell r="G5628" t="str">
            <v/>
          </cell>
          <cell r="H5628">
            <v>73.5</v>
          </cell>
        </row>
        <row r="5629">
          <cell r="A5629" t="str">
            <v>MLB-4658336</v>
          </cell>
          <cell r="B5629" t="str">
            <v xml:space="preserve">DVD Der Zirkus - Eine fantastische Welt </v>
          </cell>
          <cell r="C5629" t="str">
            <v>The Circus - A Fantastic World</v>
          </cell>
          <cell r="D5629" t="str">
            <v/>
          </cell>
          <cell r="E5629" t="str">
            <v/>
          </cell>
          <cell r="F5629" t="str">
            <v/>
          </cell>
          <cell r="G5629" t="str">
            <v/>
          </cell>
          <cell r="H5629">
            <v>73.5</v>
          </cell>
        </row>
        <row r="5630">
          <cell r="A5630" t="str">
            <v>MLB-4658337</v>
          </cell>
          <cell r="B5630" t="str">
            <v>DVD Winter - Die kalte Jahreszeit</v>
          </cell>
          <cell r="C5630" t="str">
            <v>Winter - The Cold Season</v>
          </cell>
          <cell r="D5630" t="str">
            <v/>
          </cell>
          <cell r="E5630" t="str">
            <v/>
          </cell>
          <cell r="F5630" t="str">
            <v/>
          </cell>
          <cell r="G5630" t="str">
            <v/>
          </cell>
          <cell r="H5630">
            <v>73.5</v>
          </cell>
        </row>
        <row r="5631">
          <cell r="A5631" t="str">
            <v>MLB-4658339</v>
          </cell>
          <cell r="B5631" t="str">
            <v xml:space="preserve">DVD Verkehrserziehung - Wie bewege ich mich im Verkehr? </v>
          </cell>
          <cell r="C5631" t="str">
            <v>Road Safety Education - How to Move in Traffic</v>
          </cell>
          <cell r="D5631" t="str">
            <v/>
          </cell>
          <cell r="E5631" t="str">
            <v/>
          </cell>
          <cell r="F5631" t="str">
            <v/>
          </cell>
          <cell r="G5631" t="str">
            <v/>
          </cell>
          <cell r="H5631">
            <v>73.5</v>
          </cell>
        </row>
        <row r="5632">
          <cell r="A5632" t="str">
            <v>MLB-4658340</v>
          </cell>
          <cell r="B5632" t="str">
            <v xml:space="preserve">DVD Vom Stein zum Glas - Wo kommt unser Glas her? </v>
          </cell>
          <cell r="C5632" t="str">
            <v>From Stone to Glass - Where Does Our Glass Come From?</v>
          </cell>
          <cell r="D5632" t="str">
            <v/>
          </cell>
          <cell r="E5632" t="str">
            <v/>
          </cell>
          <cell r="F5632" t="str">
            <v/>
          </cell>
          <cell r="G5632" t="str">
            <v/>
          </cell>
          <cell r="H5632">
            <v>73.5</v>
          </cell>
        </row>
        <row r="5633">
          <cell r="A5633" t="str">
            <v>MLB-4658978</v>
          </cell>
          <cell r="B5633" t="str">
            <v xml:space="preserve">DVD Wasser ist überall - Wo kommt unser Wasser her? </v>
          </cell>
          <cell r="C5633" t="str">
            <v>Water is Everywhere - Where Does Our Water Come From?</v>
          </cell>
          <cell r="D5633" t="str">
            <v/>
          </cell>
          <cell r="E5633" t="str">
            <v/>
          </cell>
          <cell r="F5633" t="str">
            <v/>
          </cell>
          <cell r="G5633" t="str">
            <v/>
          </cell>
          <cell r="H5633">
            <v>73.5</v>
          </cell>
        </row>
        <row r="5634">
          <cell r="A5634" t="str">
            <v>MLB-4659112</v>
          </cell>
          <cell r="B5634" t="str">
            <v>DVD Evolution - Primaten</v>
          </cell>
          <cell r="C5634" t="str">
            <v>Evolution - Primates</v>
          </cell>
          <cell r="D5634" t="str">
            <v/>
          </cell>
          <cell r="E5634" t="str">
            <v/>
          </cell>
          <cell r="F5634" t="str">
            <v/>
          </cell>
          <cell r="G5634" t="str">
            <v/>
          </cell>
          <cell r="H5634">
            <v>73.5</v>
          </cell>
        </row>
        <row r="5635">
          <cell r="A5635" t="str">
            <v>MLB-4659164</v>
          </cell>
          <cell r="B5635" t="str">
            <v xml:space="preserve">DVD Unser Wetter - Entstehung und Vorhersage </v>
          </cell>
          <cell r="C5635" t="str">
            <v xml:space="preserve">Our Weather - Formation and Forecast </v>
          </cell>
          <cell r="D5635" t="str">
            <v/>
          </cell>
          <cell r="E5635" t="str">
            <v/>
          </cell>
          <cell r="F5635" t="str">
            <v/>
          </cell>
          <cell r="G5635" t="str">
            <v/>
          </cell>
          <cell r="H5635">
            <v>73.5</v>
          </cell>
        </row>
        <row r="5636">
          <cell r="A5636" t="str">
            <v>MLB-4659165</v>
          </cell>
          <cell r="B5636" t="str">
            <v>DVD Säugetiere - Wirbeltiere 5 (2 DVDs)</v>
          </cell>
          <cell r="C5636" t="str">
            <v>Mammals I - Vertebrates 5</v>
          </cell>
          <cell r="D5636" t="str">
            <v/>
          </cell>
          <cell r="E5636" t="str">
            <v/>
          </cell>
          <cell r="F5636" t="str">
            <v/>
          </cell>
          <cell r="G5636" t="str">
            <v/>
          </cell>
          <cell r="H5636">
            <v>73.5</v>
          </cell>
        </row>
        <row r="5637">
          <cell r="A5637" t="str">
            <v>MLB-4659257</v>
          </cell>
          <cell r="B5637" t="str">
            <v>DVD Nationalpark - Hohe Tauern</v>
          </cell>
          <cell r="C5637" t="str">
            <v>Nationalpark - Hohe Tauern</v>
          </cell>
          <cell r="D5637" t="str">
            <v/>
          </cell>
          <cell r="E5637" t="str">
            <v/>
          </cell>
          <cell r="F5637" t="str">
            <v/>
          </cell>
          <cell r="G5637" t="str">
            <v/>
          </cell>
          <cell r="H5637">
            <v>73.5</v>
          </cell>
        </row>
        <row r="5638">
          <cell r="A5638" t="str">
            <v>MLB-4659337</v>
          </cell>
          <cell r="B5638" t="str">
            <v>DVD Halogene - Die Chemie von Brom und Iod</v>
          </cell>
          <cell r="C5638" t="str">
            <v>Halogens - The Chemistry of Bromine and Iodine</v>
          </cell>
          <cell r="D5638" t="str">
            <v/>
          </cell>
          <cell r="E5638" t="str">
            <v/>
          </cell>
          <cell r="F5638" t="str">
            <v/>
          </cell>
          <cell r="G5638" t="str">
            <v/>
          </cell>
          <cell r="H5638">
            <v>73.5</v>
          </cell>
        </row>
        <row r="5639">
          <cell r="A5639" t="str">
            <v>MLB-4659338</v>
          </cell>
          <cell r="B5639" t="str">
            <v>DVD Die Honigbiene - Das Leben im Bienenstaat</v>
          </cell>
          <cell r="C5639" t="str">
            <v>The Honey Bee - Life in the Beehive</v>
          </cell>
          <cell r="D5639" t="str">
            <v/>
          </cell>
          <cell r="E5639" t="str">
            <v/>
          </cell>
          <cell r="F5639" t="str">
            <v/>
          </cell>
          <cell r="G5639" t="str">
            <v/>
          </cell>
          <cell r="H5639">
            <v>73.5</v>
          </cell>
        </row>
        <row r="5640">
          <cell r="A5640" t="str">
            <v>MLB-4662212</v>
          </cell>
          <cell r="B5640" t="str">
            <v xml:space="preserve">DVD Spinnen - Kleine Tiere mit großer Bedeutung </v>
          </cell>
          <cell r="C5640" t="str">
            <v>Spiders - Small Animals of Great Significance</v>
          </cell>
          <cell r="D5640" t="str">
            <v/>
          </cell>
          <cell r="E5640" t="str">
            <v/>
          </cell>
          <cell r="F5640" t="str">
            <v/>
          </cell>
          <cell r="G5640" t="str">
            <v/>
          </cell>
          <cell r="H5640">
            <v>73.5</v>
          </cell>
        </row>
        <row r="5641">
          <cell r="A5641" t="str">
            <v>MLB-4662213</v>
          </cell>
          <cell r="B5641" t="str">
            <v>DVD Der Uhu - Die größte Eule der Welt</v>
          </cell>
          <cell r="C5641" t="str">
            <v>The Eurasian Eagle Owl - The Largest Owl of the World</v>
          </cell>
          <cell r="D5641" t="str">
            <v/>
          </cell>
          <cell r="E5641" t="str">
            <v/>
          </cell>
          <cell r="F5641" t="str">
            <v/>
          </cell>
          <cell r="G5641" t="str">
            <v/>
          </cell>
          <cell r="H5641">
            <v>73.5</v>
          </cell>
        </row>
        <row r="5642">
          <cell r="A5642" t="str">
            <v>MLB-4662214</v>
          </cell>
          <cell r="B5642" t="str">
            <v>DVD Der Mäusebussard - Merkmale und Verhaltensweisen</v>
          </cell>
          <cell r="C5642" t="str">
            <v>The Common Buzzard - Characteristics and Behaviour</v>
          </cell>
          <cell r="D5642" t="str">
            <v/>
          </cell>
          <cell r="E5642" t="str">
            <v/>
          </cell>
          <cell r="F5642" t="str">
            <v/>
          </cell>
          <cell r="G5642" t="str">
            <v/>
          </cell>
          <cell r="H5642">
            <v>73.5</v>
          </cell>
        </row>
        <row r="5643">
          <cell r="A5643" t="str">
            <v>MLB-4662215</v>
          </cell>
          <cell r="B5643" t="str">
            <v xml:space="preserve">DVD Ökosystem Meer - Haie und Wale </v>
          </cell>
          <cell r="C5643" t="str">
            <v>Ecosystem Sea - Sharks and Whales</v>
          </cell>
          <cell r="D5643" t="str">
            <v/>
          </cell>
          <cell r="E5643" t="str">
            <v/>
          </cell>
          <cell r="F5643" t="str">
            <v/>
          </cell>
          <cell r="G5643" t="str">
            <v/>
          </cell>
          <cell r="H5643">
            <v>73.5</v>
          </cell>
        </row>
        <row r="5644">
          <cell r="A5644" t="str">
            <v>MLB-4662216</v>
          </cell>
          <cell r="B5644" t="str">
            <v xml:space="preserve">DVD Mikrokosmos - Unvorstellbar klein </v>
          </cell>
          <cell r="C5644" t="str">
            <v>Microcosm - Unimaginably Small</v>
          </cell>
          <cell r="D5644" t="str">
            <v/>
          </cell>
          <cell r="E5644" t="str">
            <v/>
          </cell>
          <cell r="F5644" t="str">
            <v/>
          </cell>
          <cell r="G5644" t="str">
            <v/>
          </cell>
          <cell r="H5644">
            <v>73.5</v>
          </cell>
        </row>
        <row r="5645">
          <cell r="A5645" t="str">
            <v>MLB-4662217</v>
          </cell>
          <cell r="B5645" t="str">
            <v>DVD Makrokosmos - Unvorstellbar groß</v>
          </cell>
          <cell r="C5645" t="str">
            <v>Macrocosm - Unimaginably Big</v>
          </cell>
          <cell r="D5645" t="str">
            <v/>
          </cell>
          <cell r="E5645" t="str">
            <v/>
          </cell>
          <cell r="F5645" t="str">
            <v/>
          </cell>
          <cell r="G5645" t="str">
            <v/>
          </cell>
          <cell r="H5645">
            <v>73.5</v>
          </cell>
        </row>
        <row r="5646">
          <cell r="A5646" t="str">
            <v>MLB-4662218</v>
          </cell>
          <cell r="B5646" t="str">
            <v>DVD Die Donau - Ein Strom durch halb Europa</v>
          </cell>
          <cell r="C5646" t="str">
            <v>The Danube - A River Across Half of Europe</v>
          </cell>
          <cell r="D5646" t="str">
            <v/>
          </cell>
          <cell r="E5646" t="str">
            <v/>
          </cell>
          <cell r="F5646" t="str">
            <v/>
          </cell>
          <cell r="G5646" t="str">
            <v/>
          </cell>
          <cell r="H5646">
            <v>73.5</v>
          </cell>
        </row>
        <row r="5647">
          <cell r="A5647" t="str">
            <v>MLB-4662224</v>
          </cell>
          <cell r="B5647" t="str">
            <v xml:space="preserve">DVD Zeit - Uhr und Kalender </v>
          </cell>
          <cell r="C5647" t="str">
            <v xml:space="preserve">Time - Clock and Calendar </v>
          </cell>
          <cell r="D5647" t="str">
            <v/>
          </cell>
          <cell r="E5647" t="str">
            <v/>
          </cell>
          <cell r="F5647" t="str">
            <v/>
          </cell>
          <cell r="G5647" t="str">
            <v/>
          </cell>
          <cell r="H5647">
            <v>73.5</v>
          </cell>
        </row>
        <row r="5648">
          <cell r="A5648" t="str">
            <v>MLB-4662225</v>
          </cell>
          <cell r="B5648" t="str">
            <v>DVD Müll - Trennen - Entsorgen - Recyceln</v>
          </cell>
          <cell r="C5648" t="str">
            <v>Waste - Separation - Disposal - Recycling</v>
          </cell>
          <cell r="D5648" t="str">
            <v/>
          </cell>
          <cell r="E5648" t="str">
            <v/>
          </cell>
          <cell r="F5648" t="str">
            <v/>
          </cell>
          <cell r="G5648" t="str">
            <v/>
          </cell>
          <cell r="H5648">
            <v>73.5</v>
          </cell>
        </row>
        <row r="5649">
          <cell r="A5649" t="str">
            <v>MLB-4662226</v>
          </cell>
          <cell r="B5649" t="str">
            <v xml:space="preserve">DVD Mein Körper - Aufbau und Geschlechtsmerkmale </v>
          </cell>
          <cell r="C5649" t="str">
            <v>My Body - Structure and Sexual Characteristics</v>
          </cell>
          <cell r="D5649" t="str">
            <v/>
          </cell>
          <cell r="E5649" t="str">
            <v/>
          </cell>
          <cell r="F5649" t="str">
            <v/>
          </cell>
          <cell r="G5649" t="str">
            <v/>
          </cell>
          <cell r="H5649">
            <v>73.5</v>
          </cell>
        </row>
        <row r="5650">
          <cell r="A5650" t="str">
            <v>MLB-4662227</v>
          </cell>
          <cell r="B5650" t="str">
            <v xml:space="preserve">DVD Spiele - Entwicklung, Arten und Regeln </v>
          </cell>
          <cell r="C5650" t="str">
            <v>Games - Development, Types and Rules</v>
          </cell>
          <cell r="D5650" t="str">
            <v/>
          </cell>
          <cell r="E5650" t="str">
            <v/>
          </cell>
          <cell r="F5650" t="str">
            <v/>
          </cell>
          <cell r="G5650" t="str">
            <v/>
          </cell>
          <cell r="H5650">
            <v>73.5</v>
          </cell>
        </row>
        <row r="5651">
          <cell r="A5651" t="str">
            <v>MLB-4662228</v>
          </cell>
          <cell r="B5651" t="str">
            <v xml:space="preserve">DVD Aluminium I, Eigenschaften, Reaktionen, Besonderheiten </v>
          </cell>
          <cell r="C5651" t="str">
            <v>Aluminium I - Properties, Reactions, Specifics</v>
          </cell>
          <cell r="D5651" t="str">
            <v/>
          </cell>
          <cell r="E5651" t="str">
            <v/>
          </cell>
          <cell r="F5651" t="str">
            <v/>
          </cell>
          <cell r="G5651" t="str">
            <v/>
          </cell>
          <cell r="H5651">
            <v>73.5</v>
          </cell>
        </row>
        <row r="5652">
          <cell r="A5652" t="str">
            <v>MLB-4662229</v>
          </cell>
          <cell r="B5652" t="str">
            <v>DVD Aluminium II - Gewinnung, Verarbeitung, Recycling</v>
          </cell>
          <cell r="C5652" t="str">
            <v>Aluminium II - Production, Processing, Recycling</v>
          </cell>
          <cell r="D5652" t="str">
            <v/>
          </cell>
          <cell r="E5652" t="str">
            <v/>
          </cell>
          <cell r="F5652" t="str">
            <v/>
          </cell>
          <cell r="G5652" t="str">
            <v/>
          </cell>
          <cell r="H5652">
            <v>73.5</v>
          </cell>
        </row>
        <row r="5653">
          <cell r="A5653" t="str">
            <v>MLB-4662230</v>
          </cell>
          <cell r="B5653" t="str">
            <v>DVD Chemischer Anfangsunterricht I - Stoffe untersuchen, messen, vergleichen</v>
          </cell>
          <cell r="C5653" t="str">
            <v>Basics of Chemistry I - Examining and Measuring Substances</v>
          </cell>
          <cell r="D5653" t="str">
            <v/>
          </cell>
          <cell r="E5653" t="str">
            <v/>
          </cell>
          <cell r="F5653" t="str">
            <v/>
          </cell>
          <cell r="G5653" t="str">
            <v/>
          </cell>
          <cell r="H5653">
            <v>73.5</v>
          </cell>
        </row>
        <row r="5654">
          <cell r="A5654" t="str">
            <v>MLB-4662231</v>
          </cell>
          <cell r="B5654" t="str">
            <v>DVD Säuren und Basen - In Produkten des Alltags</v>
          </cell>
          <cell r="C5654" t="str">
            <v>Acids and Bases - In Everyday Products</v>
          </cell>
          <cell r="D5654" t="str">
            <v/>
          </cell>
          <cell r="E5654" t="str">
            <v/>
          </cell>
          <cell r="F5654" t="str">
            <v/>
          </cell>
          <cell r="G5654" t="str">
            <v/>
          </cell>
          <cell r="H5654">
            <v>73.5</v>
          </cell>
        </row>
        <row r="5655">
          <cell r="A5655" t="str">
            <v>MLB-4662233</v>
          </cell>
          <cell r="B5655" t="str">
            <v>DVD Sommer - Die Natur ist voller Leben</v>
          </cell>
          <cell r="C5655" t="str">
            <v xml:space="preserve">Summer - Nature is Full of Life </v>
          </cell>
          <cell r="D5655" t="str">
            <v/>
          </cell>
          <cell r="E5655" t="str">
            <v/>
          </cell>
          <cell r="F5655" t="str">
            <v/>
          </cell>
          <cell r="G5655" t="str">
            <v/>
          </cell>
          <cell r="H5655">
            <v>73.5</v>
          </cell>
        </row>
        <row r="5656">
          <cell r="A5656" t="str">
            <v>MLB-4662234</v>
          </cell>
          <cell r="B5656" t="str">
            <v xml:space="preserve">DVD Bionik - Von der Natur abgeschaut </v>
          </cell>
          <cell r="C5656" t="str">
            <v>Bionics - Copying Nature</v>
          </cell>
          <cell r="D5656" t="str">
            <v/>
          </cell>
          <cell r="E5656" t="str">
            <v/>
          </cell>
          <cell r="F5656" t="str">
            <v/>
          </cell>
          <cell r="G5656" t="str">
            <v/>
          </cell>
          <cell r="H5656">
            <v>73.5</v>
          </cell>
        </row>
        <row r="5657">
          <cell r="A5657" t="str">
            <v>MLB-4662235</v>
          </cell>
          <cell r="B5657" t="str">
            <v>DVD EU - Großprojekt - Brenner Basistunnel</v>
          </cell>
          <cell r="C5657" t="str">
            <v>Major EU Project - Brenner Base Tunnel</v>
          </cell>
          <cell r="D5657" t="str">
            <v/>
          </cell>
          <cell r="E5657" t="str">
            <v/>
          </cell>
          <cell r="F5657" t="str">
            <v/>
          </cell>
          <cell r="G5657" t="str">
            <v/>
          </cell>
          <cell r="H5657">
            <v>73.5</v>
          </cell>
        </row>
        <row r="5658">
          <cell r="A5658" t="str">
            <v>MLB-4662584</v>
          </cell>
          <cell r="B5658" t="str">
            <v xml:space="preserve">DVD Zecken - Gefährliche Plagegeister </v>
          </cell>
          <cell r="C5658" t="str">
            <v>Ticks - Dangerous Pests</v>
          </cell>
          <cell r="D5658" t="str">
            <v/>
          </cell>
          <cell r="E5658" t="str">
            <v/>
          </cell>
          <cell r="F5658" t="str">
            <v/>
          </cell>
          <cell r="G5658" t="str">
            <v/>
          </cell>
          <cell r="H5658">
            <v>73.5</v>
          </cell>
        </row>
        <row r="5659">
          <cell r="A5659" t="str">
            <v>MLB-4662992</v>
          </cell>
          <cell r="B5659" t="str">
            <v>DVD Der Weißstorch - Pendler zwischen Europa und Afrika</v>
          </cell>
          <cell r="C5659" t="str">
            <v>The White Stork - Commuter between Europe and Africa</v>
          </cell>
          <cell r="D5659" t="str">
            <v/>
          </cell>
          <cell r="E5659" t="str">
            <v/>
          </cell>
          <cell r="F5659" t="str">
            <v/>
          </cell>
          <cell r="G5659" t="str">
            <v/>
          </cell>
          <cell r="H5659">
            <v>73.5</v>
          </cell>
        </row>
        <row r="5660">
          <cell r="A5660" t="str">
            <v>MLB-4664189</v>
          </cell>
          <cell r="B5660" t="str">
            <v>DVD Heimische Obstarten - Kernobst, Steinobst, Beerenfrüchte</v>
          </cell>
          <cell r="C5660" t="str">
            <v>Domestic Fruit Species - Aggregate Fruit, Drupe, Berry Fruit</v>
          </cell>
          <cell r="D5660" t="str">
            <v/>
          </cell>
          <cell r="E5660" t="str">
            <v/>
          </cell>
          <cell r="F5660" t="str">
            <v/>
          </cell>
          <cell r="G5660" t="str">
            <v/>
          </cell>
          <cell r="H5660">
            <v>73.5</v>
          </cell>
        </row>
        <row r="5661">
          <cell r="A5661" t="str">
            <v>MLB-4664191</v>
          </cell>
          <cell r="B5661" t="str">
            <v xml:space="preserve">DVD Dinosaurier - Spuren der Vergangenheit </v>
          </cell>
          <cell r="C5661" t="str">
            <v>Dinosaurs - Traces of the Past</v>
          </cell>
          <cell r="D5661" t="str">
            <v/>
          </cell>
          <cell r="E5661" t="str">
            <v/>
          </cell>
          <cell r="F5661" t="str">
            <v/>
          </cell>
          <cell r="G5661" t="str">
            <v/>
          </cell>
          <cell r="H5661">
            <v>73.5</v>
          </cell>
        </row>
        <row r="5662">
          <cell r="A5662" t="str">
            <v>MLB-4664193</v>
          </cell>
          <cell r="B5662" t="str">
            <v>DVD Haustiere - Lebensweisen und Bedürfnisse</v>
          </cell>
          <cell r="C5662" t="str">
            <v>Domestic Animals - Behaviour and Needs</v>
          </cell>
          <cell r="D5662" t="str">
            <v/>
          </cell>
          <cell r="E5662" t="str">
            <v/>
          </cell>
          <cell r="F5662" t="str">
            <v/>
          </cell>
          <cell r="G5662" t="str">
            <v/>
          </cell>
          <cell r="H5662">
            <v>73.5</v>
          </cell>
        </row>
        <row r="5663">
          <cell r="A5663" t="str">
            <v>MLB-4664194</v>
          </cell>
          <cell r="B5663" t="str">
            <v>DVD Vögel am Futterhaus - Fütterung im Winter</v>
          </cell>
          <cell r="C5663" t="str">
            <v>Birds at the Bird Feeder -  Feeding in Winter</v>
          </cell>
          <cell r="D5663" t="str">
            <v/>
          </cell>
          <cell r="E5663" t="str">
            <v/>
          </cell>
          <cell r="F5663" t="str">
            <v/>
          </cell>
          <cell r="G5663" t="str">
            <v/>
          </cell>
          <cell r="H5663">
            <v>73.5</v>
          </cell>
        </row>
        <row r="5664">
          <cell r="A5664" t="str">
            <v>MLB-4664195</v>
          </cell>
          <cell r="B5664" t="str">
            <v>DVD Fledermäuse - Tiere der Nacht</v>
          </cell>
          <cell r="C5664" t="str">
            <v>Bats - Night Animals</v>
          </cell>
          <cell r="D5664" t="str">
            <v/>
          </cell>
          <cell r="E5664" t="str">
            <v/>
          </cell>
          <cell r="F5664" t="str">
            <v/>
          </cell>
          <cell r="G5664" t="str">
            <v/>
          </cell>
          <cell r="H5664">
            <v>73.5</v>
          </cell>
        </row>
        <row r="5665">
          <cell r="A5665" t="str">
            <v>MLB-4664196</v>
          </cell>
          <cell r="B5665" t="str">
            <v xml:space="preserve">DVD Leben am Fluss - Auen und ihre Bewohner  </v>
          </cell>
          <cell r="C5665" t="str">
            <v>Life along the River - Floodplains and their Inhabitants</v>
          </cell>
          <cell r="D5665" t="str">
            <v/>
          </cell>
          <cell r="E5665" t="str">
            <v/>
          </cell>
          <cell r="F5665" t="str">
            <v/>
          </cell>
          <cell r="G5665" t="str">
            <v/>
          </cell>
          <cell r="H5665">
            <v>73.5</v>
          </cell>
        </row>
        <row r="5666">
          <cell r="A5666" t="str">
            <v>MLB-4664197</v>
          </cell>
          <cell r="B5666" t="str">
            <v>DVD Biodiversität - Bedrohte Artenvielfalt</v>
          </cell>
          <cell r="C5666" t="str">
            <v>Biodiversity - Threatened Variety of Species</v>
          </cell>
          <cell r="D5666" t="str">
            <v/>
          </cell>
          <cell r="E5666" t="str">
            <v/>
          </cell>
          <cell r="F5666" t="str">
            <v/>
          </cell>
          <cell r="G5666" t="str">
            <v/>
          </cell>
          <cell r="H5666">
            <v>73.5</v>
          </cell>
        </row>
        <row r="5667">
          <cell r="A5667" t="str">
            <v>MLB-4664198</v>
          </cell>
          <cell r="B5667" t="str">
            <v xml:space="preserve">DVD Essens-wert - Biodynamischer Anbau auf Sizilien </v>
          </cell>
          <cell r="C5667" t="str">
            <v xml:space="preserve">Worth Eating - Biodynamic Farming in Sicily </v>
          </cell>
          <cell r="D5667" t="str">
            <v/>
          </cell>
          <cell r="E5667" t="str">
            <v/>
          </cell>
          <cell r="F5667" t="str">
            <v/>
          </cell>
          <cell r="G5667" t="str">
            <v/>
          </cell>
          <cell r="H5667">
            <v>73.5</v>
          </cell>
        </row>
        <row r="5668">
          <cell r="A5668" t="str">
            <v>MLB-4664199</v>
          </cell>
          <cell r="B5668" t="str">
            <v>DVD Der gefährdete Regenwald - Klima- und Artenschutz</v>
          </cell>
          <cell r="C5668" t="str">
            <v>Endangered Rainforest - Climate and Species Protection</v>
          </cell>
          <cell r="D5668" t="str">
            <v/>
          </cell>
          <cell r="E5668" t="str">
            <v/>
          </cell>
          <cell r="F5668" t="str">
            <v/>
          </cell>
          <cell r="G5668" t="str">
            <v/>
          </cell>
          <cell r="H5668">
            <v>73.5</v>
          </cell>
        </row>
        <row r="5669">
          <cell r="A5669" t="str">
            <v>MLB-4664200</v>
          </cell>
          <cell r="B5669" t="str">
            <v>DVD Hormone - Boten im Verborgenen (inkl. Sek. II Bonusmaterial)</v>
          </cell>
          <cell r="C5669" t="str">
            <v>Hormones - Hidden Messengers</v>
          </cell>
          <cell r="D5669" t="str">
            <v/>
          </cell>
          <cell r="E5669" t="str">
            <v/>
          </cell>
          <cell r="F5669" t="str">
            <v/>
          </cell>
          <cell r="G5669" t="str">
            <v/>
          </cell>
          <cell r="H5669">
            <v>73.5</v>
          </cell>
        </row>
        <row r="5670">
          <cell r="A5670" t="str">
            <v>MLB-4664201</v>
          </cell>
          <cell r="B5670" t="str">
            <v xml:space="preserve">DVD Das grüne Paradoxon - Warum die Erde wärmer wird? </v>
          </cell>
          <cell r="C5670" t="str">
            <v>The Green Paradox - Why the Earth Gets Warmer</v>
          </cell>
          <cell r="D5670" t="str">
            <v/>
          </cell>
          <cell r="E5670" t="str">
            <v/>
          </cell>
          <cell r="F5670" t="str">
            <v/>
          </cell>
          <cell r="G5670" t="str">
            <v/>
          </cell>
          <cell r="H5670">
            <v>73.5</v>
          </cell>
        </row>
        <row r="5671">
          <cell r="A5671" t="str">
            <v>MLB-4664202</v>
          </cell>
          <cell r="B5671" t="str">
            <v>DVD Benin - Probleme eines Entwicklungslandes</v>
          </cell>
          <cell r="C5671" t="str">
            <v xml:space="preserve"> Benin - Problems of a Developing Country</v>
          </cell>
          <cell r="D5671" t="str">
            <v/>
          </cell>
          <cell r="E5671" t="str">
            <v/>
          </cell>
          <cell r="F5671" t="str">
            <v/>
          </cell>
          <cell r="G5671" t="str">
            <v/>
          </cell>
          <cell r="H5671">
            <v>73.5</v>
          </cell>
        </row>
        <row r="5672">
          <cell r="A5672" t="str">
            <v>MLB-4664215</v>
          </cell>
          <cell r="B5672" t="str">
            <v>DVD Chemischer Anfangsunterricht II - Stoffe mischen, Stoffe trennen</v>
          </cell>
          <cell r="C5672" t="str">
            <v>Basics of Chemistry II - Mixing and Separating Substances</v>
          </cell>
          <cell r="D5672" t="str">
            <v/>
          </cell>
          <cell r="E5672" t="str">
            <v/>
          </cell>
          <cell r="F5672" t="str">
            <v/>
          </cell>
          <cell r="G5672" t="str">
            <v/>
          </cell>
          <cell r="H5672">
            <v>73.5</v>
          </cell>
        </row>
        <row r="5673">
          <cell r="A5673" t="str">
            <v>MLB-4664216</v>
          </cell>
          <cell r="B5673" t="str">
            <v>DVD C, CO2 &amp; Co. Im Alltag - Von Kohlenstoff bis Carbonat</v>
          </cell>
          <cell r="C5673" t="str">
            <v>C, CO2 and Associates in Everyday Life - From Carbon to Car</v>
          </cell>
          <cell r="D5673" t="str">
            <v/>
          </cell>
          <cell r="E5673" t="str">
            <v/>
          </cell>
          <cell r="F5673" t="str">
            <v/>
          </cell>
          <cell r="G5673" t="str">
            <v/>
          </cell>
          <cell r="H5673">
            <v>73.5</v>
          </cell>
        </row>
        <row r="5674">
          <cell r="A5674" t="str">
            <v>MLB-4664217</v>
          </cell>
          <cell r="B5674" t="str">
            <v>DVD Weihnachten - Das Fest der Liebe</v>
          </cell>
          <cell r="C5674" t="str">
            <v>Christmas - The Festival of Love and Joy</v>
          </cell>
          <cell r="D5674" t="str">
            <v/>
          </cell>
          <cell r="E5674" t="str">
            <v/>
          </cell>
          <cell r="F5674" t="str">
            <v/>
          </cell>
          <cell r="G5674" t="str">
            <v/>
          </cell>
          <cell r="H5674">
            <v>73.5</v>
          </cell>
        </row>
        <row r="5675">
          <cell r="A5675" t="str">
            <v>MLB-4664218</v>
          </cell>
          <cell r="B5675" t="str">
            <v xml:space="preserve">DVD Frühling - Die Natur erwacht </v>
          </cell>
          <cell r="C5675" t="str">
            <v>Spring - Nature Awakens</v>
          </cell>
          <cell r="D5675" t="str">
            <v/>
          </cell>
          <cell r="E5675" t="str">
            <v/>
          </cell>
          <cell r="F5675" t="str">
            <v/>
          </cell>
          <cell r="G5675" t="str">
            <v/>
          </cell>
          <cell r="H5675">
            <v>73.5</v>
          </cell>
        </row>
        <row r="5676">
          <cell r="A5676" t="str">
            <v>MLB-4664219</v>
          </cell>
          <cell r="B5676" t="str">
            <v xml:space="preserve">DVD Draht - Draht ist überall </v>
          </cell>
          <cell r="C5676" t="str">
            <v>Wire - Wire Is Everywhere</v>
          </cell>
          <cell r="D5676" t="str">
            <v/>
          </cell>
          <cell r="E5676" t="str">
            <v/>
          </cell>
          <cell r="F5676" t="str">
            <v/>
          </cell>
          <cell r="G5676" t="str">
            <v/>
          </cell>
          <cell r="H5676">
            <v>73.5</v>
          </cell>
        </row>
        <row r="5677">
          <cell r="A5677" t="str">
            <v>MLB-4664220</v>
          </cell>
          <cell r="B5677" t="str">
            <v>DVD Forscher sein leicht gemacht - Entdecke die Welt</v>
          </cell>
          <cell r="C5677" t="str">
            <v xml:space="preserve">Research Made Easy - Discover the World </v>
          </cell>
          <cell r="D5677" t="str">
            <v/>
          </cell>
          <cell r="E5677" t="str">
            <v/>
          </cell>
          <cell r="F5677" t="str">
            <v/>
          </cell>
          <cell r="G5677" t="str">
            <v/>
          </cell>
          <cell r="H5677">
            <v>73.5</v>
          </cell>
        </row>
        <row r="5678">
          <cell r="A5678" t="str">
            <v>MLB-4664221</v>
          </cell>
          <cell r="B5678" t="str">
            <v>DVD Kommunikation - Telefon, Radio, Fernsehen</v>
          </cell>
          <cell r="C5678" t="str">
            <v>Communication - Radio, Telephone, Television</v>
          </cell>
          <cell r="D5678" t="str">
            <v/>
          </cell>
          <cell r="E5678" t="str">
            <v/>
          </cell>
          <cell r="F5678" t="str">
            <v/>
          </cell>
          <cell r="G5678" t="str">
            <v/>
          </cell>
          <cell r="H5678">
            <v>73.5</v>
          </cell>
        </row>
        <row r="5679">
          <cell r="A5679" t="str">
            <v>MLB-4664224</v>
          </cell>
          <cell r="B5679" t="str">
            <v xml:space="preserve">DVD Windenergie - Erneuerbare Energien I </v>
          </cell>
          <cell r="C5679" t="str">
            <v>Wind Energy - Renewable Energies I</v>
          </cell>
          <cell r="D5679" t="str">
            <v/>
          </cell>
          <cell r="E5679" t="str">
            <v/>
          </cell>
          <cell r="F5679" t="str">
            <v/>
          </cell>
          <cell r="G5679" t="str">
            <v/>
          </cell>
          <cell r="H5679">
            <v>73.5</v>
          </cell>
        </row>
        <row r="5680">
          <cell r="A5680" t="str">
            <v>MLB-4664227</v>
          </cell>
          <cell r="B5680" t="str">
            <v>DVD Eichhörnchen - Flinke Kletterer</v>
          </cell>
          <cell r="C5680" t="str">
            <v>Squirrels - Agile Climbers</v>
          </cell>
          <cell r="D5680" t="str">
            <v/>
          </cell>
          <cell r="E5680" t="str">
            <v/>
          </cell>
          <cell r="F5680" t="str">
            <v/>
          </cell>
          <cell r="G5680" t="str">
            <v/>
          </cell>
          <cell r="H5680">
            <v>73.5</v>
          </cell>
        </row>
        <row r="5681">
          <cell r="A5681" t="str">
            <v>MLB-4665633</v>
          </cell>
          <cell r="B5681" t="str">
            <v xml:space="preserve">DVD Libellen - Urzeitliche Räuber </v>
          </cell>
          <cell r="C5681" t="str">
            <v xml:space="preserve">Dragonflies - Primeval Predators </v>
          </cell>
          <cell r="D5681" t="str">
            <v/>
          </cell>
          <cell r="E5681" t="str">
            <v/>
          </cell>
          <cell r="F5681" t="str">
            <v/>
          </cell>
          <cell r="G5681" t="str">
            <v/>
          </cell>
          <cell r="H5681">
            <v>73.5</v>
          </cell>
        </row>
        <row r="5682">
          <cell r="A5682" t="str">
            <v>MLB-4665850</v>
          </cell>
          <cell r="B5682" t="str">
            <v>DVD Aufklärung - Befruchtung, Schwangerschaft, Geburt</v>
          </cell>
          <cell r="C5682" t="str">
            <v>Sex Education - Fertilisation, Pregnancy, Birth</v>
          </cell>
          <cell r="D5682" t="str">
            <v/>
          </cell>
          <cell r="E5682" t="str">
            <v/>
          </cell>
          <cell r="F5682" t="str">
            <v/>
          </cell>
          <cell r="G5682" t="str">
            <v/>
          </cell>
          <cell r="H5682">
            <v>73.5</v>
          </cell>
        </row>
        <row r="5683">
          <cell r="A5683" t="str">
            <v>MLB-4665851</v>
          </cell>
          <cell r="B5683" t="str">
            <v>DVD Das Schwein - Wildtier und Nutztier</v>
          </cell>
          <cell r="C5683" t="str">
            <v>Pig - Wild Animal and Farm Animal</v>
          </cell>
          <cell r="D5683" t="str">
            <v/>
          </cell>
          <cell r="E5683" t="str">
            <v/>
          </cell>
          <cell r="F5683" t="str">
            <v/>
          </cell>
          <cell r="G5683" t="str">
            <v/>
          </cell>
          <cell r="H5683">
            <v>73.5</v>
          </cell>
        </row>
        <row r="5684">
          <cell r="A5684" t="str">
            <v>MLB-4665852</v>
          </cell>
          <cell r="B5684" t="str">
            <v xml:space="preserve">DVD Schafe - Merkmale, Fortpflanzung, Nutzen   </v>
          </cell>
          <cell r="C5684" t="str">
            <v>Sheep - Characteristics, Reproduction, Utility</v>
          </cell>
          <cell r="D5684" t="str">
            <v/>
          </cell>
          <cell r="E5684" t="str">
            <v/>
          </cell>
          <cell r="F5684" t="str">
            <v/>
          </cell>
          <cell r="G5684" t="str">
            <v/>
          </cell>
          <cell r="H5684">
            <v>73.5</v>
          </cell>
        </row>
        <row r="5685">
          <cell r="A5685" t="str">
            <v>MLB-4665853</v>
          </cell>
          <cell r="B5685" t="str">
            <v>DVD Die Kartoffel - Eine tolle Knolle</v>
          </cell>
          <cell r="C5685" t="str">
            <v>The Potato - A Terrific Tuber</v>
          </cell>
          <cell r="D5685" t="str">
            <v/>
          </cell>
          <cell r="E5685" t="str">
            <v/>
          </cell>
          <cell r="F5685" t="str">
            <v/>
          </cell>
          <cell r="G5685" t="str">
            <v/>
          </cell>
          <cell r="H5685">
            <v>73.5</v>
          </cell>
        </row>
        <row r="5686">
          <cell r="A5686" t="str">
            <v>MLB-4665854</v>
          </cell>
          <cell r="B5686" t="str">
            <v>DVD Meeressäuger - Wale und Seekühe</v>
          </cell>
          <cell r="C5686" t="str">
            <v>Marine Mammals - Whales and Sea Cows</v>
          </cell>
          <cell r="D5686" t="str">
            <v/>
          </cell>
          <cell r="E5686" t="str">
            <v/>
          </cell>
          <cell r="F5686" t="str">
            <v/>
          </cell>
          <cell r="G5686" t="str">
            <v/>
          </cell>
          <cell r="H5686">
            <v>73.5</v>
          </cell>
        </row>
        <row r="5687">
          <cell r="A5687" t="str">
            <v>MLB-4665869</v>
          </cell>
          <cell r="B5687" t="str">
            <v>DVD Ökosystem See - Faszination Süßwasser</v>
          </cell>
          <cell r="C5687" t="str">
            <v>Ecosystem Lake - Freshwater Fascination</v>
          </cell>
          <cell r="D5687" t="str">
            <v/>
          </cell>
          <cell r="E5687" t="str">
            <v/>
          </cell>
          <cell r="F5687" t="str">
            <v/>
          </cell>
          <cell r="G5687" t="str">
            <v/>
          </cell>
          <cell r="H5687">
            <v>73.5</v>
          </cell>
        </row>
        <row r="5688">
          <cell r="A5688" t="str">
            <v>MLB-4665870</v>
          </cell>
          <cell r="B5688" t="str">
            <v>DVD Herbst - Zeit der Ernte</v>
          </cell>
          <cell r="C5688" t="str">
            <v>Autumn - Harvest Time</v>
          </cell>
          <cell r="D5688" t="str">
            <v/>
          </cell>
          <cell r="E5688" t="str">
            <v/>
          </cell>
          <cell r="F5688" t="str">
            <v/>
          </cell>
          <cell r="G5688" t="str">
            <v/>
          </cell>
          <cell r="H5688">
            <v>73.5</v>
          </cell>
        </row>
        <row r="5689">
          <cell r="A5689" t="str">
            <v>MLB-4665871</v>
          </cell>
          <cell r="B5689" t="str">
            <v>DVD Kohlenhydrate - Zuckersüße Chemie</v>
          </cell>
          <cell r="C5689" t="str">
            <v>Carbohydrates - Chemistry as Sweet as Sugar</v>
          </cell>
          <cell r="D5689" t="str">
            <v/>
          </cell>
          <cell r="E5689" t="str">
            <v/>
          </cell>
          <cell r="F5689" t="str">
            <v/>
          </cell>
          <cell r="G5689" t="str">
            <v/>
          </cell>
          <cell r="H5689">
            <v>73.5</v>
          </cell>
        </row>
        <row r="5690">
          <cell r="A5690" t="str">
            <v>MLB-4665872</v>
          </cell>
          <cell r="B5690" t="str">
            <v>DVD Edelgase - Eine Familie von edlem Gemüt</v>
          </cell>
          <cell r="C5690" t="str">
            <v>Noble Gases - A Family of Noble Disposition</v>
          </cell>
          <cell r="D5690" t="str">
            <v/>
          </cell>
          <cell r="E5690" t="str">
            <v/>
          </cell>
          <cell r="F5690" t="str">
            <v/>
          </cell>
          <cell r="G5690" t="str">
            <v/>
          </cell>
          <cell r="H5690">
            <v>73.5</v>
          </cell>
        </row>
        <row r="5691">
          <cell r="A5691" t="str">
            <v>MLB-4665873</v>
          </cell>
          <cell r="B5691" t="str">
            <v>DVD Der verwundete Planet I + II - Ökosystem Erde in Gefahr (2 DVDs)</v>
          </cell>
          <cell r="C5691" t="str">
            <v>The Wounded Planet - Ecosystem Earth in Danger</v>
          </cell>
          <cell r="D5691" t="str">
            <v/>
          </cell>
          <cell r="E5691" t="str">
            <v/>
          </cell>
          <cell r="F5691" t="str">
            <v/>
          </cell>
          <cell r="G5691" t="str">
            <v/>
          </cell>
          <cell r="H5691">
            <v>73.5</v>
          </cell>
        </row>
        <row r="5692">
          <cell r="A5692" t="str">
            <v>MLB-4665875</v>
          </cell>
          <cell r="B5692" t="str">
            <v>DVD Baden-Württemberg - Die Bundesländer</v>
          </cell>
          <cell r="C5692" t="str">
            <v>Baden-Wuerttemberg - The Federal States</v>
          </cell>
          <cell r="D5692" t="str">
            <v/>
          </cell>
          <cell r="E5692" t="str">
            <v/>
          </cell>
          <cell r="F5692" t="str">
            <v/>
          </cell>
          <cell r="G5692" t="str">
            <v/>
          </cell>
          <cell r="H5692">
            <v>73.5</v>
          </cell>
        </row>
        <row r="5693">
          <cell r="A5693" t="str">
            <v>MLB-4665876</v>
          </cell>
          <cell r="B5693" t="str">
            <v>DVD Solarenergie - Erneuerbare Energien II</v>
          </cell>
          <cell r="C5693" t="str">
            <v>Solar Energy - Renewable Energies II</v>
          </cell>
          <cell r="D5693" t="str">
            <v/>
          </cell>
          <cell r="E5693" t="str">
            <v/>
          </cell>
          <cell r="F5693" t="str">
            <v/>
          </cell>
          <cell r="G5693" t="str">
            <v/>
          </cell>
          <cell r="H5693">
            <v>73.5</v>
          </cell>
        </row>
        <row r="5694">
          <cell r="A5694" t="str">
            <v>MLB-4666915</v>
          </cell>
          <cell r="B5694" t="str">
            <v>DVD Dinosaurier - Echsen der Urzeit</v>
          </cell>
          <cell r="C5694" t="str">
            <v>Dinosaurs - Lizards of Prehistoric Times</v>
          </cell>
          <cell r="D5694" t="str">
            <v/>
          </cell>
          <cell r="E5694" t="str">
            <v/>
          </cell>
          <cell r="F5694" t="str">
            <v/>
          </cell>
          <cell r="G5694" t="str">
            <v/>
          </cell>
          <cell r="H5694">
            <v>73.5</v>
          </cell>
        </row>
        <row r="5695">
          <cell r="A5695" t="str">
            <v>MLB-4667255</v>
          </cell>
          <cell r="B5695" t="str">
            <v>DVD Der Igel - Ein stacheliger Insektenfresser</v>
          </cell>
          <cell r="C5695" t="str">
            <v>The Hedgehog - A Spiny Insectivore</v>
          </cell>
          <cell r="D5695" t="str">
            <v/>
          </cell>
          <cell r="E5695" t="str">
            <v/>
          </cell>
          <cell r="F5695" t="str">
            <v/>
          </cell>
          <cell r="G5695" t="str">
            <v/>
          </cell>
          <cell r="H5695">
            <v>73.5</v>
          </cell>
        </row>
        <row r="5696">
          <cell r="A5696" t="str">
            <v>MLB-4667256</v>
          </cell>
          <cell r="B5696" t="str">
            <v>DVD Blüten - Aufbau und Bestäubung</v>
          </cell>
          <cell r="C5696" t="str">
            <v>Blossoms - Structure and Pollination</v>
          </cell>
          <cell r="D5696" t="str">
            <v/>
          </cell>
          <cell r="E5696" t="str">
            <v/>
          </cell>
          <cell r="F5696" t="str">
            <v/>
          </cell>
          <cell r="G5696" t="str">
            <v/>
          </cell>
          <cell r="H5696">
            <v>73.5</v>
          </cell>
        </row>
        <row r="5697">
          <cell r="A5697" t="str">
            <v>MLB-4667652</v>
          </cell>
          <cell r="B5697" t="str">
            <v xml:space="preserve">DVD Insekten - Leben in unserem Garten </v>
          </cell>
          <cell r="C5697" t="str">
            <v>Insects - Life in our Garden</v>
          </cell>
          <cell r="D5697" t="str">
            <v/>
          </cell>
          <cell r="E5697" t="str">
            <v/>
          </cell>
          <cell r="F5697" t="str">
            <v/>
          </cell>
          <cell r="G5697" t="str">
            <v/>
          </cell>
          <cell r="H5697">
            <v>73.5</v>
          </cell>
        </row>
        <row r="5698">
          <cell r="A5698" t="str">
            <v>MLB-4667653</v>
          </cell>
          <cell r="B5698" t="str">
            <v xml:space="preserve">DVD Bergtiere - Wer lebt in den Alpen? </v>
          </cell>
          <cell r="C5698" t="str">
            <v>Alpine Animals - What Lives in the Alps?</v>
          </cell>
          <cell r="D5698" t="str">
            <v/>
          </cell>
          <cell r="E5698" t="str">
            <v/>
          </cell>
          <cell r="F5698" t="str">
            <v/>
          </cell>
          <cell r="G5698" t="str">
            <v/>
          </cell>
          <cell r="H5698">
            <v>73.5</v>
          </cell>
        </row>
        <row r="5699">
          <cell r="A5699" t="str">
            <v>MLB-4667654</v>
          </cell>
          <cell r="B5699" t="str">
            <v>DVD Faszinierende Vogelwelt</v>
          </cell>
          <cell r="C5699" t="str">
            <v>Fascinating Bird World  - How Do Birds Live?</v>
          </cell>
          <cell r="D5699" t="str">
            <v/>
          </cell>
          <cell r="E5699" t="str">
            <v/>
          </cell>
          <cell r="F5699" t="str">
            <v/>
          </cell>
          <cell r="G5699" t="str">
            <v/>
          </cell>
          <cell r="H5699">
            <v>73.5</v>
          </cell>
        </row>
        <row r="5700">
          <cell r="A5700" t="str">
            <v>MLB-4667655</v>
          </cell>
          <cell r="B5700" t="str">
            <v xml:space="preserve">DVD Schmetterlinge - Faszinierende Lebewesen   </v>
          </cell>
          <cell r="C5700" t="str">
            <v>Butterflies - Fascinating Creatures</v>
          </cell>
          <cell r="D5700" t="str">
            <v/>
          </cell>
          <cell r="E5700" t="str">
            <v/>
          </cell>
          <cell r="F5700" t="str">
            <v/>
          </cell>
          <cell r="G5700" t="str">
            <v/>
          </cell>
          <cell r="H5700">
            <v>73.5</v>
          </cell>
        </row>
        <row r="5701">
          <cell r="A5701" t="str">
            <v>MLB-4667657</v>
          </cell>
          <cell r="B5701" t="str">
            <v>DVD Wasserenergie - Erneuerbare Energien III</v>
          </cell>
          <cell r="C5701" t="str">
            <v>Water Energy - Renewable Energies III</v>
          </cell>
          <cell r="D5701" t="str">
            <v/>
          </cell>
          <cell r="E5701" t="str">
            <v/>
          </cell>
          <cell r="F5701" t="str">
            <v/>
          </cell>
          <cell r="G5701" t="str">
            <v/>
          </cell>
          <cell r="H5701">
            <v>73.5</v>
          </cell>
        </row>
        <row r="5702">
          <cell r="A5702" t="str">
            <v>MLB-4667659</v>
          </cell>
          <cell r="B5702" t="str">
            <v>DVD Pinguine - Flugunfähige Seevögel</v>
          </cell>
          <cell r="C5702" t="str">
            <v>Penguins - Flightless Seabirds</v>
          </cell>
          <cell r="D5702" t="str">
            <v/>
          </cell>
          <cell r="E5702" t="str">
            <v/>
          </cell>
          <cell r="F5702" t="str">
            <v/>
          </cell>
          <cell r="G5702" t="str">
            <v/>
          </cell>
          <cell r="H5702">
            <v>73.5</v>
          </cell>
        </row>
        <row r="5703">
          <cell r="A5703" t="str">
            <v>MLB-4667660</v>
          </cell>
          <cell r="B5703" t="str">
            <v>DVD Ananas - Königin der Früchte</v>
          </cell>
          <cell r="C5703" t="str">
            <v>Pineapple - Queen of Fruits</v>
          </cell>
          <cell r="D5703" t="str">
            <v/>
          </cell>
          <cell r="E5703" t="str">
            <v/>
          </cell>
          <cell r="F5703" t="str">
            <v/>
          </cell>
          <cell r="G5703" t="str">
            <v/>
          </cell>
          <cell r="H5703">
            <v>73.5</v>
          </cell>
        </row>
        <row r="5704">
          <cell r="A5704" t="str">
            <v>MLB-4667661</v>
          </cell>
          <cell r="B5704" t="str">
            <v>DVD Frühblüher - Boten des Frühlings</v>
          </cell>
          <cell r="C5704" t="str">
            <v>Early Flowering Plants - Harbingers of Spring</v>
          </cell>
          <cell r="D5704" t="str">
            <v/>
          </cell>
          <cell r="E5704" t="str">
            <v/>
          </cell>
          <cell r="F5704" t="str">
            <v/>
          </cell>
          <cell r="G5704" t="str">
            <v/>
          </cell>
          <cell r="H5704">
            <v>73.5</v>
          </cell>
        </row>
        <row r="5705">
          <cell r="A5705" t="str">
            <v>MLB-4667666</v>
          </cell>
          <cell r="B5705" t="str">
            <v>DVD Das Wattenmeer - Lebensraum zwischen Ebbe und Flut</v>
          </cell>
          <cell r="C5705" t="str">
            <v>Wadden Sea - Habitat between Ebb and Flow</v>
          </cell>
          <cell r="D5705" t="str">
            <v/>
          </cell>
          <cell r="E5705" t="str">
            <v/>
          </cell>
          <cell r="F5705" t="str">
            <v/>
          </cell>
          <cell r="G5705" t="str">
            <v/>
          </cell>
          <cell r="H5705">
            <v>73.5</v>
          </cell>
        </row>
        <row r="5706">
          <cell r="A5706" t="str">
            <v>MLB-4667667</v>
          </cell>
          <cell r="B5706" t="str">
            <v>DVD Ökosystem Moor  - Lebensraum in Gefahr</v>
          </cell>
          <cell r="C5706" t="str">
            <v xml:space="preserve">Ecosystem Bog - Endangered Habitat  </v>
          </cell>
          <cell r="D5706" t="str">
            <v/>
          </cell>
          <cell r="E5706" t="str">
            <v/>
          </cell>
          <cell r="F5706" t="str">
            <v/>
          </cell>
          <cell r="G5706" t="str">
            <v/>
          </cell>
          <cell r="H5706">
            <v>73.5</v>
          </cell>
        </row>
        <row r="5707">
          <cell r="A5707" t="str">
            <v>MLB-4667668</v>
          </cell>
          <cell r="B5707" t="str">
            <v>DVD Zugvögel - Wanderer am Himmel</v>
          </cell>
          <cell r="C5707" t="str">
            <v>Migratory Birds - Wanderers in the Sky</v>
          </cell>
          <cell r="D5707" t="str">
            <v/>
          </cell>
          <cell r="E5707" t="str">
            <v/>
          </cell>
          <cell r="F5707" t="str">
            <v/>
          </cell>
          <cell r="G5707" t="str">
            <v/>
          </cell>
          <cell r="H5707">
            <v>73.5</v>
          </cell>
        </row>
        <row r="5708">
          <cell r="A5708" t="str">
            <v>MLB-4667669</v>
          </cell>
          <cell r="B5708" t="str">
            <v>DVD Grundwasser - Schatz unter unseren Füßen</v>
          </cell>
          <cell r="C5708" t="str">
            <v xml:space="preserve">Groundwater - Treasure beneath Our Feet  </v>
          </cell>
          <cell r="D5708" t="str">
            <v/>
          </cell>
          <cell r="E5708" t="str">
            <v/>
          </cell>
          <cell r="F5708" t="str">
            <v/>
          </cell>
          <cell r="G5708" t="str">
            <v/>
          </cell>
          <cell r="H5708">
            <v>73.5</v>
          </cell>
        </row>
        <row r="5709">
          <cell r="A5709" t="str">
            <v>MLB-4667670</v>
          </cell>
          <cell r="B5709" t="str">
            <v>DVD Parasiten - Überlebensstrategien im Verborgenen</v>
          </cell>
          <cell r="C5709" t="str">
            <v>Parasites - Invisible Survival Strategies</v>
          </cell>
          <cell r="D5709" t="str">
            <v/>
          </cell>
          <cell r="E5709" t="str">
            <v/>
          </cell>
          <cell r="F5709" t="str">
            <v/>
          </cell>
          <cell r="G5709" t="str">
            <v/>
          </cell>
          <cell r="H5709">
            <v>73.5</v>
          </cell>
        </row>
        <row r="5710">
          <cell r="A5710" t="str">
            <v>MLB-4667671</v>
          </cell>
          <cell r="B5710" t="str">
            <v>DVD Pinguine - Anpassung an Lebensräume</v>
          </cell>
          <cell r="C5710" t="str">
            <v>Penguins - Adaptation to Habitat</v>
          </cell>
          <cell r="D5710" t="str">
            <v/>
          </cell>
          <cell r="E5710" t="str">
            <v/>
          </cell>
          <cell r="F5710" t="str">
            <v/>
          </cell>
          <cell r="G5710" t="str">
            <v/>
          </cell>
          <cell r="H5710">
            <v>73.5</v>
          </cell>
        </row>
        <row r="5711">
          <cell r="A5711" t="str">
            <v>MLB-4667672</v>
          </cell>
          <cell r="B5711" t="str">
            <v>DVD Basiswissen BIO I - Pflanzenzellen, Fotosynthese, Atmung</v>
          </cell>
          <cell r="C5711" t="str">
            <v>Basics of Biologiy I - Plant Cells, Photosynthesis, Respiration</v>
          </cell>
          <cell r="D5711" t="str">
            <v/>
          </cell>
          <cell r="E5711" t="str">
            <v/>
          </cell>
          <cell r="F5711" t="str">
            <v/>
          </cell>
          <cell r="G5711" t="str">
            <v/>
          </cell>
          <cell r="H5711">
            <v>73.5</v>
          </cell>
        </row>
        <row r="5712">
          <cell r="A5712" t="str">
            <v>MLB-4667673</v>
          </cell>
          <cell r="B5712" t="str">
            <v>DVD Basiswissen BIO II - Energiekreisläufe</v>
          </cell>
          <cell r="C5712" t="str">
            <v>Basics of Biology II - Energy Cycles</v>
          </cell>
          <cell r="D5712" t="str">
            <v/>
          </cell>
          <cell r="E5712" t="str">
            <v/>
          </cell>
          <cell r="F5712" t="str">
            <v/>
          </cell>
          <cell r="G5712" t="str">
            <v/>
          </cell>
          <cell r="H5712">
            <v>73.5</v>
          </cell>
        </row>
        <row r="5713">
          <cell r="A5713" t="str">
            <v>MLB-4667674</v>
          </cell>
          <cell r="B5713" t="str">
            <v>DVD Basiswissen BIO III - Enzyme und Tierzellen</v>
          </cell>
          <cell r="C5713" t="str">
            <v>Basics of Biology III - Enzymes and Animal Cells</v>
          </cell>
          <cell r="D5713" t="str">
            <v/>
          </cell>
          <cell r="E5713" t="str">
            <v/>
          </cell>
          <cell r="F5713" t="str">
            <v/>
          </cell>
          <cell r="G5713" t="str">
            <v/>
          </cell>
          <cell r="H5713">
            <v>73.5</v>
          </cell>
        </row>
        <row r="5714">
          <cell r="A5714" t="str">
            <v>MLB-4667676</v>
          </cell>
          <cell r="B5714" t="str">
            <v xml:space="preserve">DVD Die Elbe - Ströme Europas </v>
          </cell>
          <cell r="C5714" t="str">
            <v>The River Elbe - Major European Rivers</v>
          </cell>
          <cell r="D5714" t="str">
            <v/>
          </cell>
          <cell r="E5714" t="str">
            <v/>
          </cell>
          <cell r="F5714" t="str">
            <v/>
          </cell>
          <cell r="G5714" t="str">
            <v/>
          </cell>
          <cell r="H5714">
            <v>73.5</v>
          </cell>
        </row>
        <row r="5715">
          <cell r="A5715" t="str">
            <v>MLB-4667677</v>
          </cell>
          <cell r="B5715" t="str">
            <v>DVD Istanbul - Stadt auf zwei Kontinenten</v>
          </cell>
          <cell r="C5715" t="str">
            <v>Istanbul - City on Two Continents</v>
          </cell>
          <cell r="D5715" t="str">
            <v/>
          </cell>
          <cell r="E5715" t="str">
            <v/>
          </cell>
          <cell r="F5715" t="str">
            <v/>
          </cell>
          <cell r="G5715" t="str">
            <v/>
          </cell>
          <cell r="H5715">
            <v>73.5</v>
          </cell>
        </row>
        <row r="5716">
          <cell r="A5716" t="str">
            <v>MLB-4667678</v>
          </cell>
          <cell r="B5716" t="str">
            <v>DVD Südkorea - Im Land der Morgenstille</v>
          </cell>
          <cell r="C5716" t="str">
            <v>South Korea - In the Land of the Morning Calm</v>
          </cell>
          <cell r="D5716" t="str">
            <v/>
          </cell>
          <cell r="E5716" t="str">
            <v/>
          </cell>
          <cell r="F5716" t="str">
            <v/>
          </cell>
          <cell r="G5716" t="str">
            <v/>
          </cell>
          <cell r="H5716">
            <v>73.5</v>
          </cell>
        </row>
        <row r="5717">
          <cell r="A5717" t="str">
            <v>MLB-4668264</v>
          </cell>
          <cell r="B5717" t="str">
            <v>DVD Schulcaching - Digitale Schnitzeljagd</v>
          </cell>
          <cell r="C5717" t="str">
            <v>School Caching - Digital scavenger hunt</v>
          </cell>
          <cell r="D5717" t="str">
            <v/>
          </cell>
          <cell r="E5717" t="str">
            <v/>
          </cell>
          <cell r="F5717" t="str">
            <v/>
          </cell>
          <cell r="G5717" t="str">
            <v/>
          </cell>
          <cell r="H5717">
            <v>73.5</v>
          </cell>
        </row>
        <row r="5718">
          <cell r="A5718" t="str">
            <v>MLB-4668679</v>
          </cell>
          <cell r="B5718" t="str">
            <v>DVD Der Höckerschwan - Ein Jahr mit Schwänen</v>
          </cell>
          <cell r="C5718" t="str">
            <v>Mute Swan - Swans throughout the Year</v>
          </cell>
          <cell r="D5718" t="str">
            <v/>
          </cell>
          <cell r="E5718" t="str">
            <v/>
          </cell>
          <cell r="F5718" t="str">
            <v/>
          </cell>
          <cell r="G5718" t="str">
            <v/>
          </cell>
          <cell r="H5718">
            <v>73.5</v>
          </cell>
        </row>
        <row r="5719">
          <cell r="A5719" t="str">
            <v>MLB-4668757</v>
          </cell>
          <cell r="B5719" t="str">
            <v>DVD Bananen - Süße Energiespender</v>
          </cell>
          <cell r="C5719" t="str">
            <v>Banana - Sweet Energy Booster</v>
          </cell>
          <cell r="D5719" t="str">
            <v/>
          </cell>
          <cell r="E5719" t="str">
            <v/>
          </cell>
          <cell r="F5719" t="str">
            <v/>
          </cell>
          <cell r="G5719" t="str">
            <v/>
          </cell>
          <cell r="H5719">
            <v>73.5</v>
          </cell>
        </row>
        <row r="5720">
          <cell r="A5720" t="str">
            <v>MLB-4668787</v>
          </cell>
          <cell r="B5720" t="str">
            <v>DVD Tibet – Land des Schneelöwen</v>
          </cell>
          <cell r="C5720" t="str">
            <v>Tibet - Country of the Snow Lion</v>
          </cell>
          <cell r="D5720" t="str">
            <v/>
          </cell>
          <cell r="E5720" t="str">
            <v/>
          </cell>
          <cell r="F5720" t="str">
            <v/>
          </cell>
          <cell r="G5720" t="str">
            <v/>
          </cell>
          <cell r="H5720">
            <v>73.5</v>
          </cell>
        </row>
        <row r="5721">
          <cell r="A5721" t="str">
            <v>MLB-4669134</v>
          </cell>
          <cell r="B5721" t="str">
            <v>DVD Toter Winkel – Gefahr im Straßenverkehr</v>
          </cell>
          <cell r="C5721" t="str">
            <v>”Dead Angle“ - Traffic Dangers</v>
          </cell>
          <cell r="D5721" t="str">
            <v/>
          </cell>
          <cell r="E5721" t="str">
            <v/>
          </cell>
          <cell r="F5721" t="str">
            <v/>
          </cell>
          <cell r="G5721" t="str">
            <v/>
          </cell>
          <cell r="H5721">
            <v>73.5</v>
          </cell>
        </row>
        <row r="5722">
          <cell r="A5722" t="str">
            <v>MLB-4669615</v>
          </cell>
          <cell r="B5722" t="str">
            <v>DVD Smart Grid - Intelligente Stromnetze - Erneuerbare Energien IV</v>
          </cell>
          <cell r="C5722" t="str">
            <v>Smart Grid - Intelligent Use of Energy</v>
          </cell>
          <cell r="D5722" t="str">
            <v/>
          </cell>
          <cell r="E5722" t="str">
            <v/>
          </cell>
          <cell r="F5722" t="str">
            <v/>
          </cell>
          <cell r="G5722" t="str">
            <v/>
          </cell>
          <cell r="H5722">
            <v>73.5</v>
          </cell>
        </row>
        <row r="5723">
          <cell r="A5723" t="str">
            <v>MLB-4669616</v>
          </cell>
          <cell r="B5723" t="str">
            <v>DVD Blut – unser Lebenselixier</v>
          </cell>
          <cell r="C5723" t="str">
            <v>Blood - Our Elixir of Life</v>
          </cell>
          <cell r="D5723" t="str">
            <v/>
          </cell>
          <cell r="E5723" t="str">
            <v/>
          </cell>
          <cell r="F5723" t="str">
            <v/>
          </cell>
          <cell r="G5723" t="str">
            <v/>
          </cell>
          <cell r="H5723">
            <v>73.5</v>
          </cell>
        </row>
        <row r="5724">
          <cell r="A5724" t="str">
            <v>MLB-4669617</v>
          </cell>
          <cell r="B5724" t="str">
            <v xml:space="preserve">DVD Fremde Arten unter uns - Neobiota </v>
          </cell>
          <cell r="C5724" t="str">
            <v>New Species in our Environment - Invasive Species</v>
          </cell>
          <cell r="D5724" t="str">
            <v/>
          </cell>
          <cell r="E5724" t="str">
            <v/>
          </cell>
          <cell r="F5724" t="str">
            <v/>
          </cell>
          <cell r="G5724" t="str">
            <v/>
          </cell>
          <cell r="H5724">
            <v>73.5</v>
          </cell>
        </row>
        <row r="5725">
          <cell r="A5725" t="str">
            <v>MLB-4669618</v>
          </cell>
          <cell r="B5725" t="str">
            <v>DVD Impfen – Warum? Weshalb? Wogegen?</v>
          </cell>
          <cell r="C5725" t="str">
            <v>Vaccination - Why? For What reasion? Against what?</v>
          </cell>
          <cell r="D5725" t="str">
            <v/>
          </cell>
          <cell r="E5725" t="str">
            <v/>
          </cell>
          <cell r="F5725" t="str">
            <v/>
          </cell>
          <cell r="G5725" t="str">
            <v/>
          </cell>
          <cell r="H5725">
            <v>73.5</v>
          </cell>
        </row>
        <row r="5726">
          <cell r="A5726" t="str">
            <v>MLB-4669619</v>
          </cell>
          <cell r="B5726" t="str">
            <v>DVD Jäger und Gejagte - Tiere in Afrika (mit Untertitel)</v>
          </cell>
          <cell r="C5726" t="str">
            <v>Hunters and Hunted - Animals in Africa</v>
          </cell>
          <cell r="D5726" t="str">
            <v/>
          </cell>
          <cell r="E5726" t="str">
            <v/>
          </cell>
          <cell r="F5726" t="str">
            <v/>
          </cell>
          <cell r="G5726" t="str">
            <v/>
          </cell>
          <cell r="H5726">
            <v>73.5</v>
          </cell>
        </row>
        <row r="5727">
          <cell r="A5727" t="str">
            <v>MLB-4669620</v>
          </cell>
          <cell r="B5727" t="str">
            <v xml:space="preserve">DVD Faszination Fluss – Tier im und am Wasser </v>
          </cell>
          <cell r="C5727" t="str">
            <v xml:space="preserve">Hidden Life at the River - Journey of Discovery along Brooks, Rivers and Wetlands
</v>
          </cell>
          <cell r="D5727" t="str">
            <v/>
          </cell>
          <cell r="E5727" t="str">
            <v/>
          </cell>
          <cell r="F5727" t="str">
            <v/>
          </cell>
          <cell r="G5727" t="str">
            <v/>
          </cell>
          <cell r="H5727">
            <v>73.5</v>
          </cell>
        </row>
        <row r="5728">
          <cell r="A5728" t="str">
            <v>MLB-4669628</v>
          </cell>
          <cell r="B5728" t="str">
            <v>DVD Indien – Kultur und Geschichte</v>
          </cell>
          <cell r="C5728" t="str">
            <v>India - Culture and History</v>
          </cell>
          <cell r="D5728" t="str">
            <v/>
          </cell>
          <cell r="E5728" t="str">
            <v/>
          </cell>
          <cell r="F5728" t="str">
            <v/>
          </cell>
          <cell r="G5728" t="str">
            <v/>
          </cell>
          <cell r="H5728">
            <v>73.5</v>
          </cell>
        </row>
        <row r="5729">
          <cell r="A5729" t="str">
            <v>MLB-4669629</v>
          </cell>
          <cell r="B5729" t="str">
            <v>DVD Grüner Tourismus - Alternative zum Massentourismus</v>
          </cell>
          <cell r="C5729" t="str">
            <v>Green Tourism - Alternative to Mass Tourism</v>
          </cell>
          <cell r="D5729" t="str">
            <v/>
          </cell>
          <cell r="E5729" t="str">
            <v/>
          </cell>
          <cell r="F5729" t="str">
            <v/>
          </cell>
          <cell r="G5729" t="str">
            <v/>
          </cell>
          <cell r="H5729">
            <v>73.5</v>
          </cell>
        </row>
        <row r="5730">
          <cell r="A5730" t="str">
            <v>MLB-4669637</v>
          </cell>
          <cell r="B5730" t="str">
            <v>DVD Weltall – Geschichte der Raumfahrt</v>
          </cell>
          <cell r="C5730" t="str">
            <v>Star Wars - Develoment of Space Travel</v>
          </cell>
          <cell r="D5730" t="str">
            <v/>
          </cell>
          <cell r="E5730" t="str">
            <v/>
          </cell>
          <cell r="F5730" t="str">
            <v/>
          </cell>
          <cell r="G5730" t="str">
            <v/>
          </cell>
          <cell r="H5730">
            <v>73.5</v>
          </cell>
        </row>
        <row r="5731">
          <cell r="A5731" t="str">
            <v>MLB-4669649</v>
          </cell>
          <cell r="B5731" t="str">
            <v xml:space="preserve">DVD Kinder haben Rechte - UN-Kinderrechtskonvention  </v>
          </cell>
          <cell r="C5731" t="str">
            <v>Children Have Rights - UN Convention of the Rights of the Child</v>
          </cell>
          <cell r="D5731" t="str">
            <v/>
          </cell>
          <cell r="E5731" t="str">
            <v/>
          </cell>
          <cell r="F5731" t="str">
            <v/>
          </cell>
          <cell r="G5731" t="str">
            <v/>
          </cell>
          <cell r="H5731">
            <v>73.5</v>
          </cell>
        </row>
        <row r="5732">
          <cell r="A5732" t="str">
            <v>MLB-4669650</v>
          </cell>
          <cell r="B5732" t="str">
            <v>DVD Frühstück – aus aller Welt</v>
          </cell>
          <cell r="C5732" t="str">
            <v>Breakfast- from All over the World</v>
          </cell>
          <cell r="D5732" t="str">
            <v/>
          </cell>
          <cell r="E5732" t="str">
            <v/>
          </cell>
          <cell r="F5732" t="str">
            <v/>
          </cell>
          <cell r="G5732" t="str">
            <v/>
          </cell>
          <cell r="H5732">
            <v>73.5</v>
          </cell>
        </row>
        <row r="5733">
          <cell r="A5733" t="str">
            <v>MLB-4669651</v>
          </cell>
          <cell r="B5733" t="str">
            <v>DVD Bürgermeister/-in – Aufgabe des Gemeindewesens</v>
          </cell>
          <cell r="C5733" t="str">
            <v xml:space="preserve">Mayor(ess) – Tasks of the Municipality </v>
          </cell>
          <cell r="D5733" t="str">
            <v/>
          </cell>
          <cell r="E5733" t="str">
            <v/>
          </cell>
          <cell r="F5733" t="str">
            <v/>
          </cell>
          <cell r="G5733" t="str">
            <v/>
          </cell>
          <cell r="H5733">
            <v>73.5</v>
          </cell>
        </row>
        <row r="5734">
          <cell r="A5734" t="str">
            <v>MLB-4669654</v>
          </cell>
          <cell r="B5734" t="str">
            <v xml:space="preserve">DVD Licht - Eigenschaften und Experimente </v>
          </cell>
          <cell r="C5734" t="str">
            <v>Light - Properties and Experiments</v>
          </cell>
          <cell r="D5734" t="str">
            <v/>
          </cell>
          <cell r="E5734" t="str">
            <v/>
          </cell>
          <cell r="F5734" t="str">
            <v/>
          </cell>
          <cell r="G5734" t="str">
            <v/>
          </cell>
          <cell r="H5734">
            <v>73.5</v>
          </cell>
        </row>
        <row r="5735">
          <cell r="A5735" t="str">
            <v>MLB-4669656</v>
          </cell>
          <cell r="B5735" t="str">
            <v xml:space="preserve">DVD Ameisen - Kleine Lebewesen ganz groß </v>
          </cell>
          <cell r="C5735" t="str">
            <v xml:space="preserve">Ants - Small Amazing Creatures  </v>
          </cell>
          <cell r="D5735" t="str">
            <v/>
          </cell>
          <cell r="E5735" t="str">
            <v/>
          </cell>
          <cell r="F5735" t="str">
            <v/>
          </cell>
          <cell r="G5735" t="str">
            <v/>
          </cell>
          <cell r="H5735">
            <v>73.5</v>
          </cell>
        </row>
        <row r="5736">
          <cell r="A5736" t="str">
            <v>MLB-4669657</v>
          </cell>
          <cell r="B5736" t="str">
            <v>DVD Baustellen – Bauarbeiter, Bagger &amp; Co.</v>
          </cell>
          <cell r="C5736" t="str">
            <v>Construction Sites - Builders, Diggers and More</v>
          </cell>
          <cell r="D5736" t="str">
            <v/>
          </cell>
          <cell r="E5736" t="str">
            <v/>
          </cell>
          <cell r="F5736" t="str">
            <v/>
          </cell>
          <cell r="G5736" t="str">
            <v/>
          </cell>
          <cell r="H5736">
            <v>73.5</v>
          </cell>
        </row>
        <row r="5737">
          <cell r="A5737" t="str">
            <v>MLB-4669658</v>
          </cell>
          <cell r="B5737" t="str">
            <v>DVD Leben im See – Wer wohnt im und am Wasser?</v>
          </cell>
          <cell r="C5737" t="str">
            <v>Life in the Lake – Who Lives in and around the Water?</v>
          </cell>
          <cell r="D5737" t="str">
            <v/>
          </cell>
          <cell r="E5737" t="str">
            <v/>
          </cell>
          <cell r="F5737" t="str">
            <v/>
          </cell>
          <cell r="G5737" t="str">
            <v/>
          </cell>
          <cell r="H5737">
            <v>73.5</v>
          </cell>
        </row>
        <row r="5738">
          <cell r="A5738" t="str">
            <v>MLB-4669664</v>
          </cell>
          <cell r="B5738" t="str">
            <v xml:space="preserve">DVD Kraniche – Symbol für den Naturschutz </v>
          </cell>
          <cell r="C5738" t="str">
            <v>Crane - Symbol of Nature Protection</v>
          </cell>
          <cell r="D5738" t="str">
            <v/>
          </cell>
          <cell r="E5738" t="str">
            <v/>
          </cell>
          <cell r="F5738" t="str">
            <v/>
          </cell>
          <cell r="G5738" t="str">
            <v/>
          </cell>
          <cell r="H5738">
            <v>73.5</v>
          </cell>
        </row>
        <row r="5739">
          <cell r="A5739" t="str">
            <v>MLB-4669665</v>
          </cell>
          <cell r="B5739" t="str">
            <v>DVD Biotechnologie I – Grundlagen</v>
          </cell>
          <cell r="C5739" t="str">
            <v>Biotechnology - Basics</v>
          </cell>
          <cell r="D5739" t="str">
            <v/>
          </cell>
          <cell r="E5739" t="str">
            <v/>
          </cell>
          <cell r="F5739" t="str">
            <v/>
          </cell>
          <cell r="G5739" t="str">
            <v/>
          </cell>
          <cell r="H5739">
            <v>73.5</v>
          </cell>
        </row>
        <row r="5740">
          <cell r="A5740" t="str">
            <v>MLB-4669666</v>
          </cell>
          <cell r="B5740" t="str">
            <v>DVD Vom Küken zum Schwan – Der elegante Wasservogel</v>
          </cell>
          <cell r="C5740" t="str">
            <v>From Hatchling to Swan - The Elegant Water Bird</v>
          </cell>
          <cell r="D5740" t="str">
            <v/>
          </cell>
          <cell r="E5740" t="str">
            <v/>
          </cell>
          <cell r="F5740" t="str">
            <v/>
          </cell>
          <cell r="G5740" t="str">
            <v/>
          </cell>
          <cell r="H5740">
            <v>73.5</v>
          </cell>
        </row>
        <row r="5741">
          <cell r="A5741" t="str">
            <v>MLB-4669667</v>
          </cell>
          <cell r="B5741" t="str">
            <v xml:space="preserve">DVD Fischzucht - Karpfen, Forellen &amp; Co. </v>
          </cell>
          <cell r="C5741" t="str">
            <v xml:space="preserve">Fish Farming - Trout, Carp and Other Fish   </v>
          </cell>
          <cell r="D5741" t="str">
            <v/>
          </cell>
          <cell r="E5741" t="str">
            <v/>
          </cell>
          <cell r="F5741" t="str">
            <v/>
          </cell>
          <cell r="G5741" t="str">
            <v/>
          </cell>
          <cell r="H5741">
            <v>73.5</v>
          </cell>
        </row>
        <row r="5742">
          <cell r="A5742" t="str">
            <v>MLB-4669668</v>
          </cell>
          <cell r="B5742" t="str">
            <v>DVD Biobauernhof - Im Einklang mit der Natur</v>
          </cell>
          <cell r="C5742" t="str">
            <v>Organic Farm - In Harmony with Nature</v>
          </cell>
          <cell r="D5742" t="str">
            <v/>
          </cell>
          <cell r="E5742" t="str">
            <v/>
          </cell>
          <cell r="F5742" t="str">
            <v/>
          </cell>
          <cell r="G5742" t="str">
            <v/>
          </cell>
          <cell r="H5742">
            <v>73.5</v>
          </cell>
        </row>
        <row r="5743">
          <cell r="A5743" t="str">
            <v>MLB-4669720</v>
          </cell>
          <cell r="B5743" t="str">
            <v xml:space="preserve">DVD Schimpansen - Menschenaffen im Regenwald </v>
          </cell>
          <cell r="C5743" t="str">
            <v xml:space="preserve">Chimpanzees - Great Apes in the Rainforest </v>
          </cell>
          <cell r="D5743" t="str">
            <v/>
          </cell>
          <cell r="E5743" t="str">
            <v/>
          </cell>
          <cell r="F5743" t="str">
            <v/>
          </cell>
          <cell r="G5743" t="str">
            <v/>
          </cell>
          <cell r="H5743">
            <v>73.5</v>
          </cell>
        </row>
        <row r="5744">
          <cell r="A5744" t="str">
            <v>MLB-4669721</v>
          </cell>
          <cell r="B5744" t="str">
            <v>DVD Infektionen – Prophylaxe und Therapien</v>
          </cell>
          <cell r="C5744" t="str">
            <v>Infections - Prevention and Therapies</v>
          </cell>
          <cell r="D5744" t="str">
            <v/>
          </cell>
          <cell r="E5744" t="str">
            <v/>
          </cell>
          <cell r="F5744" t="str">
            <v/>
          </cell>
          <cell r="G5744" t="str">
            <v/>
          </cell>
          <cell r="H5744">
            <v>73.5</v>
          </cell>
        </row>
        <row r="5745">
          <cell r="A5745" t="str">
            <v>MLB-4669863</v>
          </cell>
          <cell r="B5745" t="str">
            <v>DVD Hybridantriebe – Technik der Zukunft </v>
          </cell>
          <cell r="C5745" t="str">
            <v xml:space="preserve">Hybrid Drives  - Technology of the Future    </v>
          </cell>
          <cell r="D5745" t="str">
            <v/>
          </cell>
          <cell r="E5745" t="str">
            <v/>
          </cell>
          <cell r="F5745" t="str">
            <v/>
          </cell>
          <cell r="G5745" t="str">
            <v/>
          </cell>
          <cell r="H5745">
            <v>73.5</v>
          </cell>
        </row>
        <row r="5746">
          <cell r="A5746" t="str">
            <v>MLB-4671500</v>
          </cell>
          <cell r="B5746" t="str">
            <v xml:space="preserve">DVD Faszination Kalk - Entstehung und Nutzen </v>
          </cell>
          <cell r="C5746" t="str">
            <v>Fascination of Chalk - Formation and Use</v>
          </cell>
          <cell r="D5746" t="str">
            <v/>
          </cell>
          <cell r="E5746" t="str">
            <v/>
          </cell>
          <cell r="F5746" t="str">
            <v/>
          </cell>
          <cell r="G5746" t="str">
            <v/>
          </cell>
          <cell r="H5746">
            <v>73.5</v>
          </cell>
        </row>
        <row r="5747">
          <cell r="A5747" t="str">
            <v>MLB-4671501</v>
          </cell>
          <cell r="B5747" t="str">
            <v xml:space="preserve">DVD Die großen Pflanzenfresser - Megaherbivoren </v>
          </cell>
          <cell r="C5747" t="str">
            <v>Large Herbivores - Megaherbivores</v>
          </cell>
          <cell r="D5747" t="str">
            <v/>
          </cell>
          <cell r="E5747" t="str">
            <v/>
          </cell>
          <cell r="F5747" t="str">
            <v/>
          </cell>
          <cell r="G5747" t="str">
            <v/>
          </cell>
          <cell r="H5747">
            <v>73.5</v>
          </cell>
        </row>
        <row r="5748">
          <cell r="A5748" t="str">
            <v>MLB-4671503</v>
          </cell>
          <cell r="B5748" t="str">
            <v xml:space="preserve">DVD Lebensräume in Menschenhand - Natur im Wandel </v>
          </cell>
          <cell r="C5748" t="str">
            <v>Habitats in Human Hands - Changing Nature</v>
          </cell>
          <cell r="D5748" t="str">
            <v/>
          </cell>
          <cell r="E5748" t="str">
            <v/>
          </cell>
          <cell r="F5748" t="str">
            <v/>
          </cell>
          <cell r="G5748" t="str">
            <v/>
          </cell>
          <cell r="H5748">
            <v>73.5</v>
          </cell>
        </row>
        <row r="5749">
          <cell r="A5749" t="str">
            <v>MLB-4671615</v>
          </cell>
          <cell r="B5749" t="str">
            <v xml:space="preserve">DVD Raumbeispiel Rhein - Von der Quelle bis zur Mündung </v>
          </cell>
          <cell r="C5749" t="str">
            <v>The Rine - a Natural Area - From its Source to its Estuary</v>
          </cell>
          <cell r="D5749" t="str">
            <v/>
          </cell>
          <cell r="E5749" t="str">
            <v/>
          </cell>
          <cell r="F5749" t="str">
            <v/>
          </cell>
          <cell r="G5749" t="str">
            <v/>
          </cell>
          <cell r="H5749">
            <v>73.5</v>
          </cell>
        </row>
        <row r="5750">
          <cell r="A5750" t="str">
            <v>MLB-4671616</v>
          </cell>
          <cell r="B5750" t="str">
            <v>DVD Regenwurm - Bau und Lebensweise</v>
          </cell>
          <cell r="C5750" t="str">
            <v>Earthworm - Structure and Behaviour</v>
          </cell>
          <cell r="D5750" t="str">
            <v/>
          </cell>
          <cell r="E5750" t="str">
            <v/>
          </cell>
          <cell r="F5750" t="str">
            <v/>
          </cell>
          <cell r="G5750" t="str">
            <v/>
          </cell>
          <cell r="H5750">
            <v>73.5</v>
          </cell>
        </row>
        <row r="5751">
          <cell r="A5751" t="str">
            <v>MLB-4671617</v>
          </cell>
          <cell r="B5751" t="str">
            <v>DVD Roller- und Fahrradtraining - Schonraumübungen 1. bis 3. Klasse</v>
          </cell>
          <cell r="C5751" t="str">
            <v>Scooter and Bicycle Training - Exercises in a Safe Environment for the First to Third Schoo</v>
          </cell>
          <cell r="D5751" t="str">
            <v/>
          </cell>
          <cell r="E5751" t="str">
            <v/>
          </cell>
          <cell r="F5751" t="str">
            <v/>
          </cell>
          <cell r="G5751" t="str">
            <v/>
          </cell>
          <cell r="H5751">
            <v>73.5</v>
          </cell>
        </row>
        <row r="5752">
          <cell r="A5752" t="str">
            <v>MLB-4671618</v>
          </cell>
          <cell r="B5752" t="str">
            <v xml:space="preserve">DVD MP3 - ein Erfolgsmodell aus Deutschland </v>
          </cell>
          <cell r="C5752" t="str">
            <v>MP3 - A Success Story from Germany</v>
          </cell>
          <cell r="D5752" t="str">
            <v/>
          </cell>
          <cell r="E5752" t="str">
            <v/>
          </cell>
          <cell r="F5752" t="str">
            <v/>
          </cell>
          <cell r="G5752" t="str">
            <v/>
          </cell>
          <cell r="H5752">
            <v>73.5</v>
          </cell>
        </row>
        <row r="5753">
          <cell r="A5753" t="str">
            <v>MLB-4671619</v>
          </cell>
          <cell r="B5753" t="str">
            <v>DVD Silicon Valley - Standort der IT- und High-Tech-Industrie</v>
          </cell>
          <cell r="C5753" t="str">
            <v>Silicon Valley - Location for the IT and High-tech Industry</v>
          </cell>
          <cell r="D5753" t="str">
            <v/>
          </cell>
          <cell r="E5753" t="str">
            <v/>
          </cell>
          <cell r="F5753" t="str">
            <v/>
          </cell>
          <cell r="G5753" t="str">
            <v/>
          </cell>
          <cell r="H5753">
            <v>73.5</v>
          </cell>
        </row>
        <row r="5754">
          <cell r="A5754" t="str">
            <v>MLB-4671620</v>
          </cell>
          <cell r="B5754" t="str">
            <v xml:space="preserve">DVD Vereinigte Arabische Emirate - Alternativen zum Öl </v>
          </cell>
          <cell r="C5754" t="str">
            <v>United Arab Emirates -Alternatives to Oil</v>
          </cell>
          <cell r="D5754" t="str">
            <v/>
          </cell>
          <cell r="E5754" t="str">
            <v/>
          </cell>
          <cell r="F5754" t="str">
            <v/>
          </cell>
          <cell r="G5754" t="str">
            <v/>
          </cell>
          <cell r="H5754">
            <v>73.5</v>
          </cell>
        </row>
        <row r="5755">
          <cell r="A5755" t="str">
            <v>MLB-4671623</v>
          </cell>
          <cell r="B5755" t="str">
            <v>DVD Mäuse, kleine Nager - Besonderheiten verschiedener Arten</v>
          </cell>
          <cell r="C5755" t="str">
            <v>Mice, Small Rodents - Characteristics of Various Species</v>
          </cell>
          <cell r="D5755" t="str">
            <v/>
          </cell>
          <cell r="E5755" t="str">
            <v/>
          </cell>
          <cell r="F5755" t="str">
            <v/>
          </cell>
          <cell r="G5755" t="str">
            <v/>
          </cell>
          <cell r="H5755">
            <v>73.5</v>
          </cell>
        </row>
        <row r="5756">
          <cell r="A5756" t="str">
            <v>MLB-4671630</v>
          </cell>
          <cell r="B5756" t="str">
            <v>DVD Haie - Merkmale und Gefährdung</v>
          </cell>
          <cell r="C5756" t="str">
            <v>Sharks - Characteristics and Hazards</v>
          </cell>
          <cell r="D5756" t="str">
            <v/>
          </cell>
          <cell r="E5756" t="str">
            <v/>
          </cell>
          <cell r="F5756" t="str">
            <v/>
          </cell>
          <cell r="G5756" t="str">
            <v/>
          </cell>
          <cell r="H5756">
            <v>73.5</v>
          </cell>
        </row>
        <row r="5757">
          <cell r="A5757" t="str">
            <v>MLB-4671631</v>
          </cell>
          <cell r="B5757" t="str">
            <v>DVD Wale -Lebensweise, Bedrohung, Schutz</v>
          </cell>
          <cell r="C5757" t="str">
            <v>Whales - Way of Life, Threats, Protection</v>
          </cell>
          <cell r="D5757" t="str">
            <v/>
          </cell>
          <cell r="E5757" t="str">
            <v/>
          </cell>
          <cell r="F5757" t="str">
            <v/>
          </cell>
          <cell r="G5757" t="str">
            <v/>
          </cell>
          <cell r="H5757">
            <v>73.5</v>
          </cell>
        </row>
        <row r="5758">
          <cell r="A5758" t="str">
            <v>MLB-4671632</v>
          </cell>
          <cell r="B5758" t="str">
            <v>DVD Magma - Gefesselte, befreite Erdenkraft</v>
          </cell>
          <cell r="C5758" t="str">
            <v>Magma - Chained and Releqsed Power of the Earth</v>
          </cell>
          <cell r="D5758" t="str">
            <v/>
          </cell>
          <cell r="E5758" t="str">
            <v/>
          </cell>
          <cell r="F5758" t="str">
            <v/>
          </cell>
          <cell r="G5758" t="str">
            <v/>
          </cell>
          <cell r="H5758">
            <v>73.5</v>
          </cell>
        </row>
        <row r="5759">
          <cell r="A5759" t="str">
            <v>MLB-4671640</v>
          </cell>
          <cell r="B5759" t="str">
            <v xml:space="preserve">DVD Lebensraum Kiesgrube - Heimat für seltene Pflanzen und Tiere </v>
          </cell>
          <cell r="C5759" t="str">
            <v>Biotope: Gravel Pit - Home to Rare Plants and Animals</v>
          </cell>
          <cell r="D5759" t="str">
            <v/>
          </cell>
          <cell r="E5759" t="str">
            <v/>
          </cell>
          <cell r="F5759" t="str">
            <v/>
          </cell>
          <cell r="G5759" t="str">
            <v/>
          </cell>
          <cell r="H5759">
            <v>73.5</v>
          </cell>
        </row>
        <row r="5760">
          <cell r="A5760" t="str">
            <v>MLB-4671641</v>
          </cell>
          <cell r="B5760" t="str">
            <v>DVD Alexander von Humboldt - Wirken und Erbe bis in unsere Zeit</v>
          </cell>
          <cell r="C5760" t="str">
            <v>Alexander von Humboldt - His Work and Legacy up to Our Time</v>
          </cell>
          <cell r="D5760" t="str">
            <v/>
          </cell>
          <cell r="E5760" t="str">
            <v/>
          </cell>
          <cell r="F5760" t="str">
            <v/>
          </cell>
          <cell r="G5760" t="str">
            <v/>
          </cell>
          <cell r="H5760">
            <v>73.5</v>
          </cell>
        </row>
        <row r="5761">
          <cell r="A5761" t="str">
            <v>MLB-4671642</v>
          </cell>
          <cell r="B5761" t="str">
            <v xml:space="preserve">DVD Das Amazonasgebiet - Regenwälder und Artenvielfalt </v>
          </cell>
          <cell r="C5761" t="str">
            <v>Amazon Basin - Rainforest and Biodiversity</v>
          </cell>
          <cell r="D5761" t="str">
            <v/>
          </cell>
          <cell r="E5761" t="str">
            <v/>
          </cell>
          <cell r="F5761" t="str">
            <v/>
          </cell>
          <cell r="G5761" t="str">
            <v/>
          </cell>
          <cell r="H5761">
            <v>73.5</v>
          </cell>
        </row>
        <row r="5762">
          <cell r="A5762" t="str">
            <v>MLB-4671643</v>
          </cell>
          <cell r="B5762" t="str">
            <v>DVD Hochwasser - Schutz und Gefahren</v>
          </cell>
          <cell r="C5762" t="str">
            <v>Floods - From Natural Phenomenon to Disaster</v>
          </cell>
          <cell r="D5762" t="str">
            <v/>
          </cell>
          <cell r="E5762" t="str">
            <v/>
          </cell>
          <cell r="F5762" t="str">
            <v/>
          </cell>
          <cell r="G5762" t="str">
            <v/>
          </cell>
          <cell r="H5762">
            <v>73.5</v>
          </cell>
        </row>
        <row r="5763">
          <cell r="A5763" t="str">
            <v>MLB-4671646</v>
          </cell>
          <cell r="B5763" t="str">
            <v xml:space="preserve">DVD Aufbau des Waldes - Gliederung in Stockwerke </v>
          </cell>
          <cell r="C5763" t="str">
            <v>Structure of the Forest - Division into Layers</v>
          </cell>
          <cell r="D5763" t="str">
            <v/>
          </cell>
          <cell r="E5763" t="str">
            <v/>
          </cell>
          <cell r="F5763" t="str">
            <v/>
          </cell>
          <cell r="G5763" t="str">
            <v/>
          </cell>
          <cell r="H5763">
            <v>73.5</v>
          </cell>
        </row>
        <row r="5764">
          <cell r="A5764" t="str">
            <v>MLB-4671647</v>
          </cell>
          <cell r="B5764" t="str">
            <v>DVD Meine Lieblingsfarbe ist bunt - Farben mischen und ausprobieren</v>
          </cell>
          <cell r="C5764" t="str">
            <v>My Favourite Colour Is Multi-coloured - Mixing and Trying out Colours</v>
          </cell>
          <cell r="D5764" t="str">
            <v/>
          </cell>
          <cell r="E5764" t="str">
            <v/>
          </cell>
          <cell r="F5764" t="str">
            <v/>
          </cell>
          <cell r="G5764" t="str">
            <v/>
          </cell>
          <cell r="H5764">
            <v>73.5</v>
          </cell>
        </row>
        <row r="5765">
          <cell r="A5765" t="str">
            <v>MLB-4671648</v>
          </cell>
          <cell r="B5765" t="str">
            <v>DVD Pferde - Geburt, Pflege, artgerechte Haltung</v>
          </cell>
          <cell r="C5765" t="str">
            <v>Horses - Birth, Care and Species - appropriate</v>
          </cell>
          <cell r="D5765" t="str">
            <v/>
          </cell>
          <cell r="E5765" t="str">
            <v/>
          </cell>
          <cell r="F5765" t="str">
            <v/>
          </cell>
          <cell r="G5765" t="str">
            <v/>
          </cell>
          <cell r="H5765">
            <v>73.5</v>
          </cell>
        </row>
        <row r="5766">
          <cell r="A5766" t="str">
            <v>MLB-4671651</v>
          </cell>
          <cell r="B5766" t="str">
            <v>DVD Bekleidung - Kleider machen Leute</v>
          </cell>
          <cell r="C5766" t="str">
            <v>Clothing - "Clothes Make the Man"</v>
          </cell>
          <cell r="D5766" t="str">
            <v/>
          </cell>
          <cell r="E5766" t="str">
            <v/>
          </cell>
          <cell r="F5766" t="str">
            <v/>
          </cell>
          <cell r="G5766" t="str">
            <v/>
          </cell>
          <cell r="H5766">
            <v>73.5</v>
          </cell>
        </row>
        <row r="5767">
          <cell r="A5767" t="str">
            <v>MLB-4671652</v>
          </cell>
          <cell r="B5767" t="str">
            <v>DVD Textilien - Mehr als Hemd und Hose</v>
          </cell>
          <cell r="C5767" t="str">
            <v>Textiles - More than Shirt and Trousers</v>
          </cell>
          <cell r="D5767" t="str">
            <v/>
          </cell>
          <cell r="E5767" t="str">
            <v/>
          </cell>
          <cell r="F5767" t="str">
            <v/>
          </cell>
          <cell r="G5767" t="str">
            <v/>
          </cell>
          <cell r="H5767">
            <v>73.5</v>
          </cell>
        </row>
        <row r="5768">
          <cell r="A5768" t="str">
            <v>MLB-4671653</v>
          </cell>
          <cell r="B5768" t="str">
            <v>DVD Biotechnologie II - Revolution in der Medizin</v>
          </cell>
          <cell r="C5768" t="str">
            <v>Biotechnology II - Revolution in Medicine</v>
          </cell>
          <cell r="D5768" t="str">
            <v/>
          </cell>
          <cell r="E5768" t="str">
            <v/>
          </cell>
          <cell r="F5768" t="str">
            <v/>
          </cell>
          <cell r="G5768" t="str">
            <v/>
          </cell>
          <cell r="H5768">
            <v>73.5</v>
          </cell>
        </row>
        <row r="5769">
          <cell r="A5769" t="str">
            <v>MLB-4671723</v>
          </cell>
          <cell r="B5769" t="str">
            <v xml:space="preserve">DVD Kinderrechte in Deutschland - Projekte von Schülern </v>
          </cell>
          <cell r="C5769" t="str">
            <v xml:space="preserve">Children’s Rights in Germany - Projects of Pupils </v>
          </cell>
          <cell r="D5769" t="str">
            <v/>
          </cell>
          <cell r="E5769" t="str">
            <v/>
          </cell>
          <cell r="F5769" t="str">
            <v/>
          </cell>
          <cell r="G5769" t="str">
            <v/>
          </cell>
          <cell r="H5769">
            <v>73.5</v>
          </cell>
        </row>
        <row r="5770">
          <cell r="A5770" t="str">
            <v>MLB-4671726</v>
          </cell>
          <cell r="B5770" t="str">
            <v>DVD Energiesparlampen - Licht im Wandel der Zeit</v>
          </cell>
          <cell r="C5770" t="str">
            <v>Energy saving Lamps - Light through Changing Times</v>
          </cell>
          <cell r="D5770" t="str">
            <v/>
          </cell>
          <cell r="E5770" t="str">
            <v/>
          </cell>
          <cell r="F5770" t="str">
            <v/>
          </cell>
          <cell r="G5770" t="str">
            <v/>
          </cell>
          <cell r="H5770">
            <v>73.5</v>
          </cell>
        </row>
        <row r="5771">
          <cell r="A5771" t="str">
            <v>MLB-4671727</v>
          </cell>
          <cell r="B5771" t="str">
            <v xml:space="preserve">DVD Batterien - Von der Herstellung bis zum Recycling </v>
          </cell>
          <cell r="C5771" t="str">
            <v>Batteries - From Production to Recycling</v>
          </cell>
          <cell r="D5771" t="str">
            <v/>
          </cell>
          <cell r="E5771" t="str">
            <v/>
          </cell>
          <cell r="F5771" t="str">
            <v/>
          </cell>
          <cell r="G5771" t="str">
            <v/>
          </cell>
          <cell r="H5771">
            <v>73.5</v>
          </cell>
        </row>
        <row r="5772">
          <cell r="A5772" t="str">
            <v>MLB-4671784</v>
          </cell>
          <cell r="B5772" t="str">
            <v>DVD Die Welt entdecken mit allen Sinnen - sehen, hören, riechen, schmecken, fühlen</v>
          </cell>
          <cell r="C5772" t="str">
            <v xml:space="preserve">Discovering the World with All Senses - Seeing, Hearing, Smelling, Tasting, Feeling  </v>
          </cell>
          <cell r="D5772" t="str">
            <v/>
          </cell>
          <cell r="E5772" t="str">
            <v/>
          </cell>
          <cell r="F5772" t="str">
            <v/>
          </cell>
          <cell r="G5772" t="str">
            <v/>
          </cell>
          <cell r="H5772">
            <v>73.5</v>
          </cell>
        </row>
        <row r="5773">
          <cell r="A5773" t="str">
            <v>MLB-4673655</v>
          </cell>
          <cell r="B5773" t="str">
            <v xml:space="preserve">DVD Israel - Zwischen Tradition, Hightech und Konflikten </v>
          </cell>
          <cell r="C5773" t="str">
            <v>Israel - Between Tradition, High-tech and Conflicts</v>
          </cell>
          <cell r="D5773" t="str">
            <v/>
          </cell>
          <cell r="E5773" t="str">
            <v/>
          </cell>
          <cell r="F5773" t="str">
            <v/>
          </cell>
          <cell r="G5773" t="str">
            <v/>
          </cell>
          <cell r="H5773">
            <v>73.5</v>
          </cell>
        </row>
        <row r="5774">
          <cell r="A5774" t="str">
            <v>MLB-4673656</v>
          </cell>
          <cell r="B5774" t="str">
            <v>DVD Kartenkunde - Orientierung im Raum</v>
          </cell>
          <cell r="C5774" t="str">
            <v>Doctrine of Maps - Spatial Orientation</v>
          </cell>
          <cell r="D5774" t="str">
            <v/>
          </cell>
          <cell r="E5774" t="str">
            <v/>
          </cell>
          <cell r="F5774" t="str">
            <v/>
          </cell>
          <cell r="G5774" t="str">
            <v/>
          </cell>
          <cell r="H5774">
            <v>73.5</v>
          </cell>
        </row>
        <row r="5775">
          <cell r="A5775" t="str">
            <v>MLB-4673657</v>
          </cell>
          <cell r="B5775" t="str">
            <v>DVD Welt der Kristalle - Züchtung, Wachstum und Struktur</v>
          </cell>
          <cell r="C5775" t="str">
            <v>World of Crystals - Breeding, Growth and Structure</v>
          </cell>
          <cell r="D5775" t="str">
            <v/>
          </cell>
          <cell r="E5775" t="str">
            <v/>
          </cell>
          <cell r="F5775" t="str">
            <v/>
          </cell>
          <cell r="G5775" t="str">
            <v/>
          </cell>
          <cell r="H5775">
            <v>73.5</v>
          </cell>
        </row>
        <row r="5776">
          <cell r="A5776" t="str">
            <v>MLB-4673658</v>
          </cell>
          <cell r="B5776" t="str">
            <v>DVD Röntgenstrahlung - Entdeckung, Eigenschaften und Anwendung</v>
          </cell>
          <cell r="C5776" t="str">
            <v>X-Radiation - Discovery, Properties and Applications</v>
          </cell>
          <cell r="D5776" t="str">
            <v/>
          </cell>
          <cell r="E5776" t="str">
            <v/>
          </cell>
          <cell r="F5776" t="str">
            <v/>
          </cell>
          <cell r="G5776" t="str">
            <v/>
          </cell>
          <cell r="H5776">
            <v>73.5</v>
          </cell>
        </row>
        <row r="5777">
          <cell r="A5777" t="str">
            <v>MLB-4673661</v>
          </cell>
          <cell r="B5777" t="str">
            <v xml:space="preserve">DVD Erdbeben- Entstehung und Folgen </v>
          </cell>
          <cell r="C5777" t="str">
            <v>Earthquakes - Origin and Consequences</v>
          </cell>
          <cell r="D5777" t="str">
            <v/>
          </cell>
          <cell r="E5777" t="str">
            <v/>
          </cell>
          <cell r="F5777" t="str">
            <v/>
          </cell>
          <cell r="G5777" t="str">
            <v/>
          </cell>
          <cell r="H5777">
            <v>73.5</v>
          </cell>
        </row>
        <row r="5778">
          <cell r="A5778" t="str">
            <v>MLB-4673663</v>
          </cell>
          <cell r="B5778" t="str">
            <v xml:space="preserve">DVD Schnecken und ihre Lebensräume - Artenvielfalt und Überlebensstrategien </v>
          </cell>
          <cell r="C5778" t="str">
            <v>Snails and Their Habitats - Biodiversity and Survival Strategies</v>
          </cell>
          <cell r="D5778" t="str">
            <v/>
          </cell>
          <cell r="E5778" t="str">
            <v/>
          </cell>
          <cell r="F5778" t="str">
            <v/>
          </cell>
          <cell r="G5778" t="str">
            <v/>
          </cell>
          <cell r="H5778">
            <v>73.5</v>
          </cell>
        </row>
        <row r="5779">
          <cell r="A5779" t="str">
            <v>MLB-4673664</v>
          </cell>
          <cell r="B5779" t="str">
            <v xml:space="preserve">DVD Der Garten im Jahreslauf - Und seine Lebewesen </v>
          </cell>
          <cell r="C5779" t="str">
            <v>The Garden throughout the Year - And Its Creatures</v>
          </cell>
          <cell r="D5779" t="str">
            <v/>
          </cell>
          <cell r="E5779" t="str">
            <v/>
          </cell>
          <cell r="F5779" t="str">
            <v/>
          </cell>
          <cell r="G5779" t="str">
            <v/>
          </cell>
          <cell r="H5779">
            <v>73.5</v>
          </cell>
        </row>
        <row r="5780">
          <cell r="A5780" t="str">
            <v>MLB-4673665</v>
          </cell>
          <cell r="B5780" t="str">
            <v>DVD Das Ohr - Aufbau, Funktion und Pflege</v>
          </cell>
          <cell r="C5780" t="str">
            <v>The Ear - Structure, Function and Care</v>
          </cell>
          <cell r="D5780" t="str">
            <v/>
          </cell>
          <cell r="E5780" t="str">
            <v/>
          </cell>
          <cell r="F5780" t="str">
            <v/>
          </cell>
          <cell r="G5780" t="str">
            <v/>
          </cell>
          <cell r="H5780">
            <v>73.5</v>
          </cell>
        </row>
        <row r="5781">
          <cell r="A5781" t="str">
            <v>MLB-4673666</v>
          </cell>
          <cell r="B5781" t="str">
            <v>DVD Stoffwechselkrankheit Diabetes - Regulation des Blutzuckerspiegels</v>
          </cell>
          <cell r="C5781" t="str">
            <v>Metabolic Disorder Diabetes - Regulation of the Blood Glucose Level</v>
          </cell>
          <cell r="D5781" t="str">
            <v/>
          </cell>
          <cell r="E5781" t="str">
            <v/>
          </cell>
          <cell r="F5781" t="str">
            <v/>
          </cell>
          <cell r="G5781" t="str">
            <v/>
          </cell>
          <cell r="H5781">
            <v>73.5</v>
          </cell>
        </row>
        <row r="5782">
          <cell r="A5782" t="str">
            <v>MLB-4673667</v>
          </cell>
          <cell r="B5782" t="str">
            <v xml:space="preserve">DVD Salz - Ein unentbehrliches Mineral </v>
          </cell>
          <cell r="C5782" t="str">
            <v>Salt - An Indispensable Mineral</v>
          </cell>
          <cell r="D5782" t="str">
            <v/>
          </cell>
          <cell r="E5782" t="str">
            <v/>
          </cell>
          <cell r="F5782" t="str">
            <v/>
          </cell>
          <cell r="G5782" t="str">
            <v/>
          </cell>
          <cell r="H5782">
            <v>73.5</v>
          </cell>
        </row>
        <row r="5783">
          <cell r="A5783" t="str">
            <v>MLB-4673669</v>
          </cell>
          <cell r="B5783" t="str">
            <v>DVD Fossilien - Entstehung und Fundstellen</v>
          </cell>
          <cell r="C5783" t="str">
            <v>Fossils - Formation and Places of Discovery</v>
          </cell>
          <cell r="D5783" t="str">
            <v/>
          </cell>
          <cell r="E5783" t="str">
            <v/>
          </cell>
          <cell r="F5783" t="str">
            <v/>
          </cell>
          <cell r="G5783" t="str">
            <v/>
          </cell>
          <cell r="H5783">
            <v>73.5</v>
          </cell>
        </row>
        <row r="5784">
          <cell r="A5784" t="str">
            <v>MLB-4673670</v>
          </cell>
          <cell r="B5784" t="str">
            <v>DVD Fleischfressende Pflanzen - Carnivoren</v>
          </cell>
          <cell r="C5784" t="str">
            <v>Carnivorous Plants - Carnivores</v>
          </cell>
          <cell r="D5784" t="str">
            <v/>
          </cell>
          <cell r="E5784" t="str">
            <v/>
          </cell>
          <cell r="F5784" t="str">
            <v/>
          </cell>
          <cell r="G5784" t="str">
            <v/>
          </cell>
          <cell r="H5784">
            <v>73.5</v>
          </cell>
        </row>
        <row r="5785">
          <cell r="A5785" t="str">
            <v>MLB-4673671</v>
          </cell>
          <cell r="B5785" t="str">
            <v xml:space="preserve">DVD Gefühle - Wahrnehmen und Erkennen </v>
          </cell>
          <cell r="C5785" t="str">
            <v>Feelings - Perception and Identification</v>
          </cell>
          <cell r="D5785" t="str">
            <v/>
          </cell>
          <cell r="E5785" t="str">
            <v/>
          </cell>
          <cell r="F5785" t="str">
            <v/>
          </cell>
          <cell r="G5785" t="str">
            <v/>
          </cell>
          <cell r="H5785">
            <v>73.5</v>
          </cell>
        </row>
        <row r="5786">
          <cell r="A5786" t="str">
            <v>MLB-4673672</v>
          </cell>
          <cell r="B5786" t="str">
            <v xml:space="preserve">DVD Niedersachsen - Die Bundesländer </v>
          </cell>
          <cell r="C5786" t="str">
            <v>Lower Saxony - The Federal States of Germany</v>
          </cell>
          <cell r="D5786" t="str">
            <v/>
          </cell>
          <cell r="E5786" t="str">
            <v/>
          </cell>
          <cell r="F5786" t="str">
            <v/>
          </cell>
          <cell r="G5786" t="str">
            <v/>
          </cell>
          <cell r="H5786">
            <v>73.5</v>
          </cell>
        </row>
        <row r="5787">
          <cell r="A5787" t="str">
            <v>MLB-4673674</v>
          </cell>
          <cell r="B5787" t="str">
            <v>DVD Feuer und Flamme - Entstehung und Löschmethoden</v>
          </cell>
          <cell r="C5787" t="str">
            <v xml:space="preserve">Fire and Flame - Formation and Application </v>
          </cell>
          <cell r="D5787" t="str">
            <v/>
          </cell>
          <cell r="E5787" t="str">
            <v/>
          </cell>
          <cell r="F5787" t="str">
            <v/>
          </cell>
          <cell r="G5787" t="str">
            <v/>
          </cell>
          <cell r="H5787">
            <v>73.5</v>
          </cell>
        </row>
        <row r="5788">
          <cell r="A5788" t="str">
            <v>MLB-4673675</v>
          </cell>
          <cell r="B5788" t="str">
            <v xml:space="preserve">DVD Römer - Das Leben im alten Rom </v>
          </cell>
          <cell r="C5788" t="str">
            <v xml:space="preserve">Romans - Life in Ancient Rome </v>
          </cell>
          <cell r="D5788" t="str">
            <v/>
          </cell>
          <cell r="E5788" t="str">
            <v/>
          </cell>
          <cell r="F5788" t="str">
            <v/>
          </cell>
          <cell r="G5788" t="str">
            <v/>
          </cell>
          <cell r="H5788">
            <v>73.5</v>
          </cell>
        </row>
        <row r="5789">
          <cell r="A5789" t="str">
            <v>MLB-4673677</v>
          </cell>
          <cell r="B5789" t="str">
            <v xml:space="preserve">DVD Heide - Kulturlandschaft im Wandel </v>
          </cell>
          <cell r="C5789" t="str">
            <v>Heath - Cultural Landscape in Transformation</v>
          </cell>
          <cell r="D5789" t="str">
            <v/>
          </cell>
          <cell r="E5789" t="str">
            <v/>
          </cell>
          <cell r="F5789" t="str">
            <v/>
          </cell>
          <cell r="G5789" t="str">
            <v/>
          </cell>
          <cell r="H5789">
            <v>73.5</v>
          </cell>
        </row>
        <row r="5790">
          <cell r="A5790" t="str">
            <v>MLB-4673679</v>
          </cell>
          <cell r="B5790" t="str">
            <v xml:space="preserve">DVD Hightech-Standorte - Innovation sichert Zukunft </v>
          </cell>
          <cell r="C5790" t="str">
            <v>High-tech Locations - Innovation Secures the Future</v>
          </cell>
          <cell r="D5790" t="str">
            <v/>
          </cell>
          <cell r="E5790" t="str">
            <v/>
          </cell>
          <cell r="F5790" t="str">
            <v/>
          </cell>
          <cell r="G5790" t="str">
            <v/>
          </cell>
          <cell r="H5790">
            <v>73.5</v>
          </cell>
        </row>
        <row r="5791">
          <cell r="A5791" t="str">
            <v>MLB-4673689</v>
          </cell>
          <cell r="B5791" t="str">
            <v xml:space="preserve">DVD Junge Erfinder - Eigene Ideen umsetzen </v>
          </cell>
          <cell r="C5791" t="str">
            <v>Young Inventors - Implementing Their Own Ideas</v>
          </cell>
          <cell r="D5791" t="str">
            <v/>
          </cell>
          <cell r="E5791" t="str">
            <v/>
          </cell>
          <cell r="F5791" t="str">
            <v/>
          </cell>
          <cell r="G5791" t="str">
            <v/>
          </cell>
          <cell r="H5791">
            <v>73.5</v>
          </cell>
        </row>
        <row r="5792">
          <cell r="A5792" t="str">
            <v>MLB-4673690</v>
          </cell>
          <cell r="B5792" t="str">
            <v xml:space="preserve">DVD Allergien - Entstehung und Therapie </v>
          </cell>
          <cell r="C5792" t="str">
            <v>Allergies - Development and Therapy</v>
          </cell>
          <cell r="D5792" t="str">
            <v/>
          </cell>
          <cell r="E5792" t="str">
            <v/>
          </cell>
          <cell r="F5792" t="str">
            <v/>
          </cell>
          <cell r="G5792" t="str">
            <v/>
          </cell>
          <cell r="H5792">
            <v>73.5</v>
          </cell>
        </row>
        <row r="5793">
          <cell r="A5793" t="str">
            <v>MLB-4674330</v>
          </cell>
          <cell r="B5793" t="str">
            <v>DVD Biotechnologie III - Zwischen Fortschritt und Verantwortung</v>
          </cell>
          <cell r="C5793" t="str">
            <v>Biotechnology III - Between Progress and Responsibility</v>
          </cell>
          <cell r="D5793" t="str">
            <v/>
          </cell>
          <cell r="E5793" t="str">
            <v/>
          </cell>
          <cell r="F5793" t="str">
            <v/>
          </cell>
          <cell r="G5793" t="str">
            <v/>
          </cell>
          <cell r="H5793">
            <v>73.5</v>
          </cell>
        </row>
        <row r="5794">
          <cell r="A5794" t="str">
            <v>MLB-4675152</v>
          </cell>
          <cell r="B5794" t="str">
            <v>DVD Stichlinge - Schlüsselreize und Fortpflanzungsstrategien</v>
          </cell>
          <cell r="C5794" t="str">
            <v>Sticklebacks - Change in Males during Spawning Time</v>
          </cell>
          <cell r="D5794" t="str">
            <v/>
          </cell>
          <cell r="E5794" t="str">
            <v/>
          </cell>
          <cell r="F5794" t="str">
            <v/>
          </cell>
          <cell r="G5794" t="str">
            <v/>
          </cell>
          <cell r="H5794">
            <v>73.5</v>
          </cell>
        </row>
        <row r="5795">
          <cell r="A5795" t="str">
            <v>MLB-4675437</v>
          </cell>
          <cell r="B5795" t="str">
            <v xml:space="preserve">DVD Tiere im Wald - Fuchs, Waschbär, Hirsch und Co.  </v>
          </cell>
          <cell r="C5795" t="str">
            <v>Animals in the Forest - Fox, Raccoon, Deer and Others</v>
          </cell>
          <cell r="D5795" t="str">
            <v/>
          </cell>
          <cell r="E5795" t="str">
            <v/>
          </cell>
          <cell r="F5795" t="str">
            <v/>
          </cell>
          <cell r="G5795" t="str">
            <v/>
          </cell>
          <cell r="H5795">
            <v>73.5</v>
          </cell>
        </row>
        <row r="5796">
          <cell r="A5796" t="str">
            <v>MLB-4675520</v>
          </cell>
          <cell r="B5796" t="str">
            <v xml:space="preserve">DVD Genetik - Grundlegende Vererbungslehre </v>
          </cell>
          <cell r="C5796" t="str">
            <v>Genetics - Introduction to Genetic Theory</v>
          </cell>
          <cell r="D5796" t="str">
            <v/>
          </cell>
          <cell r="E5796" t="str">
            <v/>
          </cell>
          <cell r="F5796" t="str">
            <v/>
          </cell>
          <cell r="G5796" t="str">
            <v/>
          </cell>
          <cell r="H5796">
            <v>73.5</v>
          </cell>
        </row>
        <row r="5797">
          <cell r="A5797" t="str">
            <v>MLB-4675522</v>
          </cell>
          <cell r="B5797" t="str">
            <v xml:space="preserve">DVD Megastadt Paris - Savoir-vivre </v>
          </cell>
          <cell r="C5797" t="str">
            <v>Paris - the Megacity - Savoir Vivre</v>
          </cell>
          <cell r="D5797" t="str">
            <v/>
          </cell>
          <cell r="E5797" t="str">
            <v/>
          </cell>
          <cell r="F5797" t="str">
            <v/>
          </cell>
          <cell r="G5797" t="str">
            <v/>
          </cell>
          <cell r="H5797">
            <v>73.5</v>
          </cell>
        </row>
        <row r="5798">
          <cell r="A5798" t="str">
            <v>MLB-4675523</v>
          </cell>
          <cell r="B5798" t="str">
            <v xml:space="preserve">DVD Thüringen - Die Bundesländer </v>
          </cell>
          <cell r="C5798" t="str">
            <v>Thuringia - The Federal States of Germany</v>
          </cell>
          <cell r="D5798" t="str">
            <v/>
          </cell>
          <cell r="E5798" t="str">
            <v/>
          </cell>
          <cell r="F5798" t="str">
            <v/>
          </cell>
          <cell r="G5798" t="str">
            <v/>
          </cell>
          <cell r="H5798">
            <v>73.5</v>
          </cell>
        </row>
        <row r="5799">
          <cell r="A5799" t="str">
            <v>MLB-4675524</v>
          </cell>
          <cell r="B5799" t="str">
            <v xml:space="preserve">DVD Sachsen-Anhalt - Die Bundesländer </v>
          </cell>
          <cell r="C5799" t="str">
            <v>Saxony-Anhalt - The Federal States of Germany</v>
          </cell>
          <cell r="D5799" t="str">
            <v/>
          </cell>
          <cell r="E5799" t="str">
            <v/>
          </cell>
          <cell r="F5799" t="str">
            <v/>
          </cell>
          <cell r="G5799" t="str">
            <v/>
          </cell>
          <cell r="H5799">
            <v>73.5</v>
          </cell>
        </row>
        <row r="5800">
          <cell r="A5800" t="str">
            <v>MLB-4675525</v>
          </cell>
          <cell r="B5800" t="str">
            <v>DVD Neandertaler - Geschichte des Menschen</v>
          </cell>
          <cell r="C5800" t="str">
            <v>Neanderthal Man - History of Mankind</v>
          </cell>
          <cell r="D5800" t="str">
            <v/>
          </cell>
          <cell r="E5800" t="str">
            <v/>
          </cell>
          <cell r="F5800" t="str">
            <v/>
          </cell>
          <cell r="G5800" t="str">
            <v/>
          </cell>
          <cell r="H5800">
            <v>73.5</v>
          </cell>
        </row>
        <row r="5801">
          <cell r="A5801" t="str">
            <v>MLB-4675527</v>
          </cell>
          <cell r="B5801" t="str">
            <v xml:space="preserve">DVD Altes Handwerk - Traditionelle Berufe früher </v>
          </cell>
          <cell r="C5801" t="str">
            <v>Old Crafts - Traditional Trades in Former Times</v>
          </cell>
          <cell r="D5801" t="str">
            <v/>
          </cell>
          <cell r="E5801" t="str">
            <v/>
          </cell>
          <cell r="F5801" t="str">
            <v/>
          </cell>
          <cell r="G5801" t="str">
            <v/>
          </cell>
          <cell r="H5801">
            <v>73.5</v>
          </cell>
        </row>
        <row r="5802">
          <cell r="A5802" t="str">
            <v>MLB-4675528</v>
          </cell>
          <cell r="B5802" t="str">
            <v>DVD Kreuzotter - Lebensraum und Lebensweise</v>
          </cell>
          <cell r="C5802" t="str">
            <v>Common European Adder - Habitat and Mode of Life</v>
          </cell>
          <cell r="D5802" t="str">
            <v/>
          </cell>
          <cell r="E5802" t="str">
            <v/>
          </cell>
          <cell r="F5802" t="str">
            <v/>
          </cell>
          <cell r="G5802" t="str">
            <v/>
          </cell>
          <cell r="H5802">
            <v>73.5</v>
          </cell>
        </row>
        <row r="5803">
          <cell r="A5803" t="str">
            <v>MLB-4675529</v>
          </cell>
          <cell r="B5803" t="str">
            <v xml:space="preserve">DVD Blindschleiche - Merkmale, Angepasstheit, Lebensweise </v>
          </cell>
          <cell r="C5803" t="str">
            <v>Slow Worm - Characteristics, Adjustment, Behaviour</v>
          </cell>
          <cell r="D5803" t="str">
            <v/>
          </cell>
          <cell r="E5803" t="str">
            <v/>
          </cell>
          <cell r="F5803" t="str">
            <v/>
          </cell>
          <cell r="G5803" t="str">
            <v/>
          </cell>
          <cell r="H5803">
            <v>73.5</v>
          </cell>
        </row>
        <row r="5804">
          <cell r="A5804" t="str">
            <v>MLB-4675530</v>
          </cell>
          <cell r="B5804" t="str">
            <v>DVD Hamster - Merkmale, Lebensweise, Schutz</v>
          </cell>
          <cell r="C5804" t="str">
            <v>Hamsters - Characteristics, Mode of Life, Protection</v>
          </cell>
          <cell r="D5804" t="str">
            <v/>
          </cell>
          <cell r="E5804" t="str">
            <v/>
          </cell>
          <cell r="F5804" t="str">
            <v/>
          </cell>
          <cell r="G5804" t="str">
            <v/>
          </cell>
          <cell r="H5804">
            <v>73.5</v>
          </cell>
        </row>
        <row r="5805">
          <cell r="A5805" t="str">
            <v>MLB-4675534</v>
          </cell>
          <cell r="B5805" t="str">
            <v xml:space="preserve">DVD Das menschliche Herz - Aufbau und Funktion </v>
          </cell>
          <cell r="C5805" t="str">
            <v>The Human Heart - Structure and Functioning</v>
          </cell>
          <cell r="D5805" t="str">
            <v/>
          </cell>
          <cell r="E5805" t="str">
            <v/>
          </cell>
          <cell r="F5805" t="str">
            <v/>
          </cell>
          <cell r="G5805" t="str">
            <v/>
          </cell>
          <cell r="H5805">
            <v>73.5</v>
          </cell>
        </row>
        <row r="5806">
          <cell r="A5806" t="str">
            <v>MLB-4675535</v>
          </cell>
          <cell r="B5806" t="str">
            <v xml:space="preserve">DVD Die menschliche Lunge - Aufbau und Funktion </v>
          </cell>
          <cell r="C5806" t="str">
            <v>Human Lung - Structure and Function</v>
          </cell>
          <cell r="D5806" t="str">
            <v/>
          </cell>
          <cell r="E5806" t="str">
            <v/>
          </cell>
          <cell r="F5806" t="str">
            <v/>
          </cell>
          <cell r="G5806" t="str">
            <v/>
          </cell>
          <cell r="H5806">
            <v>73.5</v>
          </cell>
        </row>
        <row r="5807">
          <cell r="A5807" t="str">
            <v>MLB-4675536</v>
          </cell>
          <cell r="B5807" t="str">
            <v xml:space="preserve">DVD Die menschliche Leber -Aufbau und Funktion </v>
          </cell>
          <cell r="C5807" t="str">
            <v>Human Liver - Structure and Function</v>
          </cell>
          <cell r="D5807" t="str">
            <v/>
          </cell>
          <cell r="E5807" t="str">
            <v/>
          </cell>
          <cell r="F5807" t="str">
            <v/>
          </cell>
          <cell r="G5807" t="str">
            <v/>
          </cell>
          <cell r="H5807">
            <v>73.5</v>
          </cell>
        </row>
        <row r="5808">
          <cell r="A5808" t="str">
            <v>MLB-4675537</v>
          </cell>
          <cell r="B5808" t="str">
            <v xml:space="preserve">DVD Unser Sonnensystem - Die Planeten </v>
          </cell>
          <cell r="C5808" t="str">
            <v>Our Solar System - Planets</v>
          </cell>
          <cell r="D5808" t="str">
            <v/>
          </cell>
          <cell r="E5808" t="str">
            <v/>
          </cell>
          <cell r="F5808" t="str">
            <v/>
          </cell>
          <cell r="G5808" t="str">
            <v/>
          </cell>
          <cell r="H5808">
            <v>73.5</v>
          </cell>
        </row>
        <row r="5809">
          <cell r="A5809" t="str">
            <v>MLB-4675540</v>
          </cell>
          <cell r="B5809" t="str">
            <v xml:space="preserve">DVD Hygiene - Krankheiten verhüten, Gesundheit fördern </v>
          </cell>
          <cell r="C5809" t="str">
            <v>Hygiene - Preventing Disease, Promoting Health</v>
          </cell>
          <cell r="D5809" t="str">
            <v/>
          </cell>
          <cell r="E5809" t="str">
            <v/>
          </cell>
          <cell r="F5809" t="str">
            <v/>
          </cell>
          <cell r="G5809" t="str">
            <v/>
          </cell>
          <cell r="H5809">
            <v>73.5</v>
          </cell>
        </row>
        <row r="5810">
          <cell r="A5810" t="str">
            <v>MLB-4675541</v>
          </cell>
          <cell r="B5810" t="str">
            <v>DVD Nordrhein-Westfalen - Die Bundesländer</v>
          </cell>
          <cell r="C5810" t="str">
            <v>Northrine-Westphalia - The Federal States of Germany</v>
          </cell>
          <cell r="D5810" t="str">
            <v/>
          </cell>
          <cell r="E5810" t="str">
            <v/>
          </cell>
          <cell r="F5810" t="str">
            <v/>
          </cell>
          <cell r="G5810" t="str">
            <v/>
          </cell>
          <cell r="H5810">
            <v>73.5</v>
          </cell>
        </row>
        <row r="5811">
          <cell r="A5811" t="str">
            <v>MLB-4675542</v>
          </cell>
          <cell r="B5811" t="str">
            <v>DVD Pubertät - Erwachsen werden</v>
          </cell>
          <cell r="C5811" t="str">
            <v>Puberty - Coming of Age</v>
          </cell>
          <cell r="D5811" t="str">
            <v/>
          </cell>
          <cell r="E5811" t="str">
            <v/>
          </cell>
          <cell r="F5811" t="str">
            <v/>
          </cell>
          <cell r="G5811" t="str">
            <v/>
          </cell>
          <cell r="H5811">
            <v>73.5</v>
          </cell>
        </row>
        <row r="5812">
          <cell r="A5812" t="str">
            <v>MLB-4675552</v>
          </cell>
          <cell r="B5812" t="str">
            <v>DVD Hecht - Jäger unter Wasser</v>
          </cell>
          <cell r="C5812" t="str">
            <v>Pike - Underwater Predator</v>
          </cell>
          <cell r="D5812" t="str">
            <v/>
          </cell>
          <cell r="E5812" t="str">
            <v/>
          </cell>
          <cell r="F5812" t="str">
            <v/>
          </cell>
          <cell r="G5812" t="str">
            <v/>
          </cell>
          <cell r="H5812">
            <v>73.5</v>
          </cell>
        </row>
        <row r="5813">
          <cell r="A5813" t="str">
            <v>MLB-4675553</v>
          </cell>
          <cell r="B5813" t="str">
            <v xml:space="preserve">DVD Hase und Kaninchen - Gemeinsamkeiten und Unterschiede </v>
          </cell>
          <cell r="C5813" t="str">
            <v>Hare and Rabbit - Similarities and Differences</v>
          </cell>
          <cell r="D5813" t="str">
            <v/>
          </cell>
          <cell r="E5813" t="str">
            <v/>
          </cell>
          <cell r="F5813" t="str">
            <v/>
          </cell>
          <cell r="G5813" t="str">
            <v/>
          </cell>
          <cell r="H5813">
            <v>73.5</v>
          </cell>
        </row>
        <row r="5814">
          <cell r="A5814" t="str">
            <v>MLB-4675554</v>
          </cell>
          <cell r="B5814" t="str">
            <v xml:space="preserve">DVD Enten - Aussehen, Lebensweise, Arten </v>
          </cell>
          <cell r="C5814" t="str">
            <v>Ducks - Appearance, Behaviours, Species</v>
          </cell>
          <cell r="D5814" t="str">
            <v/>
          </cell>
          <cell r="E5814" t="str">
            <v/>
          </cell>
          <cell r="F5814" t="str">
            <v/>
          </cell>
          <cell r="G5814" t="str">
            <v/>
          </cell>
          <cell r="H5814">
            <v>73.5</v>
          </cell>
        </row>
        <row r="5815">
          <cell r="A5815" t="str">
            <v>MLB-4675555</v>
          </cell>
          <cell r="B5815" t="str">
            <v xml:space="preserve">DVD Gänse - Hausgans und Wildgans </v>
          </cell>
          <cell r="C5815" t="str">
            <v>Geese - Domestic Geese and Wild Geese</v>
          </cell>
          <cell r="D5815" t="str">
            <v/>
          </cell>
          <cell r="E5815" t="str">
            <v/>
          </cell>
          <cell r="F5815" t="str">
            <v/>
          </cell>
          <cell r="G5815" t="str">
            <v/>
          </cell>
          <cell r="H5815">
            <v>73.5</v>
          </cell>
        </row>
        <row r="5816">
          <cell r="A5816" t="str">
            <v>MLB-4675556</v>
          </cell>
          <cell r="B5816" t="str">
            <v xml:space="preserve">DVD Hühner - Verhaltensweisen, Rassen, Zucht </v>
          </cell>
          <cell r="C5816" t="str">
            <v>Chickens - Behaviour, Races and Breeding</v>
          </cell>
          <cell r="D5816" t="str">
            <v/>
          </cell>
          <cell r="E5816" t="str">
            <v/>
          </cell>
          <cell r="F5816" t="str">
            <v/>
          </cell>
          <cell r="G5816" t="str">
            <v/>
          </cell>
          <cell r="H5816">
            <v>73.5</v>
          </cell>
        </row>
        <row r="5817">
          <cell r="A5817" t="str">
            <v>MLB-4675560</v>
          </cell>
          <cell r="B5817" t="str">
            <v xml:space="preserve">DVD Auge - Aufbau und Funktion </v>
          </cell>
          <cell r="C5817" t="str">
            <v>Eye - Structure and Function</v>
          </cell>
          <cell r="D5817" t="str">
            <v/>
          </cell>
          <cell r="E5817" t="str">
            <v/>
          </cell>
          <cell r="F5817" t="str">
            <v/>
          </cell>
          <cell r="G5817" t="str">
            <v/>
          </cell>
          <cell r="H5817">
            <v>73.5</v>
          </cell>
        </row>
        <row r="5818">
          <cell r="A5818" t="str">
            <v>MLB-4675561</v>
          </cell>
          <cell r="B5818" t="str">
            <v xml:space="preserve">DVD Einzeller - Biodiversität im Kleinen </v>
          </cell>
          <cell r="C5818" t="str">
            <v>Single-cell Organisms - Biodiversity on a Small Scale</v>
          </cell>
          <cell r="D5818" t="str">
            <v/>
          </cell>
          <cell r="E5818" t="str">
            <v/>
          </cell>
          <cell r="F5818" t="str">
            <v/>
          </cell>
          <cell r="G5818" t="str">
            <v/>
          </cell>
          <cell r="H5818">
            <v>73.5</v>
          </cell>
        </row>
        <row r="5819">
          <cell r="A5819" t="str">
            <v>MLB-4675564</v>
          </cell>
          <cell r="B5819" t="str">
            <v xml:space="preserve">DVD Brennstoffzelle - Energie der Zukunft? </v>
          </cell>
          <cell r="C5819" t="str">
            <v>Fuel Cell - Energy of the Future?</v>
          </cell>
          <cell r="D5819" t="str">
            <v/>
          </cell>
          <cell r="E5819" t="str">
            <v/>
          </cell>
          <cell r="F5819" t="str">
            <v/>
          </cell>
          <cell r="G5819" t="str">
            <v/>
          </cell>
          <cell r="H5819">
            <v>73.5</v>
          </cell>
        </row>
        <row r="5820">
          <cell r="A5820" t="str">
            <v>MLB-4675574</v>
          </cell>
          <cell r="B5820" t="str">
            <v>DVD Zyklus der Frau - Die erste Periode</v>
          </cell>
          <cell r="C5820" t="str">
            <v xml:space="preserve">Menstrual Cycle - First Period </v>
          </cell>
          <cell r="D5820" t="str">
            <v/>
          </cell>
          <cell r="E5820" t="str">
            <v/>
          </cell>
          <cell r="F5820" t="str">
            <v/>
          </cell>
          <cell r="G5820" t="str">
            <v/>
          </cell>
          <cell r="H5820">
            <v>73.5</v>
          </cell>
        </row>
        <row r="5821">
          <cell r="A5821" t="str">
            <v>MLB-4676755</v>
          </cell>
          <cell r="B5821" t="str">
            <v>DVD Amseln - Merkmale und Lebensweise</v>
          </cell>
          <cell r="C5821" t="str">
            <v>Blackbirds - Features and Behaviour</v>
          </cell>
          <cell r="D5821" t="str">
            <v/>
          </cell>
          <cell r="E5821" t="str">
            <v/>
          </cell>
          <cell r="F5821" t="str">
            <v/>
          </cell>
          <cell r="G5821" t="str">
            <v/>
          </cell>
          <cell r="H5821">
            <v>73.5</v>
          </cell>
        </row>
        <row r="5822">
          <cell r="A5822" t="str">
            <v>MLB-4677026</v>
          </cell>
          <cell r="B5822" t="str">
            <v>DVD Stoffe des Alltags - Eigenschaften und Verhalten</v>
          </cell>
          <cell r="C5822" t="str">
            <v>Materials and Substances of Everyday Life - Properties and Behaviour</v>
          </cell>
          <cell r="D5822" t="str">
            <v/>
          </cell>
          <cell r="E5822" t="str">
            <v/>
          </cell>
          <cell r="F5822" t="str">
            <v/>
          </cell>
          <cell r="G5822" t="str">
            <v/>
          </cell>
          <cell r="H5822">
            <v>73.5</v>
          </cell>
        </row>
        <row r="5823">
          <cell r="A5823" t="str">
            <v>MLB-4677058</v>
          </cell>
          <cell r="B5823" t="str">
            <v>DVD Strom - Von der Turbine bis zur Steckdose</v>
          </cell>
          <cell r="C5823" t="str">
            <v xml:space="preserve">Electricity - From Turbine to Socket </v>
          </cell>
          <cell r="D5823" t="str">
            <v/>
          </cell>
          <cell r="E5823" t="str">
            <v/>
          </cell>
          <cell r="F5823" t="str">
            <v/>
          </cell>
          <cell r="G5823" t="str">
            <v/>
          </cell>
          <cell r="H5823">
            <v>73.5</v>
          </cell>
        </row>
        <row r="5824">
          <cell r="A5824" t="str">
            <v>MLB-4677059</v>
          </cell>
          <cell r="B5824" t="str">
            <v>DVD Versteckter Zucker - Vermeide die süße Falle!</v>
          </cell>
          <cell r="C5824" t="str">
            <v>Hidden Sugar - Avoid the Sweet Trap!</v>
          </cell>
          <cell r="D5824" t="str">
            <v/>
          </cell>
          <cell r="E5824" t="str">
            <v/>
          </cell>
          <cell r="F5824" t="str">
            <v/>
          </cell>
          <cell r="G5824" t="str">
            <v/>
          </cell>
          <cell r="H5824">
            <v>73.5</v>
          </cell>
        </row>
        <row r="5825">
          <cell r="A5825" t="str">
            <v>MLB-4677062</v>
          </cell>
          <cell r="B5825" t="str">
            <v>DVD Gleichgewicht - Balance halten</v>
          </cell>
          <cell r="C5825" t="str">
            <v xml:space="preserve">Equilibrium - Maintaining a Balance </v>
          </cell>
          <cell r="D5825" t="str">
            <v/>
          </cell>
          <cell r="E5825" t="str">
            <v/>
          </cell>
          <cell r="F5825" t="str">
            <v/>
          </cell>
          <cell r="G5825" t="str">
            <v/>
          </cell>
          <cell r="H5825">
            <v>73.5</v>
          </cell>
        </row>
        <row r="5826">
          <cell r="A5826" t="str">
            <v>MLB-4677063</v>
          </cell>
          <cell r="B5826" t="str">
            <v>DVD Sozialverhalten - Kommunikation und Respekt</v>
          </cell>
          <cell r="C5826" t="str">
            <v>Social Behaviour  - Communication and Respect</v>
          </cell>
          <cell r="D5826" t="str">
            <v/>
          </cell>
          <cell r="E5826" t="str">
            <v/>
          </cell>
          <cell r="F5826" t="str">
            <v/>
          </cell>
          <cell r="G5826" t="str">
            <v/>
          </cell>
          <cell r="H5826">
            <v>73.5</v>
          </cell>
        </row>
        <row r="5827">
          <cell r="A5827" t="str">
            <v>MLB-4677064</v>
          </cell>
          <cell r="B5827" t="str">
            <v>DVD Lernort Zoo - Braunbär, Wolf und Uhu</v>
          </cell>
          <cell r="C5827" t="str">
            <v xml:space="preserve">Zoo Learning - Brown Bear, Wolf and Eagle Owl </v>
          </cell>
          <cell r="D5827" t="str">
            <v/>
          </cell>
          <cell r="E5827" t="str">
            <v/>
          </cell>
          <cell r="F5827" t="str">
            <v/>
          </cell>
          <cell r="G5827" t="str">
            <v/>
          </cell>
          <cell r="H5827">
            <v>73.5</v>
          </cell>
        </row>
        <row r="5828">
          <cell r="A5828" t="str">
            <v>MLB-4677065</v>
          </cell>
          <cell r="B5828" t="str">
            <v>DVD Typisch Junge - typisch Mädchen - Angeboren und erlernt</v>
          </cell>
          <cell r="C5828" t="str">
            <v>Typical Boy, Typical Girl - Innate and Acquired</v>
          </cell>
          <cell r="D5828" t="str">
            <v/>
          </cell>
          <cell r="E5828" t="str">
            <v/>
          </cell>
          <cell r="F5828" t="str">
            <v/>
          </cell>
          <cell r="G5828" t="str">
            <v/>
          </cell>
          <cell r="H5828">
            <v>73.5</v>
          </cell>
        </row>
        <row r="5829">
          <cell r="A5829" t="str">
            <v>MLB-4677066</v>
          </cell>
          <cell r="B5829" t="str">
            <v>DVD Sicher zur Schule - Aufgepasst im Straßenverkehr!</v>
          </cell>
          <cell r="C5829" t="str">
            <v>Safety on the Way to School - Beware of Road Traffic</v>
          </cell>
          <cell r="D5829" t="str">
            <v/>
          </cell>
          <cell r="E5829" t="str">
            <v/>
          </cell>
          <cell r="F5829" t="str">
            <v/>
          </cell>
          <cell r="G5829" t="str">
            <v/>
          </cell>
          <cell r="H5829">
            <v>73.5</v>
          </cell>
        </row>
        <row r="5830">
          <cell r="A5830" t="str">
            <v>MLB-4677067</v>
          </cell>
          <cell r="B5830" t="str">
            <v>DVD Elefanten - Körperbau, Sinne, Verhalten</v>
          </cell>
          <cell r="C5830" t="str">
            <v>Elephants - Anatomy, Sense, Behavior</v>
          </cell>
          <cell r="D5830" t="str">
            <v/>
          </cell>
          <cell r="E5830" t="str">
            <v/>
          </cell>
          <cell r="F5830" t="str">
            <v/>
          </cell>
          <cell r="G5830" t="str">
            <v/>
          </cell>
          <cell r="H5830">
            <v>73.5</v>
          </cell>
        </row>
        <row r="5831">
          <cell r="A5831" t="str">
            <v>MLB-4677068</v>
          </cell>
          <cell r="B5831" t="str">
            <v>DVD Das menschliche Gehirn - Aufbau und Funktion</v>
          </cell>
          <cell r="C5831" t="str">
            <v>Human Brain - Structure and Function</v>
          </cell>
          <cell r="D5831" t="str">
            <v/>
          </cell>
          <cell r="E5831" t="str">
            <v/>
          </cell>
          <cell r="F5831" t="str">
            <v/>
          </cell>
          <cell r="G5831" t="str">
            <v/>
          </cell>
          <cell r="H5831">
            <v>73.5</v>
          </cell>
        </row>
        <row r="5832">
          <cell r="A5832" t="str">
            <v>MLB-4677069</v>
          </cell>
          <cell r="B5832" t="str">
            <v>DVD Muskel - Aufbau, Funktion, Training</v>
          </cell>
          <cell r="C5832" t="str">
            <v>Muscles - Structure, Function, Training</v>
          </cell>
          <cell r="D5832" t="str">
            <v/>
          </cell>
          <cell r="E5832" t="str">
            <v/>
          </cell>
          <cell r="F5832" t="str">
            <v/>
          </cell>
          <cell r="G5832" t="str">
            <v/>
          </cell>
          <cell r="H5832">
            <v>73.5</v>
          </cell>
        </row>
        <row r="5833">
          <cell r="A5833" t="str">
            <v>MLB-4677070</v>
          </cell>
          <cell r="B5833" t="str">
            <v>DVD Knochen - Aufbau und Funktion</v>
          </cell>
          <cell r="C5833" t="str">
            <v>Bones - Structure and Function</v>
          </cell>
          <cell r="D5833" t="str">
            <v/>
          </cell>
          <cell r="E5833" t="str">
            <v/>
          </cell>
          <cell r="F5833" t="str">
            <v/>
          </cell>
          <cell r="G5833" t="str">
            <v/>
          </cell>
          <cell r="H5833">
            <v>73.5</v>
          </cell>
        </row>
        <row r="5834">
          <cell r="A5834" t="str">
            <v>MLB-4677085</v>
          </cell>
          <cell r="B5834" t="str">
            <v>DVD Der Magen - Aufbau und Funktion</v>
          </cell>
          <cell r="C5834" t="str">
            <v xml:space="preserve">Stomach - Structure and Function </v>
          </cell>
          <cell r="D5834" t="str">
            <v/>
          </cell>
          <cell r="E5834" t="str">
            <v/>
          </cell>
          <cell r="F5834" t="str">
            <v/>
          </cell>
          <cell r="G5834" t="str">
            <v/>
          </cell>
          <cell r="H5834">
            <v>73.5</v>
          </cell>
        </row>
        <row r="5835">
          <cell r="A5835" t="str">
            <v>MLB-4677086</v>
          </cell>
          <cell r="B5835" t="str">
            <v>DVD Bohne -  Aufbau, Verbreitung, Verwendung</v>
          </cell>
          <cell r="C5835" t="str">
            <v>Bean - Structure, Distribution and Use</v>
          </cell>
          <cell r="D5835" t="str">
            <v/>
          </cell>
          <cell r="E5835" t="str">
            <v/>
          </cell>
          <cell r="F5835" t="str">
            <v/>
          </cell>
          <cell r="G5835" t="str">
            <v/>
          </cell>
          <cell r="H5835">
            <v>73.5</v>
          </cell>
        </row>
        <row r="5836">
          <cell r="A5836" t="str">
            <v>MLB-4677088</v>
          </cell>
          <cell r="B5836" t="str">
            <v>DVD Auwald - Biotop am Wasser</v>
          </cell>
          <cell r="C5836" t="str">
            <v>Riparian Forest - Biotope on the Water</v>
          </cell>
          <cell r="D5836" t="str">
            <v/>
          </cell>
          <cell r="E5836" t="str">
            <v/>
          </cell>
          <cell r="F5836" t="str">
            <v/>
          </cell>
          <cell r="G5836" t="str">
            <v/>
          </cell>
          <cell r="H5836">
            <v>73.5</v>
          </cell>
        </row>
        <row r="5837">
          <cell r="A5837" t="str">
            <v>MLB-4677094</v>
          </cell>
          <cell r="B5837" t="str">
            <v>DVD Roboter - Helfer des Menschen</v>
          </cell>
          <cell r="C5837" t="str">
            <v>Robots - Helpers of Man</v>
          </cell>
          <cell r="D5837" t="str">
            <v/>
          </cell>
          <cell r="E5837" t="str">
            <v/>
          </cell>
          <cell r="F5837" t="str">
            <v/>
          </cell>
          <cell r="G5837" t="str">
            <v/>
          </cell>
          <cell r="H5837">
            <v>73.5</v>
          </cell>
        </row>
        <row r="5838">
          <cell r="A5838" t="str">
            <v>MLB-4677112</v>
          </cell>
          <cell r="B5838" t="str">
            <v>DVD Erdöl - Vorkommen, Förderung und Verwendung</v>
          </cell>
          <cell r="C5838" t="str">
            <v>Petroleum - Deposits, Extraction, Use</v>
          </cell>
          <cell r="D5838" t="str">
            <v/>
          </cell>
          <cell r="E5838" t="str">
            <v/>
          </cell>
          <cell r="F5838" t="str">
            <v/>
          </cell>
          <cell r="G5838" t="str">
            <v/>
          </cell>
          <cell r="H5838">
            <v>73.5</v>
          </cell>
        </row>
        <row r="5839">
          <cell r="A5839" t="str">
            <v>MLB-4677114</v>
          </cell>
          <cell r="B5839" t="str">
            <v>DVD Verstädterung - Die Entstehung von Metropolen</v>
          </cell>
          <cell r="C5839" t="str">
            <v>Urbanisation - The Emergence of Metropolises</v>
          </cell>
          <cell r="D5839" t="str">
            <v/>
          </cell>
          <cell r="E5839" t="str">
            <v/>
          </cell>
          <cell r="F5839" t="str">
            <v/>
          </cell>
          <cell r="G5839" t="str">
            <v/>
          </cell>
          <cell r="H5839">
            <v>73.5</v>
          </cell>
        </row>
        <row r="5840">
          <cell r="A5840" t="str">
            <v>MLB-4677115</v>
          </cell>
          <cell r="B5840" t="str">
            <v>DVD Alkalimetalle - Eigenschaften, Beispiele, Verwandtschaft</v>
          </cell>
          <cell r="C5840" t="str">
            <v>Alkali Metals - Properties, Examples, Relationship</v>
          </cell>
          <cell r="D5840" t="str">
            <v/>
          </cell>
          <cell r="E5840" t="str">
            <v/>
          </cell>
          <cell r="F5840" t="str">
            <v/>
          </cell>
          <cell r="G5840" t="str">
            <v/>
          </cell>
          <cell r="H5840">
            <v>73.5</v>
          </cell>
        </row>
        <row r="5841">
          <cell r="A5841" t="str">
            <v>MLB-4677273</v>
          </cell>
          <cell r="B5841" t="str">
            <v>DVD Periodensystem - Ordnung der Elemente</v>
          </cell>
          <cell r="C5841" t="str">
            <v>Periodic Table - System of the Elements</v>
          </cell>
          <cell r="D5841" t="str">
            <v/>
          </cell>
          <cell r="E5841" t="str">
            <v/>
          </cell>
          <cell r="F5841" t="str">
            <v/>
          </cell>
          <cell r="G5841" t="str">
            <v/>
          </cell>
          <cell r="H5841">
            <v>73.5</v>
          </cell>
        </row>
        <row r="5842">
          <cell r="A5842" t="str">
            <v>MLB-4677315</v>
          </cell>
          <cell r="B5842" t="str">
            <v>DVD Enzyme - Chemische Reaktionen</v>
          </cell>
          <cell r="C5842" t="str">
            <v>Enzymes - Chemical Reactions</v>
          </cell>
          <cell r="D5842" t="str">
            <v/>
          </cell>
          <cell r="E5842" t="str">
            <v/>
          </cell>
          <cell r="F5842" t="str">
            <v/>
          </cell>
          <cell r="G5842" t="str">
            <v/>
          </cell>
          <cell r="H5842">
            <v>73.5</v>
          </cell>
        </row>
        <row r="5843">
          <cell r="A5843" t="str">
            <v>MLB-4677317</v>
          </cell>
          <cell r="B5843" t="str">
            <v>DVD Hamburg -  Die Bundesländer</v>
          </cell>
          <cell r="C5843" t="str">
            <v>Hamburg - The Federal States of Germany</v>
          </cell>
          <cell r="D5843" t="str">
            <v/>
          </cell>
          <cell r="E5843" t="str">
            <v/>
          </cell>
          <cell r="F5843" t="str">
            <v/>
          </cell>
          <cell r="G5843" t="str">
            <v/>
          </cell>
          <cell r="H5843">
            <v>73.5</v>
          </cell>
        </row>
        <row r="5844">
          <cell r="A5844" t="str">
            <v>MLB-4677318</v>
          </cell>
          <cell r="B5844" t="str">
            <v>DVD Bremen - Die Bundesländer</v>
          </cell>
          <cell r="C5844" t="str">
            <v>Bremen - Federal States</v>
          </cell>
          <cell r="D5844" t="str">
            <v/>
          </cell>
          <cell r="E5844" t="str">
            <v/>
          </cell>
          <cell r="F5844" t="str">
            <v/>
          </cell>
          <cell r="G5844" t="str">
            <v/>
          </cell>
          <cell r="H5844">
            <v>73.5</v>
          </cell>
        </row>
        <row r="5845">
          <cell r="A5845" t="str">
            <v>MLB-4677319</v>
          </cell>
          <cell r="B5845" t="str">
            <v>DVD Berlin - Die Bundesländer</v>
          </cell>
          <cell r="C5845" t="str">
            <v>Berlin - The Federal States of Germany</v>
          </cell>
          <cell r="D5845" t="str">
            <v/>
          </cell>
          <cell r="E5845" t="str">
            <v/>
          </cell>
          <cell r="F5845" t="str">
            <v/>
          </cell>
          <cell r="G5845" t="str">
            <v/>
          </cell>
          <cell r="H5845">
            <v>73.5</v>
          </cell>
        </row>
        <row r="5846">
          <cell r="A5846" t="str">
            <v>MLB-4678067</v>
          </cell>
          <cell r="B5846" t="str">
            <v>DVD Magnetismus - Die unsichtbare Kraft</v>
          </cell>
          <cell r="C5846" t="str">
            <v>Magnetism - The invisible force</v>
          </cell>
          <cell r="D5846" t="str">
            <v/>
          </cell>
          <cell r="E5846" t="str">
            <v/>
          </cell>
          <cell r="F5846" t="str">
            <v/>
          </cell>
          <cell r="G5846" t="str">
            <v/>
          </cell>
          <cell r="H5846">
            <v>73.5</v>
          </cell>
        </row>
        <row r="5847">
          <cell r="A5847" t="str">
            <v>MLB-4678530</v>
          </cell>
          <cell r="B5847" t="str">
            <v>DVD Informatik fächerübergreifend - Kreatives Lernen mit Minecraft</v>
          </cell>
          <cell r="C5847" t="str">
            <v>Informatics interdisciplinary - Creative learning with Minecraft</v>
          </cell>
          <cell r="D5847" t="str">
            <v/>
          </cell>
          <cell r="E5847" t="str">
            <v/>
          </cell>
          <cell r="F5847" t="str">
            <v/>
          </cell>
          <cell r="G5847" t="str">
            <v/>
          </cell>
          <cell r="H5847">
            <v>73.5</v>
          </cell>
        </row>
        <row r="5848">
          <cell r="A5848" t="str">
            <v>MLB-4678664</v>
          </cell>
          <cell r="B5848" t="str">
            <v>DVD Biologie zum Anfassen - Schulgarten und Keimungsexperiment</v>
          </cell>
          <cell r="C5848" t="str">
            <v>Hands-on Biology - School Garden and Germination Experiment</v>
          </cell>
          <cell r="D5848" t="str">
            <v/>
          </cell>
          <cell r="E5848" t="str">
            <v/>
          </cell>
          <cell r="F5848" t="str">
            <v/>
          </cell>
          <cell r="G5848" t="str">
            <v/>
          </cell>
          <cell r="H5848">
            <v>73.5</v>
          </cell>
        </row>
        <row r="5849">
          <cell r="A5849" t="str">
            <v>MLB-4678991</v>
          </cell>
          <cell r="B5849" t="str">
            <v>DVD Ein Kinderbuch entsteht - Von der Idee bis zum Druck</v>
          </cell>
          <cell r="C5849" t="str">
            <v>The Making of a Children’s Book - From Idea to Print</v>
          </cell>
          <cell r="D5849" t="str">
            <v/>
          </cell>
          <cell r="E5849" t="str">
            <v/>
          </cell>
          <cell r="F5849" t="str">
            <v/>
          </cell>
          <cell r="G5849" t="str">
            <v/>
          </cell>
          <cell r="H5849">
            <v>73.5</v>
          </cell>
        </row>
        <row r="5850">
          <cell r="A5850" t="str">
            <v>MLB-4678993</v>
          </cell>
          <cell r="B5850" t="str">
            <v>DVD Star - Vogel des Jahres</v>
          </cell>
          <cell r="C5850" t="str">
            <v>Starling – Bird of the Year</v>
          </cell>
          <cell r="D5850" t="str">
            <v/>
          </cell>
          <cell r="E5850" t="str">
            <v/>
          </cell>
          <cell r="F5850" t="str">
            <v/>
          </cell>
          <cell r="G5850" t="str">
            <v/>
          </cell>
          <cell r="H5850">
            <v>73.5</v>
          </cell>
        </row>
        <row r="5851">
          <cell r="A5851" t="str">
            <v>MLB-4679002</v>
          </cell>
          <cell r="B5851" t="str">
            <v>DVD Das Rad - Erfindung und Weiterentwicklung</v>
          </cell>
          <cell r="C5851" t="str">
            <v>The Wheel – Invention and Development</v>
          </cell>
          <cell r="D5851" t="str">
            <v/>
          </cell>
          <cell r="E5851" t="str">
            <v/>
          </cell>
          <cell r="F5851" t="str">
            <v/>
          </cell>
          <cell r="G5851" t="str">
            <v/>
          </cell>
          <cell r="H5851">
            <v>73.5</v>
          </cell>
        </row>
        <row r="5852">
          <cell r="A5852" t="str">
            <v>MLB-4679005</v>
          </cell>
          <cell r="B5852" t="str">
            <v>DVD Wirbellose Tiere - Schnecken, Würmer, Insekten und Spinnen</v>
          </cell>
          <cell r="C5852" t="str">
            <v>Invertebrates – Snails, Worms, Insects and Spiders</v>
          </cell>
          <cell r="D5852" t="str">
            <v/>
          </cell>
          <cell r="E5852" t="str">
            <v/>
          </cell>
          <cell r="F5852" t="str">
            <v/>
          </cell>
          <cell r="G5852" t="str">
            <v/>
          </cell>
          <cell r="H5852">
            <v>73.5</v>
          </cell>
        </row>
        <row r="5853">
          <cell r="A5853" t="str">
            <v>MLB-4679012</v>
          </cell>
          <cell r="B5853" t="str">
            <v>DVD Märchen - Grimm, Andersen, Kunstmärchen</v>
          </cell>
          <cell r="C5853" t="str">
            <v>Fairy Tales – Grimm, Andersen, Literary Tales</v>
          </cell>
          <cell r="D5853" t="str">
            <v/>
          </cell>
          <cell r="E5853" t="str">
            <v/>
          </cell>
          <cell r="F5853" t="str">
            <v/>
          </cell>
          <cell r="G5853" t="str">
            <v/>
          </cell>
          <cell r="H5853">
            <v>73.5</v>
          </cell>
        </row>
        <row r="5854">
          <cell r="A5854" t="str">
            <v>MLB-4679014</v>
          </cell>
          <cell r="B5854" t="str">
            <v>DVD Künstliche Intelligenz - Anwendung und Chancen</v>
          </cell>
          <cell r="C5854" t="str">
            <v>Artificial Intelligence – Application and Opportunities</v>
          </cell>
          <cell r="D5854" t="str">
            <v/>
          </cell>
          <cell r="E5854" t="str">
            <v/>
          </cell>
          <cell r="F5854" t="str">
            <v/>
          </cell>
          <cell r="G5854" t="str">
            <v/>
          </cell>
          <cell r="H5854">
            <v>73.5</v>
          </cell>
        </row>
        <row r="5855">
          <cell r="A5855" t="str">
            <v>MLB-4679019</v>
          </cell>
          <cell r="B5855" t="str">
            <v>DVD Programmieren - Coding mit Bee-Bot, Scratch und Robotik</v>
          </cell>
          <cell r="C5855" t="str">
            <v>Programming – Coding with Bee-Bot, Scratch and Robotics</v>
          </cell>
          <cell r="D5855" t="str">
            <v/>
          </cell>
          <cell r="E5855" t="str">
            <v/>
          </cell>
          <cell r="F5855" t="str">
            <v/>
          </cell>
          <cell r="G5855" t="str">
            <v/>
          </cell>
          <cell r="H5855">
            <v>73.5</v>
          </cell>
        </row>
        <row r="5856">
          <cell r="A5856" t="str">
            <v>MLB-4679021</v>
          </cell>
          <cell r="B5856" t="str">
            <v>DVD Rind - Abstammung, Körperbau, Haltung</v>
          </cell>
          <cell r="C5856" t="str">
            <v>Cattle – Origin, Anatomy, Farming</v>
          </cell>
          <cell r="D5856" t="str">
            <v/>
          </cell>
          <cell r="E5856" t="str">
            <v/>
          </cell>
          <cell r="F5856" t="str">
            <v/>
          </cell>
          <cell r="G5856" t="str">
            <v/>
          </cell>
          <cell r="H5856">
            <v>73.5</v>
          </cell>
        </row>
        <row r="5857">
          <cell r="A5857" t="str">
            <v>MLB-4679022</v>
          </cell>
          <cell r="B5857" t="str">
            <v>DVD Sankt Martin - Vom Teilen und warum wir das feiern</v>
          </cell>
          <cell r="C5857" t="str">
            <v>Saint Martin – Sharing and why we celebrate it</v>
          </cell>
          <cell r="D5857" t="str">
            <v/>
          </cell>
          <cell r="E5857" t="str">
            <v/>
          </cell>
          <cell r="F5857" t="str">
            <v/>
          </cell>
          <cell r="G5857" t="str">
            <v/>
          </cell>
          <cell r="H5857">
            <v>73.5</v>
          </cell>
        </row>
        <row r="5858">
          <cell r="A5858" t="str">
            <v>MLB-4679024</v>
          </cell>
          <cell r="B5858" t="str">
            <v>DVD Tiere im Winter - Zugvögel, Winterschläfer und Winteraktive</v>
          </cell>
          <cell r="C5858" t="str">
            <v>Animals in Winter - Migratory Birds, Hibernators and Winter-active Ones</v>
          </cell>
          <cell r="D5858" t="str">
            <v/>
          </cell>
          <cell r="E5858" t="str">
            <v/>
          </cell>
          <cell r="F5858" t="str">
            <v/>
          </cell>
          <cell r="G5858" t="str">
            <v/>
          </cell>
          <cell r="H5858">
            <v>73.5</v>
          </cell>
        </row>
        <row r="5859">
          <cell r="A5859" t="str">
            <v>MLB-4679025</v>
          </cell>
          <cell r="B5859" t="str">
            <v>DVD Medien im Alltag - Fernsehen, Smartphone, Computer</v>
          </cell>
          <cell r="C5859" t="str">
            <v>Media in Everyday Life – Television, Smartphone, Computer</v>
          </cell>
          <cell r="D5859" t="str">
            <v/>
          </cell>
          <cell r="E5859" t="str">
            <v/>
          </cell>
          <cell r="F5859" t="str">
            <v/>
          </cell>
          <cell r="G5859" t="str">
            <v/>
          </cell>
          <cell r="H5859">
            <v>73.5</v>
          </cell>
        </row>
        <row r="5860">
          <cell r="A5860" t="str">
            <v>MLB-4679028</v>
          </cell>
          <cell r="B5860" t="str">
            <v>DVD Burg im Mittelalter - Form, Funktion, Alltag, Kampf</v>
          </cell>
          <cell r="C5860" t="str">
            <v>Medieval Castle – Design, Function, Everyday Life, Fight</v>
          </cell>
          <cell r="D5860" t="str">
            <v/>
          </cell>
          <cell r="E5860" t="str">
            <v/>
          </cell>
          <cell r="F5860" t="str">
            <v/>
          </cell>
          <cell r="G5860" t="str">
            <v/>
          </cell>
          <cell r="H5860">
            <v>73.5</v>
          </cell>
        </row>
        <row r="5861">
          <cell r="A5861" t="str">
            <v>MLB-4679034</v>
          </cell>
          <cell r="B5861" t="str">
            <v>DVD Brücken - Konstruktion, Typen, Statik</v>
          </cell>
          <cell r="C5861" t="str">
            <v>Bridges – Construction, Types, Statics</v>
          </cell>
          <cell r="D5861" t="str">
            <v/>
          </cell>
          <cell r="E5861" t="str">
            <v/>
          </cell>
          <cell r="F5861" t="str">
            <v/>
          </cell>
          <cell r="G5861" t="str">
            <v/>
          </cell>
          <cell r="H5861">
            <v>73.5</v>
          </cell>
        </row>
        <row r="5862">
          <cell r="A5862" t="str">
            <v>MLB-4679035</v>
          </cell>
          <cell r="B5862" t="str">
            <v>DVD Brandenburg - Die Bundesländer</v>
          </cell>
          <cell r="C5862" t="str">
            <v>Brandenburg – The Federal States of Germany</v>
          </cell>
          <cell r="D5862" t="str">
            <v/>
          </cell>
          <cell r="E5862" t="str">
            <v/>
          </cell>
          <cell r="F5862" t="str">
            <v/>
          </cell>
          <cell r="G5862" t="str">
            <v/>
          </cell>
          <cell r="H5862">
            <v>73.5</v>
          </cell>
        </row>
        <row r="5863">
          <cell r="A5863" t="str">
            <v>MLB-4679036</v>
          </cell>
          <cell r="B5863" t="str">
            <v>DVD Hessen - Die Bundesländer</v>
          </cell>
          <cell r="C5863" t="str">
            <v>Hesse – The Federal States of Germany</v>
          </cell>
          <cell r="D5863" t="str">
            <v/>
          </cell>
          <cell r="E5863" t="str">
            <v/>
          </cell>
          <cell r="F5863" t="str">
            <v/>
          </cell>
          <cell r="G5863" t="str">
            <v/>
          </cell>
          <cell r="H5863">
            <v>73.5</v>
          </cell>
        </row>
        <row r="5864">
          <cell r="A5864" t="str">
            <v>MLB-4679039</v>
          </cell>
          <cell r="B5864" t="str">
            <v>DVD Küsten - Formen und Entstehung</v>
          </cell>
          <cell r="C5864" t="str">
            <v>Coasts – Shapes and Formation</v>
          </cell>
          <cell r="D5864" t="str">
            <v/>
          </cell>
          <cell r="E5864" t="str">
            <v/>
          </cell>
          <cell r="F5864" t="str">
            <v/>
          </cell>
          <cell r="G5864" t="str">
            <v/>
          </cell>
          <cell r="H5864">
            <v>73.5</v>
          </cell>
        </row>
        <row r="5865">
          <cell r="A5865" t="str">
            <v>MLB-55500700</v>
          </cell>
          <cell r="B5865" t="str">
            <v>Interaktives Arbeitsheft Biologie, 5./6. Jahrgangsstufe,  Vol. I</v>
          </cell>
          <cell r="C5865" t="str">
            <v>-</v>
          </cell>
          <cell r="D5865" t="str">
            <v/>
          </cell>
          <cell r="E5865" t="str">
            <v/>
          </cell>
          <cell r="F5865" t="str">
            <v/>
          </cell>
          <cell r="G5865" t="str">
            <v/>
          </cell>
          <cell r="H5865">
            <v>120.6</v>
          </cell>
        </row>
        <row r="5866">
          <cell r="A5866" t="str">
            <v>MLB-55500701</v>
          </cell>
          <cell r="B5866" t="str">
            <v>Interaktives Arbeitsheft Biologie, 7./8. Jahrgangsstufe, Vol. I</v>
          </cell>
          <cell r="C5866" t="str">
            <v>-</v>
          </cell>
          <cell r="D5866" t="str">
            <v/>
          </cell>
          <cell r="E5866" t="str">
            <v/>
          </cell>
          <cell r="F5866" t="str">
            <v/>
          </cell>
          <cell r="G5866" t="str">
            <v/>
          </cell>
          <cell r="H5866">
            <v>120.6</v>
          </cell>
        </row>
        <row r="5867">
          <cell r="A5867" t="str">
            <v>MLB-55500702</v>
          </cell>
          <cell r="B5867" t="str">
            <v>Interaktives Arbeitsheft Mathematik, 1. bis 4. Jahrgangsstufe,  Vol. I</v>
          </cell>
          <cell r="C5867" t="str">
            <v>-</v>
          </cell>
          <cell r="D5867" t="str">
            <v/>
          </cell>
          <cell r="E5867" t="str">
            <v/>
          </cell>
          <cell r="F5867" t="str">
            <v/>
          </cell>
          <cell r="G5867" t="str">
            <v/>
          </cell>
          <cell r="H5867">
            <v>120.6</v>
          </cell>
        </row>
        <row r="5868">
          <cell r="A5868" t="str">
            <v>MLB-55500703</v>
          </cell>
          <cell r="B5868" t="str">
            <v>Interaktives Arbeitsheft Mathematik, 5./6. Jahrgangsstufe,  Vol. I</v>
          </cell>
          <cell r="C5868" t="str">
            <v>-</v>
          </cell>
          <cell r="D5868" t="str">
            <v/>
          </cell>
          <cell r="E5868" t="str">
            <v/>
          </cell>
          <cell r="F5868" t="str">
            <v/>
          </cell>
          <cell r="G5868" t="str">
            <v/>
          </cell>
          <cell r="H5868">
            <v>120.6</v>
          </cell>
        </row>
        <row r="5869">
          <cell r="A5869" t="str">
            <v>MLB-55500704</v>
          </cell>
          <cell r="B5869" t="str">
            <v>Interaktives Arbeitsheft Geschichte, 5. - 6. Jahrgangsstufe, Vol. 1</v>
          </cell>
          <cell r="C5869" t="str">
            <v>-</v>
          </cell>
          <cell r="D5869" t="str">
            <v/>
          </cell>
          <cell r="E5869" t="str">
            <v/>
          </cell>
          <cell r="F5869" t="str">
            <v/>
          </cell>
          <cell r="G5869" t="str">
            <v/>
          </cell>
          <cell r="H5869">
            <v>120.6</v>
          </cell>
        </row>
        <row r="5870">
          <cell r="A5870" t="str">
            <v>MLB-55500705</v>
          </cell>
          <cell r="B5870" t="str">
            <v>Interaktives Arbeitsheft Grundschule Heimat- und Sachunterricht, 4. Jahrgangsstufe, Vol. 1</v>
          </cell>
          <cell r="C5870" t="str">
            <v>-</v>
          </cell>
          <cell r="D5870" t="str">
            <v/>
          </cell>
          <cell r="E5870" t="str">
            <v/>
          </cell>
          <cell r="F5870" t="str">
            <v/>
          </cell>
          <cell r="G5870" t="str">
            <v/>
          </cell>
          <cell r="H5870">
            <v>120.6</v>
          </cell>
        </row>
        <row r="5871">
          <cell r="A5871" t="str">
            <v>MLB-55500706</v>
          </cell>
          <cell r="B5871" t="str">
            <v>Interaktives Arbeitsheft Chemie 6. bis 8. (5. bis 7.) Jahrgangsstufe,  Vol. I</v>
          </cell>
          <cell r="C5871" t="str">
            <v>-</v>
          </cell>
          <cell r="D5871" t="str">
            <v/>
          </cell>
          <cell r="E5871" t="str">
            <v/>
          </cell>
          <cell r="F5871" t="str">
            <v/>
          </cell>
          <cell r="G5871" t="str">
            <v/>
          </cell>
          <cell r="H5871">
            <v>120.6</v>
          </cell>
        </row>
        <row r="5872">
          <cell r="A5872" t="str">
            <v>MLB-55500707</v>
          </cell>
          <cell r="B5872" t="str">
            <v>Interaktives Arbeitsheft Englisch 3./4. Jahrgangsstufe</v>
          </cell>
          <cell r="C5872" t="str">
            <v>-</v>
          </cell>
          <cell r="D5872" t="str">
            <v/>
          </cell>
          <cell r="E5872" t="str">
            <v/>
          </cell>
          <cell r="F5872" t="str">
            <v/>
          </cell>
          <cell r="G5872" t="str">
            <v/>
          </cell>
          <cell r="H5872">
            <v>120.6</v>
          </cell>
        </row>
        <row r="5873">
          <cell r="A5873" t="str">
            <v>MLB-55500708</v>
          </cell>
          <cell r="B5873" t="str">
            <v>Interaktives Arbeitsheft Englisch 5./6. Jahrgangsstufe</v>
          </cell>
          <cell r="C5873" t="str">
            <v>-</v>
          </cell>
          <cell r="D5873" t="str">
            <v/>
          </cell>
          <cell r="E5873" t="str">
            <v/>
          </cell>
          <cell r="F5873" t="str">
            <v/>
          </cell>
          <cell r="G5873" t="str">
            <v/>
          </cell>
          <cell r="H5873">
            <v>120.6</v>
          </cell>
        </row>
        <row r="5874">
          <cell r="A5874" t="str">
            <v>MLB-55500709</v>
          </cell>
          <cell r="B5874" t="str">
            <v>Interaktives Arbeitsheft Elementarbereich kombinatorische Aufgaben</v>
          </cell>
          <cell r="C5874" t="str">
            <v>-</v>
          </cell>
          <cell r="D5874" t="str">
            <v/>
          </cell>
          <cell r="E5874" t="str">
            <v/>
          </cell>
          <cell r="F5874" t="str">
            <v/>
          </cell>
          <cell r="G5874" t="str">
            <v/>
          </cell>
          <cell r="H5874">
            <v>120.6</v>
          </cell>
        </row>
        <row r="5875">
          <cell r="A5875" t="str">
            <v>MLB-55500804</v>
          </cell>
          <cell r="B5875" t="str">
            <v>Interaktives Arbeitsheft Geschichte 6, Vol. 1 - Ägypter, Griechen, Römer, Kelten</v>
          </cell>
          <cell r="C5875" t="str">
            <v>-</v>
          </cell>
          <cell r="D5875" t="str">
            <v/>
          </cell>
          <cell r="E5875" t="str">
            <v/>
          </cell>
          <cell r="F5875" t="str">
            <v/>
          </cell>
          <cell r="G5875" t="str">
            <v/>
          </cell>
          <cell r="H5875">
            <v>120.6</v>
          </cell>
        </row>
        <row r="5876">
          <cell r="A5876" t="str">
            <v>MLB-55500806</v>
          </cell>
          <cell r="B5876" t="str">
            <v>Interaktives Arbeitsheft Heimat- und Sachunterricht 2, Vol. 1 - Jahreszeiten</v>
          </cell>
          <cell r="C5876" t="str">
            <v>-</v>
          </cell>
          <cell r="D5876" t="str">
            <v/>
          </cell>
          <cell r="E5876" t="str">
            <v/>
          </cell>
          <cell r="F5876" t="str">
            <v/>
          </cell>
          <cell r="G5876" t="str">
            <v/>
          </cell>
          <cell r="H5876">
            <v>120.6</v>
          </cell>
        </row>
        <row r="5877">
          <cell r="A5877" t="str">
            <v>MLB-55500807</v>
          </cell>
          <cell r="B5877" t="str">
            <v>Interaktives Arbeitsheft Grundschule, HSU, Tiere im Winter, 3. Jahrg., Vol. 1</v>
          </cell>
          <cell r="C5877" t="str">
            <v>-</v>
          </cell>
          <cell r="D5877" t="str">
            <v/>
          </cell>
          <cell r="E5877" t="str">
            <v/>
          </cell>
          <cell r="F5877" t="str">
            <v/>
          </cell>
          <cell r="G5877" t="str">
            <v/>
          </cell>
          <cell r="H5877">
            <v>120.6</v>
          </cell>
        </row>
        <row r="5878">
          <cell r="A5878" t="str">
            <v>MLB-55500808</v>
          </cell>
          <cell r="B5878" t="str">
            <v>Interaktives Arbeitsheft Physik, 6-8, Vol. 1 - Magnetismus, Strom, Licht &amp; Optik</v>
          </cell>
          <cell r="C5878" t="str">
            <v>-</v>
          </cell>
          <cell r="D5878" t="str">
            <v/>
          </cell>
          <cell r="E5878" t="str">
            <v/>
          </cell>
          <cell r="F5878" t="str">
            <v/>
          </cell>
          <cell r="G5878" t="str">
            <v/>
          </cell>
          <cell r="H5878">
            <v>120.6</v>
          </cell>
        </row>
        <row r="5879">
          <cell r="A5879" t="str">
            <v>MLB-55500810</v>
          </cell>
          <cell r="B5879" t="str">
            <v>Interaktives Arbeitsheft Politik 10, Vol. 1 - Verfassungsorgane, Grundrechte, Internationale Politik</v>
          </cell>
          <cell r="C5879" t="str">
            <v>-</v>
          </cell>
          <cell r="D5879" t="str">
            <v/>
          </cell>
          <cell r="E5879" t="str">
            <v/>
          </cell>
          <cell r="F5879" t="str">
            <v/>
          </cell>
          <cell r="G5879" t="str">
            <v/>
          </cell>
          <cell r="H5879">
            <v>120.6</v>
          </cell>
        </row>
        <row r="5880">
          <cell r="A5880" t="str">
            <v>MLB-55500811</v>
          </cell>
          <cell r="B5880" t="str">
            <v>Interaktives Arbeitsheft Politics, Economy 10-12, Vol.1 – Political Systems, Economy, Environment</v>
          </cell>
          <cell r="C5880" t="str">
            <v>-</v>
          </cell>
          <cell r="D5880" t="str">
            <v/>
          </cell>
          <cell r="E5880" t="str">
            <v/>
          </cell>
          <cell r="F5880" t="str">
            <v/>
          </cell>
          <cell r="G5880" t="str">
            <v/>
          </cell>
          <cell r="H5880">
            <v>120.6</v>
          </cell>
        </row>
        <row r="5881">
          <cell r="A5881" t="str">
            <v>MLB-55500813</v>
          </cell>
          <cell r="B5881" t="str">
            <v>Interaktives Arbeitsheft Umwelt 7-9, Vol. 1 - Herkömmliche und erneuerbare Energien</v>
          </cell>
          <cell r="C5881" t="str">
            <v>-</v>
          </cell>
          <cell r="D5881" t="str">
            <v/>
          </cell>
          <cell r="E5881" t="str">
            <v/>
          </cell>
          <cell r="F5881" t="str">
            <v/>
          </cell>
          <cell r="G5881" t="str">
            <v/>
          </cell>
          <cell r="H5881">
            <v>120.6</v>
          </cell>
        </row>
        <row r="5882">
          <cell r="A5882" t="str">
            <v>MLB-55500904</v>
          </cell>
          <cell r="B5882" t="str">
            <v>Interaktives Arbeitsheft Deutsch, 5. Jahrgangsstufe , Volume I</v>
          </cell>
          <cell r="C5882" t="str">
            <v>-</v>
          </cell>
          <cell r="D5882" t="str">
            <v/>
          </cell>
          <cell r="E5882" t="str">
            <v/>
          </cell>
          <cell r="F5882" t="str">
            <v/>
          </cell>
          <cell r="G5882" t="str">
            <v/>
          </cell>
          <cell r="H5882">
            <v>120.6</v>
          </cell>
        </row>
        <row r="5883">
          <cell r="A5883" t="str">
            <v>MLB-55500905</v>
          </cell>
          <cell r="B5883" t="str">
            <v xml:space="preserve">Interaktives Arbeitsheft Deutsch 6, Vol.1 - Berichten, Beschreiben, Erzählen, Grammatik </v>
          </cell>
          <cell r="C5883" t="str">
            <v>-</v>
          </cell>
          <cell r="D5883" t="str">
            <v/>
          </cell>
          <cell r="E5883" t="str">
            <v/>
          </cell>
          <cell r="F5883" t="str">
            <v/>
          </cell>
          <cell r="G5883" t="str">
            <v/>
          </cell>
          <cell r="H5883">
            <v>120.6</v>
          </cell>
        </row>
        <row r="5884">
          <cell r="A5884" t="str">
            <v>MLB-55500906</v>
          </cell>
          <cell r="B5884" t="str">
            <v>Interaktives Arbeitsheft Deutsch, 7. Jahrgangsstufe, Vol. 1, Erörterung, Beschreibung, Inhaltsangabe</v>
          </cell>
          <cell r="C5884" t="str">
            <v>-</v>
          </cell>
          <cell r="D5884" t="str">
            <v/>
          </cell>
          <cell r="E5884" t="str">
            <v/>
          </cell>
          <cell r="F5884" t="str">
            <v/>
          </cell>
          <cell r="G5884" t="str">
            <v/>
          </cell>
          <cell r="H5884">
            <v>120.6</v>
          </cell>
        </row>
        <row r="5885">
          <cell r="A5885" t="str">
            <v>MLB-55500907</v>
          </cell>
          <cell r="B5885" t="str">
            <v>Interaktives Arbeitsheft Deutsch 8, Vol.1 - Texte verstehen, Epochen einordnen, Sprache untersuchen</v>
          </cell>
          <cell r="C5885" t="str">
            <v>-</v>
          </cell>
          <cell r="D5885" t="str">
            <v/>
          </cell>
          <cell r="E5885" t="str">
            <v/>
          </cell>
          <cell r="F5885" t="str">
            <v/>
          </cell>
          <cell r="G5885" t="str">
            <v/>
          </cell>
          <cell r="H5885">
            <v>120.6</v>
          </cell>
        </row>
        <row r="5886">
          <cell r="A5886" t="str">
            <v>MLB-55500909</v>
          </cell>
          <cell r="B5886" t="str">
            <v>Interaktives Arbeitsheft Deutsch 9, Vol. 1 - Bewerbung schreiben, Literatur untersuchen, Sprache ana</v>
          </cell>
          <cell r="C5886" t="str">
            <v>-</v>
          </cell>
          <cell r="D5886" t="str">
            <v/>
          </cell>
          <cell r="E5886" t="str">
            <v/>
          </cell>
          <cell r="F5886" t="str">
            <v/>
          </cell>
          <cell r="G5886" t="str">
            <v/>
          </cell>
          <cell r="H5886">
            <v>120.6</v>
          </cell>
        </row>
        <row r="5887">
          <cell r="A5887" t="str">
            <v>MLB-55500910</v>
          </cell>
          <cell r="B5887" t="str">
            <v>Interaktives Arbeitsheft Deutsch 10, Vol. 1 - Literatur und Sprache</v>
          </cell>
          <cell r="C5887" t="str">
            <v>-</v>
          </cell>
          <cell r="D5887" t="str">
            <v/>
          </cell>
          <cell r="E5887" t="str">
            <v/>
          </cell>
          <cell r="F5887" t="str">
            <v/>
          </cell>
          <cell r="G5887" t="str">
            <v/>
          </cell>
          <cell r="H5887">
            <v>120.6</v>
          </cell>
        </row>
        <row r="5888">
          <cell r="A5888" t="str">
            <v>MLB-55500940</v>
          </cell>
          <cell r="B5888" t="str">
            <v xml:space="preserve">Interaktives Arbeitsheft Biologie 5, Vol. 1 - Grundlagen, Säugetiere, Nutzpflanzen </v>
          </cell>
          <cell r="C5888" t="str">
            <v>-</v>
          </cell>
          <cell r="D5888" t="str">
            <v/>
          </cell>
          <cell r="E5888" t="str">
            <v/>
          </cell>
          <cell r="F5888" t="str">
            <v/>
          </cell>
          <cell r="G5888" t="str">
            <v/>
          </cell>
          <cell r="H5888">
            <v>120.6</v>
          </cell>
        </row>
        <row r="5889">
          <cell r="A5889" t="str">
            <v>MLB-55500941</v>
          </cell>
          <cell r="B5889" t="str">
            <v>Interaktives Arbeitsheft Biologie 6, Vol. 1, Merkmale &amp; Lebensweise der Wirbeltiere</v>
          </cell>
          <cell r="C5889" t="str">
            <v>-</v>
          </cell>
          <cell r="D5889" t="str">
            <v/>
          </cell>
          <cell r="E5889" t="str">
            <v/>
          </cell>
          <cell r="F5889" t="str">
            <v/>
          </cell>
          <cell r="G5889" t="str">
            <v/>
          </cell>
          <cell r="H5889">
            <v>120.6</v>
          </cell>
        </row>
        <row r="5890">
          <cell r="A5890" t="str">
            <v>MLB-55500942</v>
          </cell>
          <cell r="B5890" t="str">
            <v>Interaktives Arbeitsheft Biologie 7, Vol. 1 - Menschliche Organe &amp; Wirbellose</v>
          </cell>
          <cell r="C5890" t="str">
            <v>-</v>
          </cell>
          <cell r="D5890" t="str">
            <v/>
          </cell>
          <cell r="E5890" t="str">
            <v/>
          </cell>
          <cell r="F5890" t="str">
            <v/>
          </cell>
          <cell r="G5890" t="str">
            <v/>
          </cell>
          <cell r="H5890">
            <v>120.6</v>
          </cell>
        </row>
        <row r="5891">
          <cell r="A5891" t="str">
            <v>MLB-55500944</v>
          </cell>
          <cell r="B5891" t="str">
            <v>Interaktives Arbeitsheft Biologie, 9, Vol. 1 - Ökosysteme, Mikroorganismen, Sexualität</v>
          </cell>
          <cell r="C5891" t="str">
            <v>-</v>
          </cell>
          <cell r="D5891" t="str">
            <v/>
          </cell>
          <cell r="E5891" t="str">
            <v/>
          </cell>
          <cell r="F5891" t="str">
            <v/>
          </cell>
          <cell r="G5891" t="str">
            <v/>
          </cell>
          <cell r="H5891">
            <v>120.6</v>
          </cell>
        </row>
        <row r="5892">
          <cell r="A5892" t="str">
            <v>MLB-55500945</v>
          </cell>
          <cell r="B5892" t="str">
            <v>Interaktives Arbeitsheft Biologie, 10 Gymnasium, Vol. 1, Vererbung, Hormone, Parasiten</v>
          </cell>
          <cell r="C5892" t="str">
            <v>-</v>
          </cell>
          <cell r="D5892" t="str">
            <v/>
          </cell>
          <cell r="E5892" t="str">
            <v/>
          </cell>
          <cell r="F5892" t="str">
            <v/>
          </cell>
          <cell r="G5892" t="str">
            <v/>
          </cell>
          <cell r="H5892">
            <v>120.6</v>
          </cell>
        </row>
        <row r="5893">
          <cell r="A5893" t="str">
            <v>MLB-55500946</v>
          </cell>
          <cell r="B5893" t="str">
            <v xml:space="preserve">Interaktives Arbeitsheft Mathematik, Grundschule, 1. Jahrgangsstufe, Volume 1  </v>
          </cell>
          <cell r="C5893" t="str">
            <v>-</v>
          </cell>
          <cell r="D5893" t="str">
            <v/>
          </cell>
          <cell r="E5893" t="str">
            <v/>
          </cell>
          <cell r="F5893" t="str">
            <v/>
          </cell>
          <cell r="G5893" t="str">
            <v/>
          </cell>
          <cell r="H5893">
            <v>120.6</v>
          </cell>
        </row>
        <row r="5894">
          <cell r="A5894" t="str">
            <v>MLB-55500947</v>
          </cell>
          <cell r="B5894" t="str">
            <v>Interaktives Arbeitsheft Mathematik, 2. Jahrgangsstufe, Volume I</v>
          </cell>
          <cell r="C5894" t="str">
            <v>-</v>
          </cell>
          <cell r="D5894" t="str">
            <v/>
          </cell>
          <cell r="E5894" t="str">
            <v/>
          </cell>
          <cell r="F5894" t="str">
            <v/>
          </cell>
          <cell r="G5894" t="str">
            <v/>
          </cell>
          <cell r="H5894">
            <v>120.6</v>
          </cell>
        </row>
        <row r="5895">
          <cell r="A5895" t="str">
            <v>MLB-55500948</v>
          </cell>
          <cell r="B5895" t="str">
            <v>Interaktives Arbeitsheft Mathematik, 3. Jahrgangsstufe, Volume I</v>
          </cell>
          <cell r="C5895" t="str">
            <v>-</v>
          </cell>
          <cell r="D5895" t="str">
            <v/>
          </cell>
          <cell r="E5895" t="str">
            <v/>
          </cell>
          <cell r="F5895" t="str">
            <v/>
          </cell>
          <cell r="G5895" t="str">
            <v/>
          </cell>
          <cell r="H5895">
            <v>120.6</v>
          </cell>
        </row>
        <row r="5896">
          <cell r="A5896" t="str">
            <v>MLB-55500949</v>
          </cell>
          <cell r="B5896" t="str">
            <v>Interaktives Arbeitsheft Mathematik, Grundschule, 3. Jahrgangsstufe, Volume 2</v>
          </cell>
          <cell r="C5896" t="str">
            <v>-</v>
          </cell>
          <cell r="D5896" t="str">
            <v/>
          </cell>
          <cell r="E5896" t="str">
            <v/>
          </cell>
          <cell r="F5896" t="str">
            <v/>
          </cell>
          <cell r="G5896" t="str">
            <v/>
          </cell>
          <cell r="H5896">
            <v>120.6</v>
          </cell>
        </row>
        <row r="5897">
          <cell r="A5897" t="str">
            <v>MLB-55500950</v>
          </cell>
          <cell r="B5897" t="str">
            <v>Interaktives Arbeitsheft Mathematik, 4. Jahrgangsstufe, Volume I</v>
          </cell>
          <cell r="C5897" t="str">
            <v>-</v>
          </cell>
          <cell r="D5897" t="str">
            <v/>
          </cell>
          <cell r="E5897" t="str">
            <v/>
          </cell>
          <cell r="F5897" t="str">
            <v/>
          </cell>
          <cell r="G5897" t="str">
            <v/>
          </cell>
          <cell r="H5897">
            <v>120.6</v>
          </cell>
        </row>
        <row r="5898">
          <cell r="A5898" t="str">
            <v>MLB-55501018</v>
          </cell>
          <cell r="B5898" t="str">
            <v>Interaktives Arbeitsheft Biologie, 11, Vol. 1 - Zellen, Zellteilung &amp; Enzyme</v>
          </cell>
          <cell r="C5898" t="str">
            <v>-</v>
          </cell>
          <cell r="D5898" t="str">
            <v/>
          </cell>
          <cell r="E5898" t="str">
            <v/>
          </cell>
          <cell r="F5898" t="str">
            <v/>
          </cell>
          <cell r="G5898" t="str">
            <v/>
          </cell>
          <cell r="H5898">
            <v>120.6</v>
          </cell>
        </row>
        <row r="5899">
          <cell r="A5899" t="str">
            <v>MLB-55501019</v>
          </cell>
          <cell r="B5899" t="str">
            <v>Interaktives Arbeitsheft Religion, 5. - 7. Jahrgangsstufe, Volume I</v>
          </cell>
          <cell r="C5899" t="str">
            <v>-</v>
          </cell>
          <cell r="D5899" t="str">
            <v/>
          </cell>
          <cell r="E5899" t="str">
            <v/>
          </cell>
          <cell r="F5899" t="str">
            <v/>
          </cell>
          <cell r="G5899" t="str">
            <v/>
          </cell>
          <cell r="H5899">
            <v>120.6</v>
          </cell>
        </row>
        <row r="5900">
          <cell r="A5900" t="str">
            <v>MLB-55501112</v>
          </cell>
          <cell r="B5900" t="str">
            <v>Interaktives Arbeitsheft Mathematik, Grundschule, 1. Jahrgangsstufe, Volume 2</v>
          </cell>
          <cell r="C5900" t="str">
            <v>-</v>
          </cell>
          <cell r="D5900" t="str">
            <v/>
          </cell>
          <cell r="E5900" t="str">
            <v/>
          </cell>
          <cell r="F5900" t="str">
            <v/>
          </cell>
          <cell r="G5900" t="str">
            <v/>
          </cell>
          <cell r="H5900">
            <v>120.6</v>
          </cell>
        </row>
        <row r="5901">
          <cell r="A5901" t="str">
            <v>MLB-55501170</v>
          </cell>
          <cell r="B5901" t="str">
            <v>Interaktives Arbeitsheft Grundschule, Kamishibai Erzähltheater</v>
          </cell>
          <cell r="C5901" t="str">
            <v>-</v>
          </cell>
          <cell r="D5901" t="str">
            <v/>
          </cell>
          <cell r="E5901" t="str">
            <v/>
          </cell>
          <cell r="F5901" t="str">
            <v/>
          </cell>
          <cell r="G5901" t="str">
            <v/>
          </cell>
          <cell r="H5901">
            <v>120.6</v>
          </cell>
        </row>
        <row r="5902">
          <cell r="A5902" t="str">
            <v>MLB-55501171</v>
          </cell>
          <cell r="B5902" t="str">
            <v xml:space="preserve">Interaktives Arbeitsheft Mathematik, 4. Jahrgangsstufe, Volume 2  </v>
          </cell>
          <cell r="C5902" t="str">
            <v>-</v>
          </cell>
          <cell r="D5902" t="str">
            <v/>
          </cell>
          <cell r="E5902" t="str">
            <v/>
          </cell>
          <cell r="F5902" t="str">
            <v/>
          </cell>
          <cell r="G5902" t="str">
            <v/>
          </cell>
          <cell r="H5902">
            <v>120.6</v>
          </cell>
        </row>
        <row r="5903">
          <cell r="A5903" t="str">
            <v>MLB-55501172</v>
          </cell>
          <cell r="B5903" t="str">
            <v>Interaktives Arbeitsheft Grundschule, Kunst 1 - 4, Vol. 1 - Tafelbilder, Zeichenvorlagen und Kunstbi</v>
          </cell>
          <cell r="C5903" t="str">
            <v>-</v>
          </cell>
          <cell r="D5903" t="str">
            <v/>
          </cell>
          <cell r="E5903" t="str">
            <v/>
          </cell>
          <cell r="F5903" t="str">
            <v/>
          </cell>
          <cell r="G5903" t="str">
            <v/>
          </cell>
          <cell r="H5903">
            <v>120.6</v>
          </cell>
        </row>
        <row r="5904">
          <cell r="A5904" t="str">
            <v>MLB-55501221</v>
          </cell>
          <cell r="B5904" t="str">
            <v>Interaktives Arbeitsheft Geographie - Die Bundesländer, 5.-7. Jahrgangsstufe, Vol. 1</v>
          </cell>
          <cell r="C5904" t="str">
            <v>-</v>
          </cell>
          <cell r="D5904" t="str">
            <v/>
          </cell>
          <cell r="E5904" t="str">
            <v/>
          </cell>
          <cell r="F5904" t="str">
            <v/>
          </cell>
          <cell r="G5904" t="str">
            <v/>
          </cell>
          <cell r="H5904">
            <v>120.6</v>
          </cell>
        </row>
        <row r="5905">
          <cell r="A5905" t="str">
            <v>MLB-55501254</v>
          </cell>
          <cell r="B5905" t="str">
            <v>Interaktives Arbeitsheft Geographie - Die Bundesländer, 5.-7. Jahrgangsstufe, Vol. 2</v>
          </cell>
          <cell r="C5905" t="str">
            <v>-</v>
          </cell>
          <cell r="D5905" t="str">
            <v/>
          </cell>
          <cell r="E5905" t="str">
            <v/>
          </cell>
          <cell r="F5905" t="str">
            <v/>
          </cell>
          <cell r="G5905" t="str">
            <v/>
          </cell>
          <cell r="H5905">
            <v>120.6</v>
          </cell>
        </row>
        <row r="5906">
          <cell r="A5906" t="str">
            <v>MLB-55501323</v>
          </cell>
          <cell r="B5906" t="str">
            <v>Interaktives Arbeitsheft Mathematik, 5. Jahrgangsstufe, Volume 1</v>
          </cell>
          <cell r="C5906" t="str">
            <v>-</v>
          </cell>
          <cell r="D5906" t="str">
            <v/>
          </cell>
          <cell r="E5906" t="str">
            <v/>
          </cell>
          <cell r="F5906" t="str">
            <v/>
          </cell>
          <cell r="G5906" t="str">
            <v/>
          </cell>
          <cell r="H5906">
            <v>120.6</v>
          </cell>
        </row>
        <row r="5907">
          <cell r="A5907" t="str">
            <v>MLB-55501324</v>
          </cell>
          <cell r="B5907" t="str">
            <v>Interaktives Arbeitsheft Mathematik, 6. Jahrgangsstufe, Volume 1</v>
          </cell>
          <cell r="C5907" t="str">
            <v>-</v>
          </cell>
          <cell r="D5907" t="str">
            <v/>
          </cell>
          <cell r="E5907" t="str">
            <v/>
          </cell>
          <cell r="F5907" t="str">
            <v/>
          </cell>
          <cell r="G5907" t="str">
            <v/>
          </cell>
          <cell r="H5907">
            <v>120.6</v>
          </cell>
        </row>
        <row r="5908">
          <cell r="A5908" t="str">
            <v>MLB-55501325</v>
          </cell>
          <cell r="B5908" t="str">
            <v>Interaktives Arbeitsheft Mathematik, 7. Jahrgangsstufe, Vol. 1- Prozent- &amp; Zinsrechnung, Zuordnungen</v>
          </cell>
          <cell r="C5908" t="str">
            <v>-</v>
          </cell>
          <cell r="D5908" t="str">
            <v/>
          </cell>
          <cell r="E5908" t="str">
            <v/>
          </cell>
          <cell r="F5908" t="str">
            <v/>
          </cell>
          <cell r="G5908" t="str">
            <v/>
          </cell>
          <cell r="H5908">
            <v>120.6</v>
          </cell>
        </row>
        <row r="5909">
          <cell r="A5909" t="str">
            <v>MLB-55501326</v>
          </cell>
          <cell r="B5909" t="str">
            <v>Interaktives Arbeitsheft Mathematik 8 - Terme &amp; Geometrische Formen, Vol. 1</v>
          </cell>
          <cell r="C5909" t="str">
            <v>-</v>
          </cell>
          <cell r="D5909" t="str">
            <v/>
          </cell>
          <cell r="E5909" t="str">
            <v/>
          </cell>
          <cell r="F5909" t="str">
            <v/>
          </cell>
          <cell r="G5909" t="str">
            <v/>
          </cell>
          <cell r="H5909">
            <v>120.6</v>
          </cell>
        </row>
        <row r="5910">
          <cell r="A5910" t="str">
            <v>MLB-55501327</v>
          </cell>
          <cell r="B5910" t="str">
            <v>Interaktives Arbeitsheft Mathematik 9, Vol. 1 - Geometrische Formen &amp; Wurzelrechnen</v>
          </cell>
          <cell r="C5910" t="str">
            <v>-</v>
          </cell>
          <cell r="D5910" t="str">
            <v/>
          </cell>
          <cell r="E5910" t="str">
            <v/>
          </cell>
          <cell r="F5910" t="str">
            <v/>
          </cell>
          <cell r="G5910" t="str">
            <v/>
          </cell>
          <cell r="H5910">
            <v>120.6</v>
          </cell>
        </row>
        <row r="5911">
          <cell r="A5911" t="str">
            <v>MLB-55501328</v>
          </cell>
          <cell r="B5911" t="str">
            <v>Interaktives Arbeitsheft Mathematik 10, Vol. 1 - Geometrie, Trapez</v>
          </cell>
          <cell r="C5911" t="str">
            <v>-</v>
          </cell>
          <cell r="D5911" t="str">
            <v/>
          </cell>
          <cell r="E5911" t="str">
            <v/>
          </cell>
          <cell r="F5911" t="str">
            <v/>
          </cell>
          <cell r="G5911" t="str">
            <v/>
          </cell>
          <cell r="H5911">
            <v>120.6</v>
          </cell>
        </row>
        <row r="5912">
          <cell r="A5912" t="str">
            <v>MLB-55501336</v>
          </cell>
          <cell r="B5912" t="str">
            <v>Interaktives Arbeitsheft Latein 5, Vol. 1 - Deklinationen, Konjugationen &amp; Vokabeln</v>
          </cell>
          <cell r="C5912" t="str">
            <v>-</v>
          </cell>
          <cell r="D5912" t="str">
            <v/>
          </cell>
          <cell r="E5912" t="str">
            <v/>
          </cell>
          <cell r="F5912" t="str">
            <v/>
          </cell>
          <cell r="G5912" t="str">
            <v/>
          </cell>
          <cell r="H5912">
            <v>120.6</v>
          </cell>
        </row>
        <row r="5913">
          <cell r="A5913" t="str">
            <v>MLB-55501337</v>
          </cell>
          <cell r="B5913" t="str">
            <v>Interaktives Arbeitsheft Latein 6, Vol. 1 - Deklinationen, Wortschatztraining &amp; Zahlen</v>
          </cell>
          <cell r="C5913" t="str">
            <v>-</v>
          </cell>
          <cell r="D5913" t="str">
            <v/>
          </cell>
          <cell r="E5913" t="str">
            <v/>
          </cell>
          <cell r="F5913" t="str">
            <v/>
          </cell>
          <cell r="G5913" t="str">
            <v/>
          </cell>
          <cell r="H5913">
            <v>120.6</v>
          </cell>
        </row>
        <row r="5914">
          <cell r="A5914" t="str">
            <v>MLB-55501341</v>
          </cell>
          <cell r="B5914" t="str">
            <v>Interaktives Arbeitsheft Biologie 5./6., Vol. 1 - Säugetiere</v>
          </cell>
          <cell r="C5914" t="str">
            <v>-</v>
          </cell>
          <cell r="D5914" t="str">
            <v/>
          </cell>
          <cell r="E5914" t="str">
            <v/>
          </cell>
          <cell r="F5914" t="str">
            <v/>
          </cell>
          <cell r="G5914" t="str">
            <v/>
          </cell>
          <cell r="H5914">
            <v>120.6</v>
          </cell>
        </row>
        <row r="5915">
          <cell r="A5915" t="str">
            <v>MLB-55501348</v>
          </cell>
          <cell r="B5915" t="str">
            <v>Interaktives Arbeitsheft Gesundheit 4-7. Vol. 1 - Bewegung, Ernährung, Gesundheit</v>
          </cell>
          <cell r="C5915" t="str">
            <v>-</v>
          </cell>
          <cell r="D5915" t="str">
            <v/>
          </cell>
          <cell r="E5915" t="str">
            <v/>
          </cell>
          <cell r="F5915" t="str">
            <v/>
          </cell>
          <cell r="G5915" t="str">
            <v/>
          </cell>
          <cell r="H5915">
            <v>120.6</v>
          </cell>
        </row>
        <row r="5916">
          <cell r="A5916" t="str">
            <v>MLB-55501367</v>
          </cell>
          <cell r="B5916" t="str">
            <v>Interaktives Arbeitsheft Geographie, 5-7, Vol. 1 - Europa, Länder, Städte, Landschaften</v>
          </cell>
          <cell r="C5916" t="str">
            <v>-</v>
          </cell>
          <cell r="D5916" t="str">
            <v/>
          </cell>
          <cell r="E5916" t="str">
            <v/>
          </cell>
          <cell r="F5916" t="str">
            <v/>
          </cell>
          <cell r="G5916" t="str">
            <v/>
          </cell>
          <cell r="H5916">
            <v>120.6</v>
          </cell>
        </row>
        <row r="5917">
          <cell r="A5917" t="str">
            <v>MLB-55501368</v>
          </cell>
          <cell r="B5917" t="str">
            <v>Interaktives Arbeitsheft Informatik, 7-8, Vol. 1 - HTML5 Grundlagen mit CSS</v>
          </cell>
          <cell r="C5917" t="str">
            <v>-</v>
          </cell>
          <cell r="D5917" t="str">
            <v/>
          </cell>
          <cell r="E5917" t="str">
            <v/>
          </cell>
          <cell r="F5917" t="str">
            <v/>
          </cell>
          <cell r="G5917" t="str">
            <v/>
          </cell>
          <cell r="H5917">
            <v>120.6</v>
          </cell>
        </row>
        <row r="5918">
          <cell r="A5918" t="str">
            <v>MLB-55501531</v>
          </cell>
          <cell r="B5918" t="str">
            <v>Interaktives Arbeitsheft Grundschule, Deutsch 1/2, Vol.1 - Lesetraining</v>
          </cell>
          <cell r="C5918" t="str">
            <v>-</v>
          </cell>
          <cell r="D5918" t="str">
            <v/>
          </cell>
          <cell r="E5918" t="str">
            <v/>
          </cell>
          <cell r="F5918" t="str">
            <v/>
          </cell>
          <cell r="G5918" t="str">
            <v/>
          </cell>
          <cell r="H5918">
            <v>120.6</v>
          </cell>
        </row>
        <row r="5919">
          <cell r="A5919" t="str">
            <v>MLB-55501532</v>
          </cell>
          <cell r="B5919" t="str">
            <v>Interaktives Arbeitsheft Grundschule Deutsch 3/4, Vol. 1 - Lesetraining</v>
          </cell>
          <cell r="C5919" t="str">
            <v>-</v>
          </cell>
          <cell r="D5919" t="str">
            <v/>
          </cell>
          <cell r="E5919" t="str">
            <v/>
          </cell>
          <cell r="F5919" t="str">
            <v/>
          </cell>
          <cell r="G5919" t="str">
            <v/>
          </cell>
          <cell r="H5919">
            <v>120.6</v>
          </cell>
        </row>
        <row r="5920">
          <cell r="A5920" t="str">
            <v>MLB-55501572</v>
          </cell>
          <cell r="B5920" t="str">
            <v>Interaktives Arbeitsheft Biologie 5, Vol. 2 - Nutzpflanzen - Getreide, Kartoffeln &amp; Zuckerrüben</v>
          </cell>
          <cell r="C5920" t="str">
            <v>-</v>
          </cell>
          <cell r="D5920" t="str">
            <v/>
          </cell>
          <cell r="E5920" t="str">
            <v/>
          </cell>
          <cell r="F5920" t="str">
            <v/>
          </cell>
          <cell r="G5920" t="str">
            <v/>
          </cell>
          <cell r="H5920">
            <v>120.6</v>
          </cell>
        </row>
        <row r="5921">
          <cell r="A5921" t="str">
            <v>MLB-55501574</v>
          </cell>
          <cell r="B5921" t="str">
            <v>Interaktives Arbeitsheft Biologie 6, Volume 2: Der menschliche Körper</v>
          </cell>
          <cell r="C5921" t="str">
            <v>-</v>
          </cell>
          <cell r="D5921" t="str">
            <v/>
          </cell>
          <cell r="E5921" t="str">
            <v/>
          </cell>
          <cell r="F5921" t="str">
            <v/>
          </cell>
          <cell r="G5921" t="str">
            <v/>
          </cell>
          <cell r="H5921">
            <v>120.6</v>
          </cell>
        </row>
        <row r="5922">
          <cell r="A5922" t="str">
            <v>MLB-55501575</v>
          </cell>
          <cell r="B5922" t="str">
            <v>Interaktives Arbeitsheft Biologie 7, Vol. 2 - Wirbellose</v>
          </cell>
          <cell r="C5922" t="str">
            <v>-</v>
          </cell>
          <cell r="D5922" t="str">
            <v/>
          </cell>
          <cell r="E5922" t="str">
            <v/>
          </cell>
          <cell r="F5922" t="str">
            <v/>
          </cell>
          <cell r="G5922" t="str">
            <v/>
          </cell>
          <cell r="H5922">
            <v>120.6</v>
          </cell>
        </row>
        <row r="5923">
          <cell r="A5923" t="str">
            <v>MLB-55501582</v>
          </cell>
          <cell r="B5923" t="str">
            <v>Interaktives Arbeitsheft Medienkompetenz 5-9, Vol. 1 - Produzieren, Kommunizieren, Analysieren, Sich</v>
          </cell>
          <cell r="C5923" t="str">
            <v>-</v>
          </cell>
          <cell r="D5923" t="str">
            <v/>
          </cell>
          <cell r="E5923" t="str">
            <v/>
          </cell>
          <cell r="F5923" t="str">
            <v/>
          </cell>
          <cell r="G5923" t="str">
            <v/>
          </cell>
          <cell r="H5923">
            <v>120.6</v>
          </cell>
        </row>
        <row r="5924">
          <cell r="A5924" t="str">
            <v>MLB-55501755</v>
          </cell>
          <cell r="B5924" t="str">
            <v>Interaktives Arbeitsheft DaF Sprachniveau A1, Vol. 1 - Integrierte Kurs- und Arbeitsmodule</v>
          </cell>
          <cell r="C5924" t="str">
            <v>-</v>
          </cell>
          <cell r="D5924" t="str">
            <v/>
          </cell>
          <cell r="E5924" t="str">
            <v/>
          </cell>
          <cell r="F5924" t="str">
            <v/>
          </cell>
          <cell r="G5924" t="str">
            <v/>
          </cell>
          <cell r="H5924">
            <v>120.6</v>
          </cell>
        </row>
        <row r="5925">
          <cell r="A5925" t="str">
            <v>MLB-55501799</v>
          </cell>
          <cell r="B5925" t="str">
            <v>Interaktives Arbeitsheft Für Bastelfreunde - Werken 1-4</v>
          </cell>
          <cell r="C5925" t="str">
            <v>-</v>
          </cell>
          <cell r="D5925" t="str">
            <v/>
          </cell>
          <cell r="E5925" t="str">
            <v/>
          </cell>
          <cell r="F5925" t="str">
            <v/>
          </cell>
          <cell r="G5925" t="str">
            <v/>
          </cell>
          <cell r="H5925">
            <v>120.6</v>
          </cell>
        </row>
        <row r="5926">
          <cell r="A5926" t="str">
            <v>MLB-55501809</v>
          </cell>
          <cell r="B5926" t="str">
            <v>Interaktives Arbeitsheft Wirtschaft 10-12, Vol. 1 – Buchhaltung, Güterverkehr, Welthandel</v>
          </cell>
          <cell r="C5926" t="str">
            <v>-</v>
          </cell>
          <cell r="D5926" t="str">
            <v/>
          </cell>
          <cell r="E5926" t="str">
            <v/>
          </cell>
          <cell r="F5926" t="str">
            <v/>
          </cell>
          <cell r="G5926" t="str">
            <v/>
          </cell>
          <cell r="H5926">
            <v>120.6</v>
          </cell>
        </row>
        <row r="5927">
          <cell r="A5927" t="str">
            <v>MLB-55502068</v>
          </cell>
          <cell r="B5927" t="str">
            <v>Interaktives Arbeitsheft Geographie 7/8, Vol. 1 - Phänomene des Klimawandels</v>
          </cell>
          <cell r="C5927" t="str">
            <v>-</v>
          </cell>
          <cell r="D5927" t="str">
            <v/>
          </cell>
          <cell r="E5927" t="str">
            <v/>
          </cell>
          <cell r="F5927" t="str">
            <v/>
          </cell>
          <cell r="G5927" t="str">
            <v/>
          </cell>
          <cell r="H5927">
            <v>120.6</v>
          </cell>
        </row>
        <row r="5928">
          <cell r="A5928" t="str">
            <v>MLB-55502110</v>
          </cell>
          <cell r="B5928" t="str">
            <v>Interaktives Arbeitsheft Geographie 9/10, Vol. 1: Vulkanismus - Phänomene der unruhigen Erde</v>
          </cell>
          <cell r="C5928" t="str">
            <v>-</v>
          </cell>
          <cell r="D5928" t="str">
            <v/>
          </cell>
          <cell r="E5928" t="str">
            <v/>
          </cell>
          <cell r="F5928" t="str">
            <v/>
          </cell>
          <cell r="G5928" t="str">
            <v/>
          </cell>
          <cell r="H5928">
            <v>120.6</v>
          </cell>
        </row>
        <row r="5929">
          <cell r="A5929" t="str">
            <v>MLB-55502138</v>
          </cell>
          <cell r="B5929" t="str">
            <v>Interaktives Arbeitsheft Geographie 9-10, Vol. 2 – Globale Ressourcen</v>
          </cell>
          <cell r="C5929" t="str">
            <v>-</v>
          </cell>
          <cell r="D5929" t="str">
            <v/>
          </cell>
          <cell r="E5929" t="str">
            <v/>
          </cell>
          <cell r="F5929" t="str">
            <v/>
          </cell>
          <cell r="G5929" t="str">
            <v/>
          </cell>
          <cell r="H5929">
            <v>120.6</v>
          </cell>
        </row>
        <row r="5930">
          <cell r="A5930" t="str">
            <v>MLB-55502143</v>
          </cell>
          <cell r="B5930" t="str">
            <v>Interaktives Arbeitsheft Grundschule 4, Vol. 3 - Mathematik, Subtrahieren bis 1.000.000</v>
          </cell>
          <cell r="C5930" t="str">
            <v>-</v>
          </cell>
          <cell r="D5930" t="str">
            <v/>
          </cell>
          <cell r="E5930" t="str">
            <v/>
          </cell>
          <cell r="F5930" t="str">
            <v/>
          </cell>
          <cell r="G5930" t="str">
            <v/>
          </cell>
          <cell r="H5930">
            <v>120.6</v>
          </cell>
        </row>
        <row r="5931">
          <cell r="A5931" t="str">
            <v>MLB-55502144</v>
          </cell>
          <cell r="B5931" t="str">
            <v>Interaktives Arbeitsheft Grundschule 4, Vol. 4 - Mathematik, Multiplikation &amp; Kettenaufgaben</v>
          </cell>
          <cell r="C5931" t="str">
            <v>-</v>
          </cell>
          <cell r="D5931" t="str">
            <v/>
          </cell>
          <cell r="E5931" t="str">
            <v/>
          </cell>
          <cell r="F5931" t="str">
            <v/>
          </cell>
          <cell r="G5931" t="str">
            <v/>
          </cell>
          <cell r="H5931">
            <v>120.6</v>
          </cell>
        </row>
        <row r="5932">
          <cell r="A5932" t="str">
            <v>MLB-55502224</v>
          </cell>
          <cell r="B5932" t="str">
            <v>Interaktives Arbeitsheft Grundschule 1-4, Hauskatze – Arten und Verhalten</v>
          </cell>
          <cell r="C5932" t="str">
            <v>-</v>
          </cell>
          <cell r="D5932" t="str">
            <v/>
          </cell>
          <cell r="E5932" t="str">
            <v/>
          </cell>
          <cell r="F5932" t="str">
            <v/>
          </cell>
          <cell r="G5932" t="str">
            <v/>
          </cell>
          <cell r="H5932">
            <v>120.6</v>
          </cell>
        </row>
        <row r="5933">
          <cell r="A5933" t="str">
            <v>MLB-55502285</v>
          </cell>
          <cell r="B5933" t="str">
            <v>Interaktive Lerneinheit Physik, Klasse 10 – Energie</v>
          </cell>
          <cell r="C5933" t="str">
            <v>-</v>
          </cell>
          <cell r="D5933" t="str">
            <v/>
          </cell>
          <cell r="E5933" t="str">
            <v/>
          </cell>
          <cell r="F5933" t="str">
            <v/>
          </cell>
          <cell r="G5933" t="str">
            <v/>
          </cell>
          <cell r="H5933">
            <v>46.7</v>
          </cell>
        </row>
        <row r="5934">
          <cell r="A5934" t="str">
            <v>MLB-55502286</v>
          </cell>
          <cell r="B5934" t="str">
            <v>Interaktive Lerneinheit Englisch, Klasse 10 – Vokabeltraining 1</v>
          </cell>
          <cell r="C5934" t="str">
            <v>-</v>
          </cell>
          <cell r="D5934" t="str">
            <v/>
          </cell>
          <cell r="E5934" t="str">
            <v/>
          </cell>
          <cell r="F5934" t="str">
            <v/>
          </cell>
          <cell r="G5934" t="str">
            <v/>
          </cell>
          <cell r="H5934">
            <v>46.7</v>
          </cell>
        </row>
        <row r="5935">
          <cell r="A5935" t="str">
            <v>MLB-55502444</v>
          </cell>
          <cell r="B5935" t="str">
            <v>Interaktive Lerneinheit Sachkunde, Klasse 4 - Arbeiten mit einem Mikroskop</v>
          </cell>
          <cell r="C5935" t="str">
            <v>-</v>
          </cell>
          <cell r="D5935" t="str">
            <v/>
          </cell>
          <cell r="E5935" t="str">
            <v/>
          </cell>
          <cell r="F5935" t="str">
            <v/>
          </cell>
          <cell r="G5935" t="str">
            <v/>
          </cell>
          <cell r="H5935">
            <v>46.7</v>
          </cell>
        </row>
        <row r="5936">
          <cell r="A5936" t="str">
            <v>MLB-55502445</v>
          </cell>
          <cell r="B5936" t="str">
            <v>Interaktive Lerneinheit Biologie, Klasse 5 - Aufbau und Funktion des Auges</v>
          </cell>
          <cell r="C5936" t="str">
            <v>-</v>
          </cell>
          <cell r="D5936" t="str">
            <v/>
          </cell>
          <cell r="E5936" t="str">
            <v/>
          </cell>
          <cell r="F5936" t="str">
            <v/>
          </cell>
          <cell r="G5936" t="str">
            <v/>
          </cell>
          <cell r="H5936">
            <v>46.7</v>
          </cell>
        </row>
        <row r="5937">
          <cell r="A5937" t="str">
            <v>MLB-55502446</v>
          </cell>
          <cell r="B5937" t="str">
            <v>Interaktive Lerneinheit Sachkunde, Klasse 3/4 - Bäume unserer Heimat</v>
          </cell>
          <cell r="C5937" t="str">
            <v>-</v>
          </cell>
          <cell r="D5937" t="str">
            <v/>
          </cell>
          <cell r="E5937" t="str">
            <v/>
          </cell>
          <cell r="F5937" t="str">
            <v/>
          </cell>
          <cell r="G5937" t="str">
            <v/>
          </cell>
          <cell r="H5937">
            <v>46.7</v>
          </cell>
        </row>
        <row r="5938">
          <cell r="A5938" t="str">
            <v>MLB-55502447</v>
          </cell>
          <cell r="B5938" t="str">
            <v>Interaktive Lerneinheit Biologie, Klasse 5 - Aufbau und Funktion der Haut</v>
          </cell>
          <cell r="C5938" t="str">
            <v>-</v>
          </cell>
          <cell r="D5938" t="str">
            <v/>
          </cell>
          <cell r="E5938" t="str">
            <v/>
          </cell>
          <cell r="F5938" t="str">
            <v/>
          </cell>
          <cell r="G5938" t="str">
            <v/>
          </cell>
          <cell r="H5938">
            <v>46.7</v>
          </cell>
        </row>
        <row r="5939">
          <cell r="A5939" t="str">
            <v>MLB-55502448</v>
          </cell>
          <cell r="B5939" t="str">
            <v>Interaktive Lerneinheit Sachkunde, Klasse 3/4 - Herstellung von Textilien</v>
          </cell>
          <cell r="C5939" t="str">
            <v>-</v>
          </cell>
          <cell r="D5939" t="str">
            <v/>
          </cell>
          <cell r="E5939" t="str">
            <v/>
          </cell>
          <cell r="F5939" t="str">
            <v/>
          </cell>
          <cell r="G5939" t="str">
            <v/>
          </cell>
          <cell r="H5939">
            <v>46.7</v>
          </cell>
        </row>
        <row r="5940">
          <cell r="A5940" t="str">
            <v>MLB-55502449</v>
          </cell>
          <cell r="B5940" t="str">
            <v>Interaktive Lerneinheit Natur und Technik, Klasse 5-7 - Lichtmikroskopie</v>
          </cell>
          <cell r="C5940" t="str">
            <v>-</v>
          </cell>
          <cell r="D5940" t="str">
            <v/>
          </cell>
          <cell r="E5940" t="str">
            <v/>
          </cell>
          <cell r="F5940" t="str">
            <v/>
          </cell>
          <cell r="G5940" t="str">
            <v/>
          </cell>
          <cell r="H5940">
            <v>46.7</v>
          </cell>
        </row>
        <row r="5941">
          <cell r="A5941" t="str">
            <v>MLB-55502450</v>
          </cell>
          <cell r="B5941" t="str">
            <v>Interaktive Lerneinheit Deutsch, Klasse 3 - Märchen: Der Froschkönig</v>
          </cell>
          <cell r="C5941" t="str">
            <v>-</v>
          </cell>
          <cell r="D5941" t="str">
            <v/>
          </cell>
          <cell r="E5941" t="str">
            <v/>
          </cell>
          <cell r="F5941" t="str">
            <v/>
          </cell>
          <cell r="G5941" t="str">
            <v/>
          </cell>
          <cell r="H5941">
            <v>46.7</v>
          </cell>
        </row>
        <row r="5942">
          <cell r="A5942" t="str">
            <v>MLB-55502451</v>
          </cell>
          <cell r="B5942" t="str">
            <v>Interaktive Lerneinheit Sachkunde, Klasse 3/4 - Pflanzen unserer Heimat</v>
          </cell>
          <cell r="C5942" t="str">
            <v>-</v>
          </cell>
          <cell r="D5942" t="str">
            <v/>
          </cell>
          <cell r="E5942" t="str">
            <v/>
          </cell>
          <cell r="F5942" t="str">
            <v/>
          </cell>
          <cell r="G5942" t="str">
            <v/>
          </cell>
          <cell r="H5942">
            <v>46.7</v>
          </cell>
        </row>
        <row r="5943">
          <cell r="A5943" t="str">
            <v>MLB-55502452</v>
          </cell>
          <cell r="B5943" t="str">
            <v>Interaktive Lerneinheit Geographie, Klasse 7 - Anbau und Kultur des Tees</v>
          </cell>
          <cell r="C5943" t="str">
            <v>-</v>
          </cell>
          <cell r="D5943" t="str">
            <v/>
          </cell>
          <cell r="E5943" t="str">
            <v/>
          </cell>
          <cell r="F5943" t="str">
            <v/>
          </cell>
          <cell r="G5943" t="str">
            <v/>
          </cell>
          <cell r="H5943">
            <v>46.7</v>
          </cell>
        </row>
        <row r="5944">
          <cell r="A5944" t="str">
            <v>MLB-55502453</v>
          </cell>
          <cell r="B5944" t="str">
            <v>Interaktive Lerneinheit Physik, Klasse 9 – Fluide</v>
          </cell>
          <cell r="C5944" t="str">
            <v>-</v>
          </cell>
          <cell r="D5944" t="str">
            <v/>
          </cell>
          <cell r="E5944" t="str">
            <v/>
          </cell>
          <cell r="F5944" t="str">
            <v/>
          </cell>
          <cell r="G5944" t="str">
            <v/>
          </cell>
          <cell r="H5944">
            <v>46.7</v>
          </cell>
        </row>
        <row r="5945">
          <cell r="A5945" t="str">
            <v>MLB-55502458</v>
          </cell>
          <cell r="B5945" t="str">
            <v>Interaktive Lerneinheit Physik, Klasse 9/10 - Strahlung</v>
          </cell>
          <cell r="C5945" t="str">
            <v>-</v>
          </cell>
          <cell r="D5945" t="str">
            <v/>
          </cell>
          <cell r="E5945" t="str">
            <v/>
          </cell>
          <cell r="F5945" t="str">
            <v/>
          </cell>
          <cell r="G5945" t="str">
            <v/>
          </cell>
          <cell r="H5945">
            <v>46.7</v>
          </cell>
        </row>
        <row r="5946">
          <cell r="A5946" t="str">
            <v>MLB-55502459</v>
          </cell>
          <cell r="B5946" t="str">
            <v>Interaktive Lerneinheit Physik, Klasse 9 – Unsere Sonne</v>
          </cell>
          <cell r="C5946" t="str">
            <v>-</v>
          </cell>
          <cell r="D5946" t="str">
            <v/>
          </cell>
          <cell r="E5946" t="str">
            <v/>
          </cell>
          <cell r="F5946" t="str">
            <v/>
          </cell>
          <cell r="G5946" t="str">
            <v/>
          </cell>
          <cell r="H5946">
            <v>46.7</v>
          </cell>
        </row>
        <row r="5947">
          <cell r="A5947" t="str">
            <v>MLB-55502464</v>
          </cell>
          <cell r="B5947" t="str">
            <v>Interaktive Lerneinheit Sachkunde, Klasse 3/4 - Lustige Tierrätsel</v>
          </cell>
          <cell r="C5947" t="str">
            <v>-</v>
          </cell>
          <cell r="D5947" t="str">
            <v/>
          </cell>
          <cell r="E5947" t="str">
            <v/>
          </cell>
          <cell r="F5947" t="str">
            <v/>
          </cell>
          <cell r="G5947" t="str">
            <v/>
          </cell>
          <cell r="H5947">
            <v>46.7</v>
          </cell>
        </row>
        <row r="5948">
          <cell r="A5948" t="str">
            <v>MLB-55502465</v>
          </cell>
          <cell r="B5948" t="str">
            <v>Interaktive Lerneinheit Englisch, Klasse 10 - Vokabeltraining 2</v>
          </cell>
          <cell r="C5948" t="str">
            <v>-</v>
          </cell>
          <cell r="D5948" t="str">
            <v/>
          </cell>
          <cell r="E5948" t="str">
            <v/>
          </cell>
          <cell r="F5948" t="str">
            <v/>
          </cell>
          <cell r="G5948" t="str">
            <v/>
          </cell>
          <cell r="H5948">
            <v>46.7</v>
          </cell>
        </row>
        <row r="5949">
          <cell r="A5949" t="str">
            <v>MLB-55502468</v>
          </cell>
          <cell r="B5949" t="str">
            <v>Interaktive Lerneinheit Physik, Klasse 7 – Licht</v>
          </cell>
          <cell r="C5949" t="str">
            <v>-</v>
          </cell>
          <cell r="D5949" t="str">
            <v/>
          </cell>
          <cell r="E5949" t="str">
            <v/>
          </cell>
          <cell r="F5949" t="str">
            <v/>
          </cell>
          <cell r="G5949" t="str">
            <v/>
          </cell>
          <cell r="H5949">
            <v>46.7</v>
          </cell>
        </row>
        <row r="5950">
          <cell r="A5950" t="str">
            <v>MLB-55502473</v>
          </cell>
          <cell r="B5950" t="str">
            <v>Interaktive Lerneinheit Physik, Klasse 7 – Magnetismus</v>
          </cell>
          <cell r="C5950" t="str">
            <v>-</v>
          </cell>
          <cell r="D5950" t="str">
            <v/>
          </cell>
          <cell r="E5950" t="str">
            <v/>
          </cell>
          <cell r="F5950" t="str">
            <v/>
          </cell>
          <cell r="G5950" t="str">
            <v/>
          </cell>
          <cell r="H5950">
            <v>46.7</v>
          </cell>
        </row>
        <row r="5951">
          <cell r="A5951" t="str">
            <v>MLB-55502474</v>
          </cell>
          <cell r="B5951" t="str">
            <v>Interaktive Lerneinheit Physik, Klasse 7 - Strom</v>
          </cell>
          <cell r="C5951" t="str">
            <v>-</v>
          </cell>
          <cell r="D5951" t="str">
            <v/>
          </cell>
          <cell r="E5951" t="str">
            <v/>
          </cell>
          <cell r="F5951" t="str">
            <v/>
          </cell>
          <cell r="G5951" t="str">
            <v/>
          </cell>
          <cell r="H5951">
            <v>46.7</v>
          </cell>
        </row>
        <row r="5952">
          <cell r="A5952" t="str">
            <v>MLB-55502475</v>
          </cell>
          <cell r="B5952" t="str">
            <v>Interaktive Lerneinheit Physik, Klasse 9 - Weltall</v>
          </cell>
          <cell r="C5952" t="str">
            <v>-</v>
          </cell>
          <cell r="D5952" t="str">
            <v/>
          </cell>
          <cell r="E5952" t="str">
            <v/>
          </cell>
          <cell r="F5952" t="str">
            <v/>
          </cell>
          <cell r="G5952" t="str">
            <v/>
          </cell>
          <cell r="H5952">
            <v>46.7</v>
          </cell>
        </row>
        <row r="5953">
          <cell r="A5953" t="str">
            <v>MLB-55502476</v>
          </cell>
          <cell r="B5953" t="str">
            <v>Interaktive Lerneinheit Chemie, Klasse 7-10 - Plastik</v>
          </cell>
          <cell r="C5953" t="str">
            <v>-</v>
          </cell>
          <cell r="D5953" t="str">
            <v/>
          </cell>
          <cell r="E5953" t="str">
            <v/>
          </cell>
          <cell r="F5953" t="str">
            <v/>
          </cell>
          <cell r="G5953" t="str">
            <v/>
          </cell>
          <cell r="H5953">
            <v>46.7</v>
          </cell>
        </row>
        <row r="5954">
          <cell r="A5954" t="str">
            <v>MLB-55502477</v>
          </cell>
          <cell r="B5954" t="str">
            <v>Interaktive Lerneinheit Chemie, Klasse 8 - Aluminium</v>
          </cell>
          <cell r="C5954" t="str">
            <v>-</v>
          </cell>
          <cell r="D5954" t="str">
            <v/>
          </cell>
          <cell r="E5954" t="str">
            <v/>
          </cell>
          <cell r="F5954" t="str">
            <v/>
          </cell>
          <cell r="G5954" t="str">
            <v/>
          </cell>
          <cell r="H5954">
            <v>46.7</v>
          </cell>
        </row>
        <row r="5955">
          <cell r="A5955" t="str">
            <v>MLB-55502478</v>
          </cell>
          <cell r="B5955" t="str">
            <v>Interaktive Lerneinheit Mathematik, Klasse 2 - Plus-Rechnen</v>
          </cell>
          <cell r="C5955" t="str">
            <v>-</v>
          </cell>
          <cell r="D5955" t="str">
            <v/>
          </cell>
          <cell r="E5955" t="str">
            <v/>
          </cell>
          <cell r="F5955" t="str">
            <v/>
          </cell>
          <cell r="G5955" t="str">
            <v/>
          </cell>
          <cell r="H5955">
            <v>46.7</v>
          </cell>
        </row>
        <row r="5956">
          <cell r="A5956" t="str">
            <v>MLB-55502479</v>
          </cell>
          <cell r="B5956" t="str">
            <v>Interaktive Lerneinheit Mathematik, Klasse 2 - Kleines Einmaleins</v>
          </cell>
          <cell r="C5956" t="str">
            <v>-</v>
          </cell>
          <cell r="D5956" t="str">
            <v/>
          </cell>
          <cell r="E5956" t="str">
            <v/>
          </cell>
          <cell r="F5956" t="str">
            <v/>
          </cell>
          <cell r="G5956" t="str">
            <v/>
          </cell>
          <cell r="H5956">
            <v>46.7</v>
          </cell>
        </row>
        <row r="5957">
          <cell r="A5957" t="str">
            <v>MLB-55502480</v>
          </cell>
          <cell r="B5957" t="str">
            <v>Interaktive Lerneinheit Chemie, Klasse 7 - Eigenschaften von Stoffen</v>
          </cell>
          <cell r="C5957" t="str">
            <v>-</v>
          </cell>
          <cell r="D5957" t="str">
            <v/>
          </cell>
          <cell r="E5957" t="str">
            <v/>
          </cell>
          <cell r="F5957" t="str">
            <v/>
          </cell>
          <cell r="G5957" t="str">
            <v/>
          </cell>
          <cell r="H5957">
            <v>46.7</v>
          </cell>
        </row>
        <row r="5958">
          <cell r="A5958" t="str">
            <v>MLB-55502492</v>
          </cell>
          <cell r="B5958" t="str">
            <v>Interaktive Lerneinheit Chemie, Klasse 7 - Säuren und Basen</v>
          </cell>
          <cell r="C5958" t="str">
            <v>-</v>
          </cell>
          <cell r="D5958" t="str">
            <v/>
          </cell>
          <cell r="E5958" t="str">
            <v/>
          </cell>
          <cell r="F5958" t="str">
            <v/>
          </cell>
          <cell r="G5958" t="str">
            <v/>
          </cell>
          <cell r="H5958">
            <v>46.7</v>
          </cell>
        </row>
        <row r="5959">
          <cell r="A5959" t="str">
            <v>MLB-55502493</v>
          </cell>
          <cell r="B5959" t="str">
            <v>Interaktive Lerneinheit Chemie, Klasse 8 - Kohlenstoff</v>
          </cell>
          <cell r="C5959" t="str">
            <v>-</v>
          </cell>
          <cell r="D5959" t="str">
            <v/>
          </cell>
          <cell r="E5959" t="str">
            <v/>
          </cell>
          <cell r="F5959" t="str">
            <v/>
          </cell>
          <cell r="G5959" t="str">
            <v/>
          </cell>
          <cell r="H5959">
            <v>46.7</v>
          </cell>
        </row>
        <row r="5960">
          <cell r="A5960" t="str">
            <v>MLB-55502494</v>
          </cell>
          <cell r="B5960" t="str">
            <v>Interaktive Lerneinheit Sachkunde, Klasse 2 - Geld</v>
          </cell>
          <cell r="C5960" t="str">
            <v>-</v>
          </cell>
          <cell r="D5960" t="str">
            <v/>
          </cell>
          <cell r="E5960" t="str">
            <v/>
          </cell>
          <cell r="F5960" t="str">
            <v/>
          </cell>
          <cell r="G5960" t="str">
            <v/>
          </cell>
          <cell r="H5960">
            <v>46.7</v>
          </cell>
        </row>
        <row r="5961">
          <cell r="A5961" t="str">
            <v>MLB-55502495</v>
          </cell>
          <cell r="B5961" t="str">
            <v>Interaktive Lerneinheit Geographie, Klasse 8 - Geschichte Mexikos</v>
          </cell>
          <cell r="C5961" t="str">
            <v>-</v>
          </cell>
          <cell r="D5961" t="str">
            <v/>
          </cell>
          <cell r="E5961" t="str">
            <v/>
          </cell>
          <cell r="F5961" t="str">
            <v/>
          </cell>
          <cell r="G5961" t="str">
            <v/>
          </cell>
          <cell r="H5961">
            <v>46.7</v>
          </cell>
        </row>
        <row r="5962">
          <cell r="A5962" t="str">
            <v>MLB-55502508</v>
          </cell>
          <cell r="B5962" t="str">
            <v>Interaktive Lerneinheit Chemie, Klasse 7 – Stoffe des Alltags</v>
          </cell>
          <cell r="C5962" t="str">
            <v>-</v>
          </cell>
          <cell r="D5962" t="str">
            <v/>
          </cell>
          <cell r="E5962" t="str">
            <v/>
          </cell>
          <cell r="F5962" t="str">
            <v/>
          </cell>
          <cell r="G5962" t="str">
            <v/>
          </cell>
          <cell r="H5962">
            <v>46.7</v>
          </cell>
        </row>
        <row r="5963">
          <cell r="A5963" t="str">
            <v>MLB-55502509</v>
          </cell>
          <cell r="B5963" t="str">
            <v>Interaktive Lerneinheit Deutsch, Klasse 8 – Stilmittel und Versmaße</v>
          </cell>
          <cell r="C5963" t="str">
            <v>-</v>
          </cell>
          <cell r="D5963" t="str">
            <v/>
          </cell>
          <cell r="E5963" t="str">
            <v/>
          </cell>
          <cell r="F5963" t="str">
            <v/>
          </cell>
          <cell r="G5963" t="str">
            <v/>
          </cell>
          <cell r="H5963">
            <v>46.7</v>
          </cell>
        </row>
        <row r="5964">
          <cell r="A5964" t="str">
            <v>MLB-55502510</v>
          </cell>
          <cell r="B5964" t="str">
            <v>Interaktive Lerneinheit Sachkunde, Klasse 4 – Fossilien</v>
          </cell>
          <cell r="C5964" t="str">
            <v>-</v>
          </cell>
          <cell r="D5964" t="str">
            <v/>
          </cell>
          <cell r="E5964" t="str">
            <v/>
          </cell>
          <cell r="F5964" t="str">
            <v/>
          </cell>
          <cell r="G5964" t="str">
            <v/>
          </cell>
          <cell r="H5964">
            <v>46.7</v>
          </cell>
        </row>
        <row r="5965">
          <cell r="A5965" t="str">
            <v>MLB-55502511</v>
          </cell>
          <cell r="B5965" t="str">
            <v>Interaktive Lerneinheit Sachkunde, Klasse 4 – Der Haushund</v>
          </cell>
          <cell r="C5965" t="str">
            <v>-</v>
          </cell>
          <cell r="D5965" t="str">
            <v/>
          </cell>
          <cell r="E5965" t="str">
            <v/>
          </cell>
          <cell r="F5965" t="str">
            <v/>
          </cell>
          <cell r="G5965" t="str">
            <v/>
          </cell>
          <cell r="H5965">
            <v>46.7</v>
          </cell>
        </row>
        <row r="5966">
          <cell r="A5966" t="str">
            <v>MOD-AIDSVIRUS</v>
          </cell>
          <cell r="B5966" t="str">
            <v>PHYWE AIDS-Virus, Modell</v>
          </cell>
          <cell r="C5966" t="str">
            <v xml:space="preserve">PHYWE AIDS virus, model                                                            </v>
          </cell>
          <cell r="D5966" t="str">
            <v/>
          </cell>
          <cell r="E5966" t="str">
            <v/>
          </cell>
          <cell r="F5966" t="str">
            <v/>
          </cell>
          <cell r="G5966" t="str">
            <v/>
          </cell>
          <cell r="H5966">
            <v>52</v>
          </cell>
        </row>
        <row r="5967">
          <cell r="A5967" t="str">
            <v>MOD-ANIMALCELL</v>
          </cell>
          <cell r="B5967" t="str">
            <v>PHYWE Tierzelle, Modell</v>
          </cell>
          <cell r="C5967" t="str">
            <v xml:space="preserve">PHYWE Animal cell model                                                            </v>
          </cell>
          <cell r="D5967" t="str">
            <v xml:space="preserve">PHYWE Modèle de cellules animales                                                            </v>
          </cell>
          <cell r="E5967" t="str">
            <v xml:space="preserve">PHYWE Modelo celular animal                                                            </v>
          </cell>
          <cell r="F5967" t="str">
            <v>Model Komórka zwierzęca</v>
          </cell>
          <cell r="G5967" t="str">
            <v xml:space="preserve">PHYWE Модель клеток животных                                                            </v>
          </cell>
          <cell r="H5967">
            <v>167</v>
          </cell>
        </row>
        <row r="5968">
          <cell r="A5968" t="str">
            <v>MOD-BACTERIUM</v>
          </cell>
          <cell r="B5968" t="str">
            <v>PHYWE Bakterium, Modell</v>
          </cell>
          <cell r="C5968" t="str">
            <v xml:space="preserve">PHYWE Bacterium, model                                                            </v>
          </cell>
          <cell r="D5968" t="str">
            <v/>
          </cell>
          <cell r="E5968" t="str">
            <v/>
          </cell>
          <cell r="F5968" t="str">
            <v/>
          </cell>
          <cell r="G5968" t="str">
            <v/>
          </cell>
          <cell r="H5968">
            <v>52</v>
          </cell>
        </row>
        <row r="5969">
          <cell r="A5969" t="str">
            <v>MOD-BRAIN</v>
          </cell>
          <cell r="B5969" t="str">
            <v>PHYWE Gehirn, 8-teilig, Modell</v>
          </cell>
          <cell r="C5969" t="str">
            <v xml:space="preserve">PHYWE Brain model, 8 parts                                                            </v>
          </cell>
          <cell r="D5969" t="str">
            <v xml:space="preserve">Modèle de cerveau PHYWE, 8 pièces                                                            </v>
          </cell>
          <cell r="E5969" t="str">
            <v xml:space="preserve">Modelo de cerebro PHYWE, 8 partes                                                            </v>
          </cell>
          <cell r="F5969" t="str">
            <v>Model Mózg, 8-częściowy</v>
          </cell>
          <cell r="G5969" t="str">
            <v xml:space="preserve">PHYWE Модель мозга, 8 частей                                                            </v>
          </cell>
          <cell r="H5969">
            <v>57</v>
          </cell>
        </row>
        <row r="5970">
          <cell r="A5970" t="str">
            <v>MOD-CORONAVIRUS</v>
          </cell>
          <cell r="B5970" t="str">
            <v>PHYWE Coronavirus (SARS-CoV-2), Modell</v>
          </cell>
          <cell r="C5970" t="str">
            <v xml:space="preserve">PHYWE Coronavirus (SARS-CoV-2), model                                                            </v>
          </cell>
          <cell r="D5970" t="str">
            <v xml:space="preserve">Modèle de coronavirus (SARS-CoV-2)                                                            </v>
          </cell>
          <cell r="E5970" t="str">
            <v xml:space="preserve">Modelo de coronavirus (SARS-CoV-2)                                                            </v>
          </cell>
          <cell r="F5970" t="str">
            <v>Model Coronavirus (SARS-CoV-2)</v>
          </cell>
          <cell r="G5970" t="str">
            <v>Moдель Coronavirus (SARS-CoV-2)</v>
          </cell>
          <cell r="H5970">
            <v>99</v>
          </cell>
        </row>
        <row r="5971">
          <cell r="A5971" t="str">
            <v>MOD-DICOT</v>
          </cell>
          <cell r="B5971" t="str">
            <v>PHYWE Dikotylenstamm, Modell</v>
          </cell>
          <cell r="C5971" t="str">
            <v xml:space="preserve">PHYWE Dicot stem structure, model                                                            </v>
          </cell>
          <cell r="D5971" t="str">
            <v xml:space="preserve">PHYWE Structure de la tige de Dicot, modèle                                                            </v>
          </cell>
          <cell r="E5971" t="str">
            <v>Modelo del tallo de una planta dicotiledónea</v>
          </cell>
          <cell r="F5971" t="str">
            <v>Model Pień rośliny dwuliściennej</v>
          </cell>
          <cell r="G5971" t="str">
            <v xml:space="preserve">PHYWE Структура стебля двудольных, модель                                                            </v>
          </cell>
          <cell r="H5971">
            <v>104</v>
          </cell>
        </row>
        <row r="5972">
          <cell r="A5972" t="str">
            <v>MOD-EAR</v>
          </cell>
          <cell r="B5972" t="str">
            <v>PHYWE Ohr, 5-fache Größe, 4-teilig, Modell</v>
          </cell>
          <cell r="C5972" t="str">
            <v xml:space="preserve">PHYWE Ear model, 5 times enlarged, 4 parts                                                            </v>
          </cell>
          <cell r="D5972" t="str">
            <v xml:space="preserve">PHYWE Modèle d'oreille, 5 fois agrandi, 4 parties                                                            </v>
          </cell>
          <cell r="E5972" t="str">
            <v xml:space="preserve">PHYWE Modelo de oreja, 5 veces ampliado, 4 partes                                                            </v>
          </cell>
          <cell r="F5972" t="str">
            <v/>
          </cell>
          <cell r="G5972" t="str">
            <v xml:space="preserve">Модель уха PHYWE, увеличенная в 5 раз, 4 части                                                            </v>
          </cell>
          <cell r="H5972">
            <v>36</v>
          </cell>
        </row>
        <row r="5973">
          <cell r="A5973" t="str">
            <v>MOD-EYE</v>
          </cell>
          <cell r="B5973" t="str">
            <v>PHYWE Auge, 6-fache Größe, 7-teilig, Modell</v>
          </cell>
          <cell r="C5973" t="str">
            <v xml:space="preserve">PHYWE Eye model, 6 times enlarged, 7 parts                                                            </v>
          </cell>
          <cell r="D5973" t="str">
            <v xml:space="preserve">Modèle PHYWE Eye, 6 fois agrandi, 7 parties                                                            </v>
          </cell>
          <cell r="E5973" t="str">
            <v xml:space="preserve">Modelo de ojo PHYWE, 6 veces ampliado, 7 partes                                                            </v>
          </cell>
          <cell r="F5973" t="str">
            <v>Model Oko, powiększenie 6krotne, 6-częściowy</v>
          </cell>
          <cell r="G5973" t="str">
            <v xml:space="preserve">Модель глаза PHYWE, увеличенная в 6 раз, 7 частей                                                            </v>
          </cell>
          <cell r="H5973">
            <v>62</v>
          </cell>
        </row>
        <row r="5974">
          <cell r="A5974" t="str">
            <v>MOD-FEMALEPELVIS</v>
          </cell>
          <cell r="B5974" t="str">
            <v>PHYWE Weibliches Becken, Modell</v>
          </cell>
          <cell r="C5974" t="str">
            <v xml:space="preserve">PHYWE Human female pelvis section, model                                                            </v>
          </cell>
          <cell r="D5974" t="str">
            <v xml:space="preserve">PHYWE Coupe du bassin d'une femme, modèle humain                                                            </v>
          </cell>
          <cell r="E5974" t="str">
            <v xml:space="preserve">PHYWE Sección de la pelvis femenina humana, modelo                                                            </v>
          </cell>
          <cell r="F5974" t="str">
            <v/>
          </cell>
          <cell r="G5974" t="str">
            <v xml:space="preserve">PHYWE Сечение женского таза человека, модель                                                            </v>
          </cell>
          <cell r="H5974">
            <v>125</v>
          </cell>
        </row>
        <row r="5975">
          <cell r="A5975" t="str">
            <v>MOD-GENETICS</v>
          </cell>
          <cell r="B5975" t="str">
            <v>PHYWE Mitose und Meiose, Satz aus 2 Modellen</v>
          </cell>
          <cell r="C5975" t="str">
            <v xml:space="preserve">PHYWE Mitosis and meiosis, set of 2 models                                                            </v>
          </cell>
          <cell r="D5975" t="str">
            <v xml:space="preserve">PHYWE Mitose et méiose, jeu de 2 modèles                                                            </v>
          </cell>
          <cell r="E5975" t="str">
            <v xml:space="preserve">PHYWE Mitosis y meiosis, conjunto de 2 modelos                                                            </v>
          </cell>
          <cell r="F5975" t="str">
            <v/>
          </cell>
          <cell r="G5975" t="str">
            <v xml:space="preserve">PHYWE Митоз и мейоз, набор из 2 моделей                                                            </v>
          </cell>
          <cell r="H5975">
            <v>331</v>
          </cell>
        </row>
        <row r="5976">
          <cell r="A5976" t="str">
            <v>MOD-HEART</v>
          </cell>
          <cell r="B5976" t="str">
            <v>PHYWE Menschliches Herz, 2-teilig, Modell</v>
          </cell>
          <cell r="C5976" t="str">
            <v xml:space="preserve">PHYWE Human heart model, 2 parts                                                            </v>
          </cell>
          <cell r="D5976" t="str">
            <v xml:space="preserve">PHYWE Modèle de cœur humain, 2 parties                                                            </v>
          </cell>
          <cell r="E5976" t="str">
            <v xml:space="preserve">PHYWE Modelo de corazón humano, 2 partes                                                            </v>
          </cell>
          <cell r="F5976" t="str">
            <v>Model Serce człowieka, 2-częściowy</v>
          </cell>
          <cell r="G5976" t="str">
            <v xml:space="preserve">PHYWE Модель человеческого сердца, 2 части                                                            </v>
          </cell>
          <cell r="H5976">
            <v>36</v>
          </cell>
        </row>
        <row r="5977">
          <cell r="A5977" t="str">
            <v>MOD-LEAF</v>
          </cell>
          <cell r="B5977" t="str">
            <v>PHYWE Blattstruktur, Modell</v>
          </cell>
          <cell r="C5977" t="str">
            <v xml:space="preserve">PHYWE Leaf structure, model                                                            </v>
          </cell>
          <cell r="D5977" t="str">
            <v xml:space="preserve">PHYWE Structure de la feuille, modèle                                                            </v>
          </cell>
          <cell r="E5977" t="str">
            <v>Modelo, estructura de una hoja</v>
          </cell>
          <cell r="F5977" t="str">
            <v>Model Struktura liścia</v>
          </cell>
          <cell r="G5977" t="str">
            <v xml:space="preserve">PHYWE Структура листьев, модель                                                            </v>
          </cell>
          <cell r="H5977">
            <v>104</v>
          </cell>
        </row>
        <row r="5978">
          <cell r="A5978" t="str">
            <v>MOD-MALEPELVIS</v>
          </cell>
          <cell r="B5978" t="str">
            <v>PHYWE Männliches Becken, Modell</v>
          </cell>
          <cell r="C5978" t="str">
            <v xml:space="preserve">PHYWE Male pelvis, model                                                            </v>
          </cell>
          <cell r="D5978" t="str">
            <v xml:space="preserve">PHYWE Bassin d'homme, modèle                                                            </v>
          </cell>
          <cell r="E5978" t="str">
            <v xml:space="preserve">PHYWE Pelvis masculina, modelo                                                            </v>
          </cell>
          <cell r="F5978" t="str">
            <v/>
          </cell>
          <cell r="G5978" t="str">
            <v xml:space="preserve">PHYWE Мужской таз, модель                                                            </v>
          </cell>
          <cell r="H5978">
            <v>125</v>
          </cell>
        </row>
        <row r="5979">
          <cell r="A5979" t="str">
            <v>MOD-MINISKELETON</v>
          </cell>
          <cell r="B5979" t="str">
            <v>PHYWE Mini-Skelett, 85 cm, Modell</v>
          </cell>
          <cell r="C5979" t="str">
            <v xml:space="preserve">PHYWE Mini skeleton, 85 cm                                                              </v>
          </cell>
          <cell r="D5979" t="str">
            <v xml:space="preserve">PHYWE Mini squelette, 85 cm                                                              </v>
          </cell>
          <cell r="E5979" t="str">
            <v xml:space="preserve">PHYWE Mini esqueleto, 85 cm                                                              </v>
          </cell>
          <cell r="F5979" t="str">
            <v/>
          </cell>
          <cell r="G5979" t="str">
            <v xml:space="preserve">PHYWE Мини-скелет, 85 см                                                              </v>
          </cell>
          <cell r="H5979">
            <v>83</v>
          </cell>
        </row>
        <row r="5980">
          <cell r="A5980" t="str">
            <v>MOD-MINITORSO</v>
          </cell>
          <cell r="B5980" t="str">
            <v>PHYWE Mini-Torso, geschlechtslos, 18 Teile, 42 cm, Modell</v>
          </cell>
          <cell r="C5980" t="str">
            <v xml:space="preserve">PHYWE Mini torso, sexless, 18 parts, 42 cm, model                                                            </v>
          </cell>
          <cell r="D5980" t="str">
            <v xml:space="preserve">PHYWE Mini torso, sexless, 18 parties, 42 cm, modèle réduit                                                            </v>
          </cell>
          <cell r="E5980" t="str">
            <v xml:space="preserve">PHYWE Mini torso, sin sexo, 18 piezas, 42 cm, modelo                                                            </v>
          </cell>
          <cell r="F5980" t="str">
            <v/>
          </cell>
          <cell r="G5980" t="str">
            <v xml:space="preserve">PHYWE Мини-торс, бесполый, 18 частей, 42 см, модель                                                            </v>
          </cell>
          <cell r="H5980">
            <v>102</v>
          </cell>
        </row>
        <row r="5981">
          <cell r="A5981" t="str">
            <v>MOD-MONOCOT</v>
          </cell>
          <cell r="B5981" t="str">
            <v>PHYWE Monokotylenstamm, Modell</v>
          </cell>
          <cell r="C5981" t="str">
            <v xml:space="preserve">PHYWE Monocot stem structure, model                                                            </v>
          </cell>
          <cell r="D5981" t="str">
            <v xml:space="preserve">PHYWE Structure de la tige des monocotylédones, modèle                                                            </v>
          </cell>
          <cell r="E5981" t="str">
            <v>Modelo de una planta monocotiledónea</v>
          </cell>
          <cell r="F5981" t="str">
            <v>Model Pień rośliny jednoliściennej</v>
          </cell>
          <cell r="G5981" t="str">
            <v xml:space="preserve">PHYWE Структура стебля монокоты, модель                                                            </v>
          </cell>
          <cell r="H5981">
            <v>104</v>
          </cell>
        </row>
        <row r="5982">
          <cell r="A5982" t="str">
            <v>MOD-NEURON</v>
          </cell>
          <cell r="B5982" t="str">
            <v>PHYWE Neuron, Modell</v>
          </cell>
          <cell r="C5982" t="str">
            <v xml:space="preserve">PHYWE Neuron model                                                            </v>
          </cell>
          <cell r="D5982" t="str">
            <v/>
          </cell>
          <cell r="E5982" t="str">
            <v/>
          </cell>
          <cell r="F5982" t="str">
            <v/>
          </cell>
          <cell r="G5982" t="str">
            <v/>
          </cell>
          <cell r="H5982">
            <v>125</v>
          </cell>
        </row>
        <row r="5983">
          <cell r="A5983" t="str">
            <v>MOD-SKELETON</v>
          </cell>
          <cell r="B5983" t="str">
            <v>PHYWE Skelett, 170 cm, Modell</v>
          </cell>
          <cell r="C5983" t="str">
            <v xml:space="preserve">PHYWE Skeleton, 170 cm                                                              </v>
          </cell>
          <cell r="D5983" t="str">
            <v xml:space="preserve">Maquette de squelette human sur support à roulette, 170 cm </v>
          </cell>
          <cell r="E5983" t="str">
            <v xml:space="preserve">Esqueleto PHYWE, 170 cm                                                              </v>
          </cell>
          <cell r="F5983" t="str">
            <v xml:space="preserve">Szkielet człowieka, 170 cm  </v>
          </cell>
          <cell r="G5983" t="str">
            <v xml:space="preserve">Скелет PHYWE, 170 см                                                              </v>
          </cell>
          <cell r="H5983">
            <v>209</v>
          </cell>
        </row>
        <row r="5984">
          <cell r="A5984" t="str">
            <v>MOD-SKIN</v>
          </cell>
          <cell r="B5984" t="str">
            <v>PHYWE Hautschnitt, Modell</v>
          </cell>
          <cell r="C5984" t="str">
            <v xml:space="preserve">PHYWE Skin model                                                            </v>
          </cell>
          <cell r="D5984" t="str">
            <v xml:space="preserve">PHYWE Modèle de peau, agrandi                                                            </v>
          </cell>
          <cell r="E5984" t="str">
            <v xml:space="preserve">Modelo de piel PHYWE, ampliado                                                            </v>
          </cell>
          <cell r="F5984" t="str">
            <v/>
          </cell>
          <cell r="G5984" t="str">
            <v xml:space="preserve">PHYWE Модель кожи, увеличенная                                                            </v>
          </cell>
          <cell r="H5984">
            <v>41</v>
          </cell>
        </row>
        <row r="5985">
          <cell r="A5985" t="str">
            <v>MOD-SKULL</v>
          </cell>
          <cell r="B5985" t="str">
            <v>PHYWE Menschlicher Schädel, Modell</v>
          </cell>
          <cell r="C5985" t="str">
            <v xml:space="preserve">PHYWE Human skull, model                                                            </v>
          </cell>
          <cell r="D5985" t="str">
            <v xml:space="preserve">PHYWE Modèle de crâne humain                                                            </v>
          </cell>
          <cell r="E5985" t="str">
            <v xml:space="preserve">PHYWE Modelo de cráneo humano                                                            </v>
          </cell>
          <cell r="F5985" t="str">
            <v>Model Czaszka człowieka</v>
          </cell>
          <cell r="G5985" t="str">
            <v xml:space="preserve">PHYWE Модель черепа человека                                                            </v>
          </cell>
          <cell r="H5985">
            <v>52</v>
          </cell>
        </row>
        <row r="5986">
          <cell r="A5986" t="str">
            <v>MOD-SKULLSPINE</v>
          </cell>
          <cell r="B5986" t="str">
            <v>PHYWE Schädel auf Halswirbelsäule, Modell</v>
          </cell>
          <cell r="C5986" t="str">
            <v xml:space="preserve">PHYWE Skull with cervical spine, model                                                            </v>
          </cell>
          <cell r="D5986" t="str">
            <v xml:space="preserve">PHYWE Crâne avec colonne cervicale, modèle réduit                                                            </v>
          </cell>
          <cell r="E5986" t="str">
            <v xml:space="preserve">PHYWE Cráneo con columna cervical, modelo                                                            </v>
          </cell>
          <cell r="F5986" t="str">
            <v/>
          </cell>
          <cell r="G5986" t="str">
            <v xml:space="preserve">PHYWE Череп с шейным отделом позвоночника, модель                                                            </v>
          </cell>
          <cell r="H5986">
            <v>125</v>
          </cell>
        </row>
        <row r="5987">
          <cell r="A5987" t="str">
            <v>MOD-TEETH</v>
          </cell>
          <cell r="B5987" t="str">
            <v>PHYWE Zahnpflegemodell (28 Zähne)</v>
          </cell>
          <cell r="C5987" t="str">
            <v xml:space="preserve">PHYWE Dental care model (28 teeth)                                                            </v>
          </cell>
          <cell r="D5987" t="str">
            <v xml:space="preserve">Modèle de soins dentaires PHYWE (28 dents)                                                            </v>
          </cell>
          <cell r="E5987" t="str">
            <v xml:space="preserve">Modelo de atención dental PHYWE (28 dientes)                                                            </v>
          </cell>
          <cell r="F5987" t="str">
            <v/>
          </cell>
          <cell r="G5987" t="str">
            <v xml:space="preserve">Модель стоматологической помощи PHYWE (28 зубов)                                                            </v>
          </cell>
          <cell r="H5987">
            <v>73</v>
          </cell>
        </row>
        <row r="5988">
          <cell r="A5988" t="str">
            <v>MOD-TORSO</v>
          </cell>
          <cell r="B5988" t="str">
            <v>PHYWE Zweigeschlechtiger Torso mit geöffnetem Rücken, 40 Teile, Modell</v>
          </cell>
          <cell r="C5988" t="str">
            <v xml:space="preserve">PHYWE Dual-sex torso with opened back, 40 parts, model                                                            </v>
          </cell>
          <cell r="D5988" t="str">
            <v/>
          </cell>
          <cell r="E5988" t="str">
            <v/>
          </cell>
          <cell r="F5988" t="str">
            <v/>
          </cell>
          <cell r="G5988" t="str">
            <v xml:space="preserve">PHYWE Двухполый торс с открытой спиной, 40 частей, модель                                                            </v>
          </cell>
          <cell r="H5988">
            <v>299</v>
          </cell>
        </row>
        <row r="5989">
          <cell r="A5989" t="str">
            <v>MOD-VERTEBRA</v>
          </cell>
          <cell r="B5989" t="str">
            <v>PHYWE Flexible Wirbelsäule mit Oberschenkelstümpfen, Modell</v>
          </cell>
          <cell r="C5989" t="str">
            <v xml:space="preserve">PHYWE Vertebral column with pelvis and femur heads, model                                                            </v>
          </cell>
          <cell r="D5989" t="str">
            <v/>
          </cell>
          <cell r="E5989" t="str">
            <v/>
          </cell>
          <cell r="F5989" t="str">
            <v/>
          </cell>
          <cell r="G5989" t="str">
            <v/>
          </cell>
          <cell r="H5989">
            <v>73</v>
          </cell>
        </row>
        <row r="5990">
          <cell r="A5990" t="str">
            <v>MOL-19-V512</v>
          </cell>
          <cell r="B5990" t="str">
            <v>Molekülbaukasten Organik und Anorganik, Demo</v>
          </cell>
          <cell r="C5990" t="str">
            <v>Giant Molecular Model Set (organic and inorganic chemistry)</v>
          </cell>
          <cell r="D5990" t="str">
            <v/>
          </cell>
          <cell r="E5990" t="str">
            <v xml:space="preserve">Set modelo molecular grande (química orgánica e inorgánica) </v>
          </cell>
          <cell r="F5990" t="str">
            <v>Demonstracyjny zestaw modeli Chemia organiczna/nieorganiczna</v>
          </cell>
          <cell r="G5990" t="str">
            <v>Набор  молекулярных моделей (органическая и неорганическая химия)</v>
          </cell>
          <cell r="H5990">
            <v>339</v>
          </cell>
        </row>
        <row r="5991">
          <cell r="A5991" t="str">
            <v>MOL-19-V525</v>
          </cell>
          <cell r="B5991" t="str">
            <v>Molekülbaukasten Vollausstattung Organik, Demo</v>
          </cell>
          <cell r="C5991" t="str">
            <v>Giant Molecular Model Set, advanced set (organic chemistry)</v>
          </cell>
          <cell r="D5991" t="str">
            <v/>
          </cell>
          <cell r="E5991" t="str">
            <v>Set modelo molecular, set avanzado (química orgánica)</v>
          </cell>
          <cell r="F5991" t="str">
            <v>Kompletny zestaw demonstracyjne modeli Chemia organiczna</v>
          </cell>
          <cell r="G5991" t="str">
            <v/>
          </cell>
          <cell r="H5991">
            <v>469</v>
          </cell>
        </row>
        <row r="5992">
          <cell r="A5992" t="str">
            <v>MOT-CLEANING</v>
          </cell>
          <cell r="B5992" t="str">
            <v>Reinigungsset für Mikroskope</v>
          </cell>
          <cell r="C5992" t="str">
            <v>Cleaning kit for microscopes</v>
          </cell>
          <cell r="D5992" t="str">
            <v>Kit de nettoyage pour microscopes</v>
          </cell>
          <cell r="E5992" t="str">
            <v>Kit de limpieza para microscopios</v>
          </cell>
          <cell r="F5992" t="str">
            <v/>
          </cell>
          <cell r="G5992" t="str">
            <v>Набор для чистки микроскопов</v>
          </cell>
          <cell r="H5992">
            <v>18</v>
          </cell>
        </row>
        <row r="5993">
          <cell r="A5993" t="str">
            <v>MOT-FUNSCOPE</v>
          </cell>
          <cell r="B5993" t="str">
            <v>MOTIC Monokulares Schülermikroskop FunScope, 400x, mit Präparateklemmen</v>
          </cell>
          <cell r="C5993" t="str">
            <v xml:space="preserve">MOTIC student microscope "FunScope" </v>
          </cell>
          <cell r="D5993" t="str">
            <v xml:space="preserve">Microscope d'étudiant MOTIC "FunScope </v>
          </cell>
          <cell r="E5993" t="str">
            <v xml:space="preserve">Microscopio de estudiante MOTIC "FunScope" </v>
          </cell>
          <cell r="F5993" t="str">
            <v>Mikroskokp ucznjiowski MOTIC FunScope</v>
          </cell>
          <cell r="G5993" t="str">
            <v>Микроскоп для учеников</v>
          </cell>
          <cell r="H5993">
            <v>89</v>
          </cell>
        </row>
        <row r="5994">
          <cell r="A5994" t="str">
            <v>MULTIMETER-SET</v>
          </cell>
          <cell r="B5994" t="str">
            <v>PHYWE Multimeter-Set für 5. Klasse bis zum Abitur</v>
          </cell>
          <cell r="C5994" t="str">
            <v xml:space="preserve">Multimeter set for grades 5 to 12 </v>
          </cell>
          <cell r="D5994" t="str">
            <v/>
          </cell>
          <cell r="E5994" t="str">
            <v/>
          </cell>
          <cell r="F5994" t="str">
            <v/>
          </cell>
          <cell r="G5994" t="str">
            <v/>
          </cell>
          <cell r="H5994">
            <v>144.5</v>
          </cell>
        </row>
        <row r="5995">
          <cell r="A5995" t="str">
            <v>OPT-636</v>
          </cell>
          <cell r="B5995" t="str">
            <v>Weißer Opalfilter mit Rahmen für B-60- und B-60V-Mikroskope</v>
          </cell>
          <cell r="C5995" t="str">
            <v>White opal filter with frame for B-60 and B-60V microscopes</v>
          </cell>
          <cell r="D5995" t="str">
            <v/>
          </cell>
          <cell r="E5995" t="str">
            <v/>
          </cell>
          <cell r="F5995" t="str">
            <v/>
          </cell>
          <cell r="G5995" t="str">
            <v/>
          </cell>
          <cell r="H5995">
            <v>10</v>
          </cell>
        </row>
        <row r="5996">
          <cell r="A5996" t="str">
            <v>OPT-B-150D-BRPL</v>
          </cell>
          <cell r="B5996" t="str">
            <v>OPTIKA Binokulares Digitalmikroskop B-150D-BRPL</v>
          </cell>
          <cell r="C5996" t="str">
            <v>OPTIKA Binocular Digital Microscope B-150D-BRPL</v>
          </cell>
          <cell r="D5996" t="str">
            <v>Microscope numérique binoculaire OPTIKA B-150D-BRPL</v>
          </cell>
          <cell r="E5996" t="str">
            <v>Microscopio digital binocular OPTIKA B-150D-BRPL</v>
          </cell>
          <cell r="F5996" t="str">
            <v/>
          </cell>
          <cell r="G5996" t="str">
            <v>Бинокулярный цифровой микроскоп OPTIKA B-150D-BRPL</v>
          </cell>
          <cell r="H5996">
            <v>829</v>
          </cell>
        </row>
        <row r="5997">
          <cell r="A5997" t="str">
            <v>OPT-B-150D-MRPL</v>
          </cell>
          <cell r="B5997" t="str">
            <v>OPTIKA Monokulares Digitalmikroskop B-150D-MRPL</v>
          </cell>
          <cell r="C5997" t="str">
            <v>OPTIKA Monocular Digital Microscope B-150D-MRPL</v>
          </cell>
          <cell r="D5997" t="str">
            <v>Microscope numérique monoculaire OPTIKA B-150D-MRPL</v>
          </cell>
          <cell r="E5997" t="str">
            <v xml:space="preserve">Microscopio digital monocularOPTIKA </v>
          </cell>
          <cell r="F5997" t="str">
            <v/>
          </cell>
          <cell r="G5997" t="str">
            <v>Монокулярный цифровой микроскоп OPTIKA B-150D-MRPL</v>
          </cell>
          <cell r="H5997">
            <v>608</v>
          </cell>
        </row>
        <row r="5998">
          <cell r="A5998" t="str">
            <v>OPT-B-150P-BRPL</v>
          </cell>
          <cell r="B5998" t="str">
            <v>OPTIKA Binokulares Polarisationsmikroskop B-150P-BRPL</v>
          </cell>
          <cell r="C5998" t="str">
            <v>OPTIKA Binocular Polarizing Microscope B-150P-BRPL</v>
          </cell>
          <cell r="D5998" t="str">
            <v>Microscope polarisant binoculaire OPTIKA B-150P-BRPL</v>
          </cell>
          <cell r="E5998" t="str">
            <v>Microscopio binocular polarizador OPTIKA B-150P-BRPL</v>
          </cell>
          <cell r="F5998" t="str">
            <v/>
          </cell>
          <cell r="G5998" t="str">
            <v>Бинокулярный поляризационный микроскоп OPTIKA B-150P-BRPL</v>
          </cell>
          <cell r="H5998">
            <v>645</v>
          </cell>
        </row>
        <row r="5999">
          <cell r="A5999" t="str">
            <v>OPT-B-150P-MRPL</v>
          </cell>
          <cell r="B5999" t="str">
            <v>OPTIKA Monokulares Polarisationsmikroskop B-150P-MRPL</v>
          </cell>
          <cell r="C5999" t="str">
            <v>OPTIKA Monocular Polarizing Microscope B-150P-MRPL</v>
          </cell>
          <cell r="D5999" t="str">
            <v>Microscope polarisant monoculaire OPTIKA B-150P-MRPL</v>
          </cell>
          <cell r="E5999" t="str">
            <v>Microscopio polarizador monocular OPTIKA B-150P-MRPL</v>
          </cell>
          <cell r="F5999" t="str">
            <v/>
          </cell>
          <cell r="G5999" t="str">
            <v>Монокулярный поляризационный микроскоп OPTIKA B-150P-MRPL</v>
          </cell>
          <cell r="H5999">
            <v>514</v>
          </cell>
        </row>
        <row r="6000">
          <cell r="A6000" t="str">
            <v>OPT-B-151</v>
          </cell>
          <cell r="B6000" t="str">
            <v>OPTIKA Monokulares Kursmikroskop B-151, 400x, mit Präparateklemmen</v>
          </cell>
          <cell r="C6000" t="str">
            <v>OPTIKA Monocular Microscope B-151</v>
          </cell>
          <cell r="D6000" t="str">
            <v>Microscope monoculaire OPTIKA B-151</v>
          </cell>
          <cell r="E6000" t="str">
            <v>Microscopio monocular OPTIKA B-151</v>
          </cell>
          <cell r="F6000" t="str">
            <v/>
          </cell>
          <cell r="G6000" t="str">
            <v>Монокулярный микроскоп OPTIKA B-151</v>
          </cell>
          <cell r="H6000">
            <v>226</v>
          </cell>
        </row>
        <row r="6001">
          <cell r="A6001" t="str">
            <v>OPT-B-151ALC</v>
          </cell>
          <cell r="B6001" t="str">
            <v>OPTIKA Monokulares Kursmikroskop B-151ALC, 400x, mit Präparateklemmen</v>
          </cell>
          <cell r="C6001" t="str">
            <v>OPTIKA Monocular Microscope B-151ALC</v>
          </cell>
          <cell r="D6001" t="str">
            <v>Microscope monoculaire OPTIKA B-151ALC</v>
          </cell>
          <cell r="E6001" t="str">
            <v>Microscopio monocular OPTIKA B-151ALC</v>
          </cell>
          <cell r="F6001" t="str">
            <v/>
          </cell>
          <cell r="G6001" t="str">
            <v>Монокулярный микроскоп OPTIKA B-151ALC</v>
          </cell>
          <cell r="H6001">
            <v>355</v>
          </cell>
        </row>
        <row r="6002">
          <cell r="A6002" t="str">
            <v>OPT-B-151R-PL</v>
          </cell>
          <cell r="B6002" t="str">
            <v>OPTIKA Monokulares Kursmikroskop B-151R-PL, 400x, mit Präparateklemmen</v>
          </cell>
          <cell r="C6002" t="str">
            <v>OPTIKA Monocular Microscope B-151R-PL, 400x, with sample clips</v>
          </cell>
          <cell r="D6002" t="str">
            <v/>
          </cell>
          <cell r="E6002" t="str">
            <v>Microscopio monocular OPTIKA B-151R-PL, 400x, con muestra clips</v>
          </cell>
          <cell r="F6002" t="str">
            <v/>
          </cell>
          <cell r="G6002" t="str">
            <v>Монокулярный микроскоп OPTIKA B-151R-PL, 400x, с образцом клипы</v>
          </cell>
          <cell r="H6002">
            <v>281</v>
          </cell>
        </row>
        <row r="6003">
          <cell r="A6003" t="str">
            <v>OPT-B-151R-PLV</v>
          </cell>
          <cell r="B6003" t="str">
            <v>OPTIKA Monokulares Digital-Kursmikroskop B-151R-PLV, 400x, mit Präparateklemmen und 7-Zoll-Monitor</v>
          </cell>
          <cell r="C6003" t="str">
            <v>OPTIKA Monocular screen microscope B-151R-PLV, 400x, with sample clips</v>
          </cell>
          <cell r="D6003" t="str">
            <v/>
          </cell>
          <cell r="E6003" t="str">
            <v>Microscopio monocular OPTIKA B-151R-PLV, 400x, con muestra clips</v>
          </cell>
          <cell r="F6003" t="str">
            <v/>
          </cell>
          <cell r="G6003" t="str">
            <v>Монокулярный микроскоп OPTIKA B-151R-PLV, 400x, с образцом клипы</v>
          </cell>
          <cell r="H6003">
            <v>593</v>
          </cell>
        </row>
        <row r="6004">
          <cell r="A6004" t="str">
            <v>OPT-B-151V</v>
          </cell>
          <cell r="B6004" t="str">
            <v>OPTIKA Monokulares Digital-Kursmikroskop B-151V, 400x, mit Präparateklemmen und 7-Zoll-Monitor</v>
          </cell>
          <cell r="C6004" t="str">
            <v>OPTIKA Monocular screen microscope B-151V</v>
          </cell>
          <cell r="D6004" t="str">
            <v>Microscope monoculaire OPTIKA B-151V</v>
          </cell>
          <cell r="E6004" t="str">
            <v>Microscopio monocular OPTIKA B-151V</v>
          </cell>
          <cell r="F6004" t="str">
            <v/>
          </cell>
          <cell r="G6004" t="str">
            <v>Монокулярный микроскоп OPTIKA B-151V</v>
          </cell>
          <cell r="H6004">
            <v>545</v>
          </cell>
        </row>
        <row r="6005">
          <cell r="A6005" t="str">
            <v>OPT-B-152</v>
          </cell>
          <cell r="B6005" t="str">
            <v>OPTIKA Monokulares Kursmikroskop B-152, 400x, mit Kreuztisch</v>
          </cell>
          <cell r="C6005" t="str">
            <v>OPTIKA Monocular Microscope B-152</v>
          </cell>
          <cell r="D6005" t="str">
            <v>Microscope monoculaire OPTIKA B-152</v>
          </cell>
          <cell r="E6005" t="str">
            <v>Microscopio monocular OPTIKA B-152</v>
          </cell>
          <cell r="F6005" t="str">
            <v/>
          </cell>
          <cell r="G6005" t="str">
            <v>Монокулярный микроскоп OPTIKA B-152</v>
          </cell>
          <cell r="H6005">
            <v>252</v>
          </cell>
        </row>
        <row r="6006">
          <cell r="A6006" t="str">
            <v>OPT-B-152R-PL</v>
          </cell>
          <cell r="B6006" t="str">
            <v>OPTIKA Monokulares Kursmikroskop B-152R-PL, 400x, mit Kreuztisch</v>
          </cell>
          <cell r="C6006" t="str">
            <v>OPTIKA Monocular Microscope B-152R-PL</v>
          </cell>
          <cell r="D6006" t="str">
            <v>Microscope monoculaire OPTIKA B-152R-PL</v>
          </cell>
          <cell r="E6006" t="str">
            <v>Microscopio monocular OPTIKA B-152R-PL</v>
          </cell>
          <cell r="F6006" t="str">
            <v/>
          </cell>
          <cell r="G6006" t="str">
            <v>Монокулярный микроскоп OPTIKA B-152R-PL</v>
          </cell>
          <cell r="H6006">
            <v>344</v>
          </cell>
        </row>
        <row r="6007">
          <cell r="A6007" t="str">
            <v>OPT-B-152R-PLV</v>
          </cell>
          <cell r="B6007" t="str">
            <v>OPTIKA Monokulares Digital-Kursmikroskop B-152R-PLV, 400x, mit Kreuztisch und 7-Zoll-Monitor</v>
          </cell>
          <cell r="C6007" t="str">
            <v>OPTIKA Monocular screen microscope B-152R-PLV</v>
          </cell>
          <cell r="D6007" t="str">
            <v>Microscope monoculaire OPTIKA B-152R-PLV</v>
          </cell>
          <cell r="E6007" t="str">
            <v>Microscopio monocular OPTIKA B-152R-PLV</v>
          </cell>
          <cell r="F6007" t="str">
            <v/>
          </cell>
          <cell r="G6007" t="str">
            <v>Монокулярный микроскоп OPTIKA B-152R-PLV</v>
          </cell>
          <cell r="H6007">
            <v>657</v>
          </cell>
        </row>
        <row r="6008">
          <cell r="A6008" t="str">
            <v>OPT-B-153</v>
          </cell>
          <cell r="B6008" t="str">
            <v>OPTIKA Monokulares Kursmikroskop B-153, 600x, mit Kreuztisch</v>
          </cell>
          <cell r="C6008" t="str">
            <v>OPTIKA Monocular Microscope B-153</v>
          </cell>
          <cell r="D6008" t="str">
            <v>Microscope monoculaire OPTIKA B-153</v>
          </cell>
          <cell r="E6008" t="str">
            <v>Microscopio monocular OPTIKA B-153</v>
          </cell>
          <cell r="F6008" t="str">
            <v/>
          </cell>
          <cell r="G6008" t="str">
            <v>Монокулярный микроскоп OPTIKA B-153</v>
          </cell>
          <cell r="H6008">
            <v>310</v>
          </cell>
        </row>
        <row r="6009">
          <cell r="A6009" t="str">
            <v>OPT-B-153ALC</v>
          </cell>
          <cell r="B6009" t="str">
            <v>OPTIKA Monokulares Kursmikroskop B-153ALC, 600x, mit Kreuztisch</v>
          </cell>
          <cell r="C6009" t="str">
            <v>OPTIKA Monocular Microscope B-153ALC</v>
          </cell>
          <cell r="D6009" t="str">
            <v>Microscope monoculaire OPTIKA B-153ALC</v>
          </cell>
          <cell r="E6009" t="str">
            <v>Microscopio monocular OPTIKA B-153ALC</v>
          </cell>
          <cell r="F6009" t="str">
            <v/>
          </cell>
          <cell r="G6009" t="str">
            <v>Монокулярный микроскоп OPTIKA B-153ALC</v>
          </cell>
          <cell r="H6009">
            <v>439</v>
          </cell>
        </row>
        <row r="6010">
          <cell r="A6010" t="str">
            <v>OPT-B-153R-PL</v>
          </cell>
          <cell r="B6010" t="str">
            <v>OPTIKA Monokulares Kursmikroskop B-153R-PL, 600x, mit Kreuztisch</v>
          </cell>
          <cell r="C6010" t="str">
            <v>OPTIKA Monocular Microscope B-153R-PL</v>
          </cell>
          <cell r="D6010" t="str">
            <v>Microscope monoculaire OPTIKA B-153R-PL</v>
          </cell>
          <cell r="E6010" t="str">
            <v>Microscopio monocular OPTIKA B-153R-PL</v>
          </cell>
          <cell r="F6010" t="str">
            <v/>
          </cell>
          <cell r="G6010" t="str">
            <v>Монокулярный микроскоп OPTIKA B-153R-PL</v>
          </cell>
          <cell r="H6010">
            <v>388</v>
          </cell>
        </row>
        <row r="6011">
          <cell r="A6011" t="str">
            <v>OPT-B-153V</v>
          </cell>
          <cell r="B6011" t="str">
            <v>OPTIKA Monokulares Digital-Kursmikroskop B-153V, 600x, mit Kreuztisch und 7-Zoll-Monitor</v>
          </cell>
          <cell r="C6011" t="str">
            <v>OPTIKA Monocular screen microscope B-153V</v>
          </cell>
          <cell r="D6011" t="str">
            <v>Microscope monoculaire OPTIKA B-153V</v>
          </cell>
          <cell r="E6011" t="str">
            <v>Microscopio monocular OPTIKA B-153V</v>
          </cell>
          <cell r="F6011" t="str">
            <v/>
          </cell>
          <cell r="G6011" t="str">
            <v>Монокулярный микроскоп OPTIKA B-153V</v>
          </cell>
          <cell r="H6011">
            <v>628</v>
          </cell>
        </row>
        <row r="6012">
          <cell r="A6012" t="str">
            <v>OPT-B-155</v>
          </cell>
          <cell r="B6012" t="str">
            <v>OPTIKA Monokulares Kursmikroskop B-155, 1000x, mit Kreuztisch</v>
          </cell>
          <cell r="C6012" t="str">
            <v>OPTIKA Monocular Microscope B-155, 1000x, mechanical stage</v>
          </cell>
          <cell r="D6012" t="str">
            <v>Microscope monoculaire OPTIKA B-155, 1000xle stade mécanique</v>
          </cell>
          <cell r="E6012" t="str">
            <v>Microscopio monocular OPTIKA B-155, 1000x, etapa mecánica</v>
          </cell>
          <cell r="F6012" t="str">
            <v/>
          </cell>
          <cell r="G6012" t="str">
            <v>Монокулярный микроскоп OPTIKA B-155, 1000x, механическая ступень</v>
          </cell>
          <cell r="H6012">
            <v>313</v>
          </cell>
        </row>
        <row r="6013">
          <cell r="A6013" t="str">
            <v>OPT-B-155ALC</v>
          </cell>
          <cell r="B6013" t="str">
            <v>OPTIKA Monokulares Kursmikroskop B-155ALC, 1000x, mit Kreuztisch</v>
          </cell>
          <cell r="C6013" t="str">
            <v>OPTIKA Monocular Microscope B-155ALC, 1000x, mechanical stage</v>
          </cell>
          <cell r="D6013" t="str">
            <v>Microscope monoculaire OPTIKA B-155ALC, 1000xle stade mécanique</v>
          </cell>
          <cell r="E6013" t="str">
            <v>Microscopio monocular OPTIKA B-155ALC, 1000x, etapa mecánica</v>
          </cell>
          <cell r="F6013" t="str">
            <v/>
          </cell>
          <cell r="G6013" t="str">
            <v>Монокулярный микроскоп OPTIKA B-155ALC, 1000x, механическая ступень</v>
          </cell>
          <cell r="H6013">
            <v>441</v>
          </cell>
        </row>
        <row r="6014">
          <cell r="A6014" t="str">
            <v>OPT-B-155R-PL</v>
          </cell>
          <cell r="B6014" t="str">
            <v>OPTIKA Monokulares Kursmikroskop B-155R-PL, 1000x, mit Kreuztisch</v>
          </cell>
          <cell r="C6014" t="str">
            <v>OPTIKA Monocular Microscope B-155R-PL, 1000x, mechanical stage</v>
          </cell>
          <cell r="D6014" t="str">
            <v>Microscope monoculaire OPTIKA B-155R-PL, 1000xle stade mécanique</v>
          </cell>
          <cell r="E6014" t="str">
            <v>Microscopio monocular OPTIKA B-155R-PL, 1000x, etapa mecánica</v>
          </cell>
          <cell r="F6014" t="str">
            <v/>
          </cell>
          <cell r="G6014" t="str">
            <v>Монокулярный микроскоп OPTIKA B-155R-PL, 1000x, механическая ступень</v>
          </cell>
          <cell r="H6014">
            <v>387</v>
          </cell>
        </row>
        <row r="6015">
          <cell r="A6015" t="str">
            <v>OPT-B-156</v>
          </cell>
          <cell r="B6015" t="str">
            <v>OPTIKA Binokulares Kursmikroskop B-156, 400x, mit Kreuztisch</v>
          </cell>
          <cell r="C6015" t="str">
            <v>OPTIKA Binocular Microscope B-156</v>
          </cell>
          <cell r="D6015" t="str">
            <v>Microscope binoculaire OPTIKA B-156</v>
          </cell>
          <cell r="E6015" t="str">
            <v>Microscopio binocular OPTIKA B-156</v>
          </cell>
          <cell r="F6015" t="str">
            <v/>
          </cell>
          <cell r="G6015" t="str">
            <v/>
          </cell>
          <cell r="H6015">
            <v>356</v>
          </cell>
        </row>
        <row r="6016">
          <cell r="A6016" t="str">
            <v>OPT-B-156R-PL</v>
          </cell>
          <cell r="B6016" t="str">
            <v>OPTIKA Binokulares Kursmikroskop B-156R-PL, 400x, mit Kreuztisch</v>
          </cell>
          <cell r="C6016" t="str">
            <v>OPTIKA Binocular Microscope B-156R-PL</v>
          </cell>
          <cell r="D6016" t="str">
            <v>Microscope binoculaire OPTIKA B-156R-PL</v>
          </cell>
          <cell r="E6016" t="str">
            <v>Microscopio binocular OPTIKA B-156R-PL</v>
          </cell>
          <cell r="F6016" t="str">
            <v/>
          </cell>
          <cell r="G6016" t="str">
            <v>Бинокулярный микроскоп OPTIKA B-156R-PL</v>
          </cell>
          <cell r="H6016">
            <v>408</v>
          </cell>
        </row>
        <row r="6017">
          <cell r="A6017" t="str">
            <v>OPT-B-157</v>
          </cell>
          <cell r="B6017" t="str">
            <v>OPTIKA Binokulares Kursmikroskop B-157, 600x, mit Kreuztisch</v>
          </cell>
          <cell r="C6017" t="str">
            <v>OPTIKA Binocular Microscope B-157</v>
          </cell>
          <cell r="D6017" t="str">
            <v>Microscope binoculaire OPTIKA B-157</v>
          </cell>
          <cell r="E6017" t="str">
            <v>Microscopio binocular OPTIKA B-157</v>
          </cell>
          <cell r="F6017" t="str">
            <v/>
          </cell>
          <cell r="G6017" t="str">
            <v>Бинокулярный микроскоп OPTIKA B-157</v>
          </cell>
          <cell r="H6017">
            <v>414</v>
          </cell>
        </row>
        <row r="6018">
          <cell r="A6018" t="str">
            <v>OPT-B-157ALC</v>
          </cell>
          <cell r="B6018" t="str">
            <v>OPTIKA Binokulares Kursmikroskop B-157ALC, 600x, mit Kreuztisch</v>
          </cell>
          <cell r="C6018" t="str">
            <v>OPTIKA Binokulares Mikroskop B-157</v>
          </cell>
          <cell r="D6018" t="str">
            <v>OPTIKA Binokulares Mikroskop B-157</v>
          </cell>
          <cell r="E6018" t="str">
            <v>OPTIKA Binokulares Mikroskop B-157</v>
          </cell>
          <cell r="F6018" t="str">
            <v/>
          </cell>
          <cell r="G6018" t="str">
            <v>OPTIKA Binokulares Mikroskop B-157</v>
          </cell>
          <cell r="H6018">
            <v>543</v>
          </cell>
        </row>
        <row r="6019">
          <cell r="A6019" t="str">
            <v>OPT-B-157R-PL</v>
          </cell>
          <cell r="B6019" t="str">
            <v>OPTIKA Binokulares Kursmikroskop B-157R-PL, 600x, mit Kreuztisch</v>
          </cell>
          <cell r="C6019" t="str">
            <v>OPTIKA Binocular Microscope B-157R-PL</v>
          </cell>
          <cell r="D6019" t="str">
            <v>Microscope binoculaire OPTIKA B-157R-PL</v>
          </cell>
          <cell r="E6019" t="str">
            <v>Microscopio binocular OPTIKA B-157R-PL</v>
          </cell>
          <cell r="F6019" t="str">
            <v/>
          </cell>
          <cell r="G6019" t="str">
            <v>Бинокулярный микроскоп OPTIKA B-157R-PL</v>
          </cell>
          <cell r="H6019">
            <v>490</v>
          </cell>
        </row>
        <row r="6020">
          <cell r="A6020" t="str">
            <v>OPT-B-159</v>
          </cell>
          <cell r="B6020" t="str">
            <v>OPTIKA Binokulares Kursmikroskop B-159, 1000x, mit Kreuztisch</v>
          </cell>
          <cell r="C6020" t="str">
            <v>OPTIKA Binocular Microscope B-159</v>
          </cell>
          <cell r="D6020" t="str">
            <v>Microscope binoculaire OPTIKA B-159</v>
          </cell>
          <cell r="E6020" t="str">
            <v>Microscopio binocular OPTIKA B-159</v>
          </cell>
          <cell r="F6020" t="str">
            <v/>
          </cell>
          <cell r="G6020" t="str">
            <v>Бинокулярный микроскоп OPTIKA B-159</v>
          </cell>
          <cell r="H6020">
            <v>415</v>
          </cell>
        </row>
        <row r="6021">
          <cell r="A6021" t="str">
            <v>OPT-B-159ALC</v>
          </cell>
          <cell r="B6021" t="str">
            <v>OPTIKA Binokulares Kursmikroskop B-159ALC, 1000x, mit Kreuztisch</v>
          </cell>
          <cell r="C6021" t="str">
            <v>OPTIKA Binocular Microscope B-159ALC</v>
          </cell>
          <cell r="D6021" t="str">
            <v>Microscope binoculaire OPTIKA B-159ALC</v>
          </cell>
          <cell r="E6021" t="str">
            <v>Microscopio binocular OPTIKA B-159ALC</v>
          </cell>
          <cell r="F6021" t="str">
            <v/>
          </cell>
          <cell r="G6021" t="str">
            <v>Бинокулярный микроскоп OPTIKA B-159ALC</v>
          </cell>
          <cell r="H6021">
            <v>544</v>
          </cell>
        </row>
        <row r="6022">
          <cell r="A6022" t="str">
            <v>OPT-B-159R-PL</v>
          </cell>
          <cell r="B6022" t="str">
            <v>OPTIKA Binokulares Kursmikroskop B-159R-PL, 1000x, mit Kreuztisch</v>
          </cell>
          <cell r="C6022" t="str">
            <v>OPTIKA Binocular student microscope B-159R-PL, 1000x, mechanical stage</v>
          </cell>
          <cell r="D6022" t="str">
            <v>OPTIKA Microscope binoculaire d'étude B-159R-PL, 1000xle stade mécanique</v>
          </cell>
          <cell r="E6022" t="str">
            <v/>
          </cell>
          <cell r="F6022" t="str">
            <v/>
          </cell>
          <cell r="G6022" t="str">
            <v>OPTIKA Бинокулярный студенческий микроскоп B-159R-PL, 1000x, механическая ступень</v>
          </cell>
          <cell r="H6022">
            <v>489</v>
          </cell>
        </row>
        <row r="6023">
          <cell r="A6023" t="str">
            <v>OPT-B-159R-PLV</v>
          </cell>
          <cell r="B6023" t="str">
            <v>OPTIKA Binokulares Digital-Kursmikroskop B-159R-PLV, 1000x, mit Kreuztisch und 7-Zoll-Monitor</v>
          </cell>
          <cell r="C6023" t="str">
            <v>OPTIKA Binocular screen microscope B-159R-PLV, 1000x, mechanical stage</v>
          </cell>
          <cell r="D6023" t="str">
            <v>OPTIKA Microscope binoculaire d'étude B-159R-PLV, 1000xle stade mécanique</v>
          </cell>
          <cell r="E6023" t="str">
            <v/>
          </cell>
          <cell r="F6023" t="str">
            <v/>
          </cell>
          <cell r="G6023" t="str">
            <v>OPTIKA Бинокулярный студенческий микроскоп B-159R-PLV, 1000x, механическая ступень</v>
          </cell>
          <cell r="H6023">
            <v>801</v>
          </cell>
        </row>
        <row r="6024">
          <cell r="A6024" t="str">
            <v>OPT-B-190TB</v>
          </cell>
          <cell r="B6024" t="str">
            <v>OPTIKA Binokulares Digitalmikroskop B-190TBPL, 1000x, plan, mit Kreuztisch, inkl. Tablet-PC</v>
          </cell>
          <cell r="C6024" t="str">
            <v>OPTIKA Binocular digital microscope B-190TBPL, 1000x, plan, with mechanical stage, incl. tablet PC</v>
          </cell>
          <cell r="D6024" t="str">
            <v>OPTIKA Microscope numérique binoculaire B-190TBPL, 1000xavec plateau mécanique, y compris tablette PC</v>
          </cell>
          <cell r="E6024" t="str">
            <v>Microscopio digital binocular OPTIKA B-190TBPL, 1000x, con escenario mecánico, incl. Tablet PC</v>
          </cell>
          <cell r="F6024" t="str">
            <v/>
          </cell>
          <cell r="G6024" t="str">
            <v>OPTIKA Бинокулярный цифровой микроскоп B-190TBPL, 1000x, с механической ступенью, включая планшетный компьютер</v>
          </cell>
          <cell r="H6024">
            <v>1385</v>
          </cell>
        </row>
        <row r="6025">
          <cell r="A6025" t="str">
            <v>OPT-B-191</v>
          </cell>
          <cell r="B6025" t="str">
            <v>OPTIKA Monokulares Kursmikroskop B-191PL, 1000x</v>
          </cell>
          <cell r="C6025" t="str">
            <v>OPTIKA Monocular Microscope B-191PL</v>
          </cell>
          <cell r="D6025" t="str">
            <v>Microscope monoculaire OPTIKA B-191PL</v>
          </cell>
          <cell r="E6025" t="str">
            <v>Microscopio monocular OPTIKA B-191PL</v>
          </cell>
          <cell r="F6025" t="str">
            <v/>
          </cell>
          <cell r="G6025" t="str">
            <v>Монокулярный микроскоп OPTIKA B-191PL</v>
          </cell>
          <cell r="H6025">
            <v>393</v>
          </cell>
        </row>
        <row r="6026">
          <cell r="A6026" t="str">
            <v>OPT-B-191S</v>
          </cell>
          <cell r="B6026" t="str">
            <v>OPTIKA Monokulares Kursmikroskop B-191sPL, 600x</v>
          </cell>
          <cell r="C6026" t="str">
            <v>OPTIKA Monocular Microscope B-191sPL</v>
          </cell>
          <cell r="D6026" t="str">
            <v>Microscope monoculaire OPTIKA B-191sPL</v>
          </cell>
          <cell r="E6026" t="str">
            <v>Microscopio monocular OPTIKA B-191sPL</v>
          </cell>
          <cell r="F6026" t="str">
            <v/>
          </cell>
          <cell r="G6026" t="str">
            <v>Монокулярный микроскоп OPTIKA B-191sPL</v>
          </cell>
          <cell r="H6026">
            <v>398</v>
          </cell>
        </row>
        <row r="6027">
          <cell r="A6027" t="str">
            <v>OPT-B-192</v>
          </cell>
          <cell r="B6027" t="str">
            <v>OPTIKA Binokulares Kursmikroskop B-192PL, 1000x</v>
          </cell>
          <cell r="C6027" t="str">
            <v>OPTIKA Binocular Course Microscope B-192PL, 1000x</v>
          </cell>
          <cell r="D6027" t="str">
            <v>Microscope binoculaire OPTIKA B-192PL</v>
          </cell>
          <cell r="E6027" t="str">
            <v>Microscopio binocular OPTIKA B-192PL</v>
          </cell>
          <cell r="F6027" t="str">
            <v/>
          </cell>
          <cell r="G6027" t="str">
            <v>Бинокулярный микроскоп OPTIKA B-192PL</v>
          </cell>
          <cell r="H6027">
            <v>522</v>
          </cell>
        </row>
        <row r="6028">
          <cell r="A6028" t="str">
            <v>OPT-B-192S</v>
          </cell>
          <cell r="B6028" t="str">
            <v>OPTIKA Binokulares Kursmikroskop B-192sPL, 600x</v>
          </cell>
          <cell r="C6028" t="str">
            <v>OPTIKA Binocular Microscope B-192s</v>
          </cell>
          <cell r="D6028" t="str">
            <v>Microscope binoculaire OPTIKA B-192s</v>
          </cell>
          <cell r="E6028" t="str">
            <v>Microscopio binocular OPTIKA B-192s</v>
          </cell>
          <cell r="F6028" t="str">
            <v/>
          </cell>
          <cell r="G6028" t="str">
            <v>Бинокулярный микроскоп OPTIKA B-192s</v>
          </cell>
          <cell r="H6028">
            <v>524</v>
          </cell>
        </row>
        <row r="6029">
          <cell r="A6029" t="str">
            <v>OPT-B-193</v>
          </cell>
          <cell r="B6029" t="str">
            <v>OPTIKA Trinokulares Lehrermikroskop B-193PL, 1000x</v>
          </cell>
          <cell r="C6029" t="str">
            <v>OPTIKA Trinocular Microscope B-193PL</v>
          </cell>
          <cell r="D6029" t="str">
            <v>Microscope trinoculaire OPTIKA B-193PL</v>
          </cell>
          <cell r="E6029" t="str">
            <v>Microscopio trinocular OPTIKA B-193PL</v>
          </cell>
          <cell r="F6029" t="str">
            <v/>
          </cell>
          <cell r="G6029" t="str">
            <v>Тринокулярный микроскоп OPTIKA B-193PL</v>
          </cell>
          <cell r="H6029">
            <v>604</v>
          </cell>
        </row>
        <row r="6030">
          <cell r="A6030" t="str">
            <v>OPT-B-20CR</v>
          </cell>
          <cell r="B6030" t="str">
            <v>OPTIKA Monokulares Schülermikroskop B-20CR</v>
          </cell>
          <cell r="C6030" t="str">
            <v>OPTIKA Monocular Microscope B-20CR</v>
          </cell>
          <cell r="D6030" t="str">
            <v>Microscope monoculaire OPTIKA B-20CR</v>
          </cell>
          <cell r="E6030" t="str">
            <v>Microscopio monocular OPTIKA B-20CR</v>
          </cell>
          <cell r="F6030" t="str">
            <v/>
          </cell>
          <cell r="G6030" t="str">
            <v>Монокулярный микроскоп OPTIKA B-20CR</v>
          </cell>
          <cell r="H6030">
            <v>204</v>
          </cell>
        </row>
        <row r="6031">
          <cell r="A6031" t="str">
            <v>OPT-B-20R</v>
          </cell>
          <cell r="B6031" t="str">
            <v>OPTIKA Monokulares Schülermikroskop B-20R</v>
          </cell>
          <cell r="C6031" t="str">
            <v>OPTIKA Monocular Microscope B-20R</v>
          </cell>
          <cell r="D6031" t="str">
            <v>Microscope monoculaire OPTIKA B-20R</v>
          </cell>
          <cell r="E6031" t="str">
            <v>Microscopio monocular OPTIKA B-20R</v>
          </cell>
          <cell r="F6031" t="str">
            <v/>
          </cell>
          <cell r="G6031" t="str">
            <v>Монокулярный микроскоп OPTIKA B-20R</v>
          </cell>
          <cell r="H6031">
            <v>144</v>
          </cell>
        </row>
        <row r="6032">
          <cell r="A6032" t="str">
            <v>OPT-B-290TB</v>
          </cell>
          <cell r="B6032" t="str">
            <v>OPTIKA Binok. Digitalmikroskop B-290TB, 1000x, plan, mit Windows-Tablet PC</v>
          </cell>
          <cell r="C6032" t="str">
            <v>OPTIKA Binocular Digital Microscope B-290TB, 1000x, plan, with Windows-Tablet PC</v>
          </cell>
          <cell r="D6032" t="str">
            <v/>
          </cell>
          <cell r="E6032" t="str">
            <v/>
          </cell>
          <cell r="F6032" t="str">
            <v/>
          </cell>
          <cell r="G6032" t="str">
            <v>Бинокулярный цифровой микроскоп OPTIKA B-290TB с Windows-Tabпусть ПК</v>
          </cell>
          <cell r="H6032">
            <v>1574</v>
          </cell>
        </row>
        <row r="6033">
          <cell r="A6033" t="str">
            <v>OPT-B-292</v>
          </cell>
          <cell r="B6033" t="str">
            <v>OPTIKA Binokulares Mikroskop B-292, 1000x</v>
          </cell>
          <cell r="C6033" t="str">
            <v>OPTIKA Binocular Microscope B-292</v>
          </cell>
          <cell r="D6033" t="str">
            <v>Microscope binoculaire OPTIKA B-292</v>
          </cell>
          <cell r="E6033" t="str">
            <v>Microscopio binocular OPTIKA B-292</v>
          </cell>
          <cell r="F6033" t="str">
            <v/>
          </cell>
          <cell r="G6033" t="str">
            <v>Бинокулярный микроскоп OPTIKA B-292</v>
          </cell>
          <cell r="H6033">
            <v>701</v>
          </cell>
        </row>
        <row r="6034">
          <cell r="A6034" t="str">
            <v>OPT-B-292PLI</v>
          </cell>
          <cell r="B6034" t="str">
            <v>OPTIKA Binokulares Mikroskop B-292PLi, Unendlichoptik</v>
          </cell>
          <cell r="C6034" t="str">
            <v>OPTIKA Binocular Infinity-Corrected Microscope B-292PLi</v>
          </cell>
          <cell r="D6034" t="str">
            <v>Microscope binoculaire à correction d'infini OPTIKA B-292PLi</v>
          </cell>
          <cell r="E6034" t="str">
            <v/>
          </cell>
          <cell r="F6034" t="str">
            <v/>
          </cell>
          <cell r="G6034" t="str">
            <v/>
          </cell>
          <cell r="H6034">
            <v>742</v>
          </cell>
        </row>
        <row r="6035">
          <cell r="A6035" t="str">
            <v>OPT-B-293</v>
          </cell>
          <cell r="B6035" t="str">
            <v>OPTIKA Trinokulares Mikroskop B-293, 1000x</v>
          </cell>
          <cell r="C6035" t="str">
            <v>OPTIKA Trinocular Microscope B-293</v>
          </cell>
          <cell r="D6035" t="str">
            <v>Microscope trinoculaire OPTIKA B-293</v>
          </cell>
          <cell r="E6035" t="str">
            <v>Microscopio trinocular OPTIKA B-293</v>
          </cell>
          <cell r="F6035" t="str">
            <v/>
          </cell>
          <cell r="G6035" t="str">
            <v>Тринокулярный микроскоп OPTIKA B-293</v>
          </cell>
          <cell r="H6035">
            <v>789</v>
          </cell>
        </row>
        <row r="6036">
          <cell r="A6036" t="str">
            <v>OPT-B-293PLI</v>
          </cell>
          <cell r="B6036" t="str">
            <v>OPTIKA Trinokulares Mikroskop B-293PLi, 1000x,Unendlichoptik</v>
          </cell>
          <cell r="C6036" t="str">
            <v>OPTIKA Trinocular Infinity-Corrected Microscope B-293PLi</v>
          </cell>
          <cell r="D6036" t="str">
            <v/>
          </cell>
          <cell r="E6036" t="str">
            <v/>
          </cell>
          <cell r="F6036" t="str">
            <v/>
          </cell>
          <cell r="G6036" t="str">
            <v/>
          </cell>
          <cell r="H6036">
            <v>843</v>
          </cell>
        </row>
        <row r="6037">
          <cell r="A6037" t="str">
            <v>OPT-B-382PL-ALC</v>
          </cell>
          <cell r="B6037" t="str">
            <v>OPTIKA Binokulares Mikroskop B-382PL-ALC</v>
          </cell>
          <cell r="C6037" t="str">
            <v>OPTIKA Binocular Microscope B-382PL-ALC</v>
          </cell>
          <cell r="D6037" t="str">
            <v>Microscope binoculaire OPTIKA B-382PL-ALC</v>
          </cell>
          <cell r="E6037" t="str">
            <v>Microscopio binocular OPTIKA B-382PL-ALC</v>
          </cell>
          <cell r="F6037" t="str">
            <v/>
          </cell>
          <cell r="G6037" t="str">
            <v>Бинокулярный микроскоп OPTIKA B-382PL-ALC</v>
          </cell>
          <cell r="H6037">
            <v>1070</v>
          </cell>
        </row>
        <row r="6038">
          <cell r="A6038" t="str">
            <v>OPT-B-382PLI-ALC</v>
          </cell>
          <cell r="B6038" t="str">
            <v>OPTIKA Binokulares Mikroskop B-382PLi-ALC, Unendlichoptik</v>
          </cell>
          <cell r="C6038" t="str">
            <v>OPTIKA Binocular Infinity-Corrected Microscope B-382PLi-ALC</v>
          </cell>
          <cell r="D6038" t="str">
            <v/>
          </cell>
          <cell r="E6038" t="str">
            <v/>
          </cell>
          <cell r="F6038" t="str">
            <v/>
          </cell>
          <cell r="G6038" t="str">
            <v/>
          </cell>
          <cell r="H6038">
            <v>1156</v>
          </cell>
        </row>
        <row r="6039">
          <cell r="A6039" t="str">
            <v>OPT-B-383PL</v>
          </cell>
          <cell r="B6039" t="str">
            <v>OPTIKA Trinokulares Mikroskop B-383PL</v>
          </cell>
          <cell r="C6039" t="str">
            <v>OPTIKA Trinocular Microscope B-383PL</v>
          </cell>
          <cell r="D6039" t="str">
            <v>Microscope trinoculaire OPTIKA B-383PL</v>
          </cell>
          <cell r="E6039" t="str">
            <v>Microscopio trinocular OPTIKA B-383PL</v>
          </cell>
          <cell r="F6039" t="str">
            <v/>
          </cell>
          <cell r="G6039" t="str">
            <v>Тринокулярный микроскоп OPTIKA B-383PL</v>
          </cell>
          <cell r="H6039">
            <v>980</v>
          </cell>
        </row>
        <row r="6040">
          <cell r="A6040" t="str">
            <v>OPT-B-383PLI</v>
          </cell>
          <cell r="B6040" t="str">
            <v>OPTIKA Trinokulares Mikroskop B-383PLi, Unendlichoptik</v>
          </cell>
          <cell r="C6040" t="str">
            <v>OPTIKA Trinocular Infinity-Corrected Microscope B-383PLi</v>
          </cell>
          <cell r="D6040" t="str">
            <v/>
          </cell>
          <cell r="E6040" t="str">
            <v/>
          </cell>
          <cell r="F6040" t="str">
            <v/>
          </cell>
          <cell r="G6040" t="str">
            <v/>
          </cell>
          <cell r="H6040">
            <v>1072</v>
          </cell>
        </row>
        <row r="6041">
          <cell r="A6041" t="str">
            <v>OPT-B-510BF</v>
          </cell>
          <cell r="B6041" t="str">
            <v>OPTIKA Trinokulares Hellfeldmikroskop, 1000x, Full Köhler, Unendlichoptik</v>
          </cell>
          <cell r="C6041" t="str">
            <v>OPTIKA Trinocular brightfield microscope, 1000x, IOS, Full Köhler</v>
          </cell>
          <cell r="D6041" t="str">
            <v/>
          </cell>
          <cell r="E6041" t="str">
            <v xml:space="preserve">Microscopio trinocular de campo claroOPTIKA </v>
          </cell>
          <cell r="F6041" t="str">
            <v/>
          </cell>
          <cell r="G6041" t="str">
            <v/>
          </cell>
          <cell r="H6041">
            <v>1478</v>
          </cell>
        </row>
        <row r="6042">
          <cell r="A6042" t="str">
            <v>OPT-B-61</v>
          </cell>
          <cell r="B6042" t="str">
            <v>OPTIKA Monokulares Schülermikroskop B-61, 400x, mit Präparateklemmen</v>
          </cell>
          <cell r="C6042" t="str">
            <v>OPTIKA Monocular student microscope B-61, 400x, with sample clips</v>
          </cell>
          <cell r="D6042" t="str">
            <v>OPTIKA Microscope monoculaire d'étude B-61, 400xavec des exemples de clips</v>
          </cell>
          <cell r="E6042" t="str">
            <v>Microscopio monocular para estudiantes OPTIKA B-61, 400xcon clips de muestra</v>
          </cell>
          <cell r="F6042" t="str">
            <v/>
          </cell>
          <cell r="G6042" t="str">
            <v>OPTIKA Монокулярный студенческий микроскоп B-61, 400x, с образцами клипов</v>
          </cell>
          <cell r="H6042">
            <v>174</v>
          </cell>
        </row>
        <row r="6043">
          <cell r="A6043" t="str">
            <v>OPT-B-61V</v>
          </cell>
          <cell r="B6043" t="str">
            <v>OPTIKA Monokulares Digital-Schülermikroskop B-61V, 400x, mit Präparateklemmen und 7-Zoll-Monitor</v>
          </cell>
          <cell r="C6043" t="str">
            <v>OPTIKA Monocular screen microscope B-61V, 400x, with sample clips</v>
          </cell>
          <cell r="D6043" t="str">
            <v>OPTIKA Microscope monoculaire d'étude B-61V, 400xavec des exemples de clips</v>
          </cell>
          <cell r="E6043" t="str">
            <v>Microscopio monocular para estudiantes OPTIKA B-61V, 400xcon clips de muestra</v>
          </cell>
          <cell r="F6043" t="str">
            <v/>
          </cell>
          <cell r="G6043" t="str">
            <v>OPTIKA Монокулярный студенческий микроскоп B-61V, 400x, с образцами клипов</v>
          </cell>
          <cell r="H6043">
            <v>430</v>
          </cell>
        </row>
        <row r="6044">
          <cell r="A6044" t="str">
            <v>OPT-B-62</v>
          </cell>
          <cell r="B6044" t="str">
            <v>OPTIKA Monokulares Schülermikroskop B-62, 400x, mit Kreuztisch</v>
          </cell>
          <cell r="C6044" t="str">
            <v>OPTIKA Monocular microscope B-62, 400x, rechargeable battery, mechanical stage</v>
          </cell>
          <cell r="D6044" t="str">
            <v/>
          </cell>
          <cell r="E6044" t="str">
            <v>Microscopio monocular OPTIKA B-62, 400x, batería recargable, etapa mecánica</v>
          </cell>
          <cell r="F6044" t="str">
            <v/>
          </cell>
          <cell r="G6044" t="str">
            <v/>
          </cell>
          <cell r="H6044">
            <v>240</v>
          </cell>
        </row>
        <row r="6045">
          <cell r="A6045" t="str">
            <v>OPT-B-62V</v>
          </cell>
          <cell r="B6045" t="str">
            <v>OPTIKA Monokulares Digital-Schülermikroskop B-62V, 400x, mit Kreuztisch und 7-Zoll-Monitor</v>
          </cell>
          <cell r="C6045" t="str">
            <v>OPTIKA Monocular screen microscope B-62V, 400x, mechanical stage</v>
          </cell>
          <cell r="D6045" t="str">
            <v/>
          </cell>
          <cell r="E6045" t="str">
            <v>Microscopio monocular OPTIKA B-62V, 400x, batería recargable, etapa mecánica</v>
          </cell>
          <cell r="F6045" t="str">
            <v/>
          </cell>
          <cell r="G6045" t="str">
            <v/>
          </cell>
          <cell r="H6045">
            <v>486</v>
          </cell>
        </row>
        <row r="6046">
          <cell r="A6046" t="str">
            <v>OPT-B-63</v>
          </cell>
          <cell r="B6046" t="str">
            <v>OPTIKA Monokulares Schülermikroskop B-63, 600x, mit Kreuztisch</v>
          </cell>
          <cell r="C6046" t="str">
            <v>OPTIKA Monocular microscope B-63, 600x, rechargeable battery, mechanical stage</v>
          </cell>
          <cell r="D6046" t="str">
            <v/>
          </cell>
          <cell r="E6046" t="str">
            <v>Microscopio monocular OPTIKA B-63, 600x, batería recargable, etapa mecánica</v>
          </cell>
          <cell r="F6046" t="str">
            <v/>
          </cell>
          <cell r="G6046" t="str">
            <v/>
          </cell>
          <cell r="H6046">
            <v>284</v>
          </cell>
        </row>
        <row r="6047">
          <cell r="A6047" t="str">
            <v>OPT-B-65</v>
          </cell>
          <cell r="B6047" t="str">
            <v>OPTIKA Monokulares Schülermikroskop B-65, 1000x, mit Kreuztisch</v>
          </cell>
          <cell r="C6047" t="str">
            <v>OPTIKA Monocular microscope B-65, 1000x, rechargeable battery, mechanical stage</v>
          </cell>
          <cell r="D6047" t="str">
            <v/>
          </cell>
          <cell r="E6047" t="str">
            <v>Microscopio monocular OPTIKA B-65, 1000x, batería recargabley, etapa mecánica</v>
          </cell>
          <cell r="F6047" t="str">
            <v/>
          </cell>
          <cell r="G6047" t="str">
            <v/>
          </cell>
          <cell r="H6047">
            <v>284</v>
          </cell>
        </row>
        <row r="6048">
          <cell r="A6048" t="str">
            <v>OPT-B-66</v>
          </cell>
          <cell r="B6048" t="str">
            <v>OPTIKA Binokulares Schülermikroskop B-66, 400x, mit Kreuztisch</v>
          </cell>
          <cell r="C6048" t="str">
            <v>OPTIKA Binocular student microscope B-66, 400x, mechanical stage</v>
          </cell>
          <cell r="D6048" t="str">
            <v>OPTIKA Microscope binoculaire d'étude B-66, 400xle stade mécanique</v>
          </cell>
          <cell r="E6048" t="str">
            <v>Microscopio binocular para estudiantes OPTIKA B-66, 400x, etapa mecánica</v>
          </cell>
          <cell r="F6048" t="str">
            <v/>
          </cell>
          <cell r="G6048" t="str">
            <v>OPTIKA Бинокулярный студенческий микроскоп B-66, 400x, механическая ступень</v>
          </cell>
          <cell r="H6048">
            <v>291</v>
          </cell>
        </row>
        <row r="6049">
          <cell r="A6049" t="str">
            <v>OPT-B-67</v>
          </cell>
          <cell r="B6049" t="str">
            <v>OPTIKA Binokulares Schülermikroskop B-67, 600x, mit Kreuztisch</v>
          </cell>
          <cell r="C6049" t="str">
            <v>OPTIKA Binocular microscope B-67, 600x, rechargeable battery, mechanical stage</v>
          </cell>
          <cell r="D6049" t="str">
            <v/>
          </cell>
          <cell r="E6049" t="str">
            <v>Microscopio binocular OPTIKA B-67, 600x, batería recargable, etapa mecánica</v>
          </cell>
          <cell r="F6049" t="str">
            <v/>
          </cell>
          <cell r="G6049" t="str">
            <v/>
          </cell>
          <cell r="H6049">
            <v>336</v>
          </cell>
        </row>
        <row r="6050">
          <cell r="A6050" t="str">
            <v>OPT-B-69</v>
          </cell>
          <cell r="B6050" t="str">
            <v>OPTIKA Binokulares Schülermikroskop B-69, 1000x, mit Kreuztisch</v>
          </cell>
          <cell r="C6050" t="str">
            <v>OPTIKA Binocular microscope B-69, 1000x, rechargeable battery, mechanical stage</v>
          </cell>
          <cell r="D6050" t="str">
            <v/>
          </cell>
          <cell r="E6050" t="str">
            <v>OPTIKA microscopio binocular B-69, 1000X, con baterias recargables y platina mecánica</v>
          </cell>
          <cell r="F6050" t="str">
            <v/>
          </cell>
          <cell r="G6050" t="str">
            <v/>
          </cell>
          <cell r="H6050">
            <v>336</v>
          </cell>
        </row>
        <row r="6051">
          <cell r="A6051" t="str">
            <v>OPT-C-B1</v>
          </cell>
          <cell r="B6051" t="str">
            <v>OPTIKA USB-Digitalkamera 1,3 MP</v>
          </cell>
          <cell r="C6051" t="str">
            <v>OPTIKA USB Digital Camera 1.3 Mp</v>
          </cell>
          <cell r="D6051" t="str">
            <v>OPTIKA Appareil photo numérique USB 1.3 Mp</v>
          </cell>
          <cell r="E6051" t="str">
            <v>Cámara digital USB OPTIKA 1,3 Mp</v>
          </cell>
          <cell r="F6051" t="str">
            <v/>
          </cell>
          <cell r="G6051" t="str">
            <v>Цифровая камера OPTIKA USB 1,3 Мп</v>
          </cell>
          <cell r="H6051">
            <v>194</v>
          </cell>
        </row>
        <row r="6052">
          <cell r="A6052" t="str">
            <v>OPT-C-B10PLUS</v>
          </cell>
          <cell r="B6052" t="str">
            <v>OPTIKA USB-Digitalkamera 10 MP, USB 3.0</v>
          </cell>
          <cell r="C6052" t="str">
            <v>OPTIKA USB Digital Camera 10 Mp, USB 3.0</v>
          </cell>
          <cell r="D6052" t="str">
            <v>OPTIKA Appareil photo numérique USB 10 Mp, USB 3.0</v>
          </cell>
          <cell r="E6052" t="str">
            <v>Cámara digital USB OPTIKA 10 Mp, USB 3.0</v>
          </cell>
          <cell r="F6052" t="str">
            <v/>
          </cell>
          <cell r="G6052" t="str">
            <v>OPTIKA USB Цифровая камера 10 Мп, USB 3.0</v>
          </cell>
          <cell r="H6052">
            <v>461</v>
          </cell>
        </row>
        <row r="6053">
          <cell r="A6053" t="str">
            <v>OPT-C-B3</v>
          </cell>
          <cell r="B6053" t="str">
            <v>OPTIKA USB-Digitalkamera 3,1 MP</v>
          </cell>
          <cell r="C6053" t="str">
            <v>OPTIKA USB Digital Camera 3.1 Mp</v>
          </cell>
          <cell r="D6053" t="str">
            <v>OPTIKA Appareil photo numérique USB 3.1 Mp</v>
          </cell>
          <cell r="E6053" t="str">
            <v>Cámara digital USB OPTIKA de 3,1 Mp</v>
          </cell>
          <cell r="F6053" t="str">
            <v/>
          </cell>
          <cell r="G6053" t="str">
            <v>Цифровая камера OPTIKA USB 3,1 Мп</v>
          </cell>
          <cell r="H6053">
            <v>291</v>
          </cell>
        </row>
        <row r="6054">
          <cell r="A6054" t="str">
            <v>OPT-C-B5</v>
          </cell>
          <cell r="B6054" t="str">
            <v>OPTIKA USB-Digitalkamera 5,1 MP</v>
          </cell>
          <cell r="C6054" t="str">
            <v>OPTIKA USB Digital Camera 5.1 Mp</v>
          </cell>
          <cell r="D6054" t="str">
            <v>Caméra digitale OPTIKA USB 5.1 Mp</v>
          </cell>
          <cell r="E6054" t="str">
            <v>Cámara digital USB OPTIKA 5,1 Mp</v>
          </cell>
          <cell r="F6054" t="str">
            <v/>
          </cell>
          <cell r="G6054" t="str">
            <v>Цифровая камера OPTIKA USB 5,1 Мп</v>
          </cell>
          <cell r="H6054">
            <v>329</v>
          </cell>
        </row>
        <row r="6055">
          <cell r="A6055" t="str">
            <v>OPT-C-HB</v>
          </cell>
          <cell r="B6055" t="str">
            <v>OPTIKA HDMI-Mikroskopkamera für trinokulare Mikroskope, Full HD</v>
          </cell>
          <cell r="C6055" t="str">
            <v>OPTIKA HDMI microscope camera for trinocular microscopes, Full HD</v>
          </cell>
          <cell r="D6055" t="str">
            <v/>
          </cell>
          <cell r="E6055" t="str">
            <v/>
          </cell>
          <cell r="F6055" t="str">
            <v/>
          </cell>
          <cell r="G6055" t="str">
            <v>OPTIKA HDMI камера для тринокулярных микроскопов, Full HD</v>
          </cell>
          <cell r="H6055">
            <v>305</v>
          </cell>
        </row>
        <row r="6056">
          <cell r="A6056" t="str">
            <v>OPT-CL-41</v>
          </cell>
          <cell r="B6056" t="str">
            <v>OPTIKA Doppelarmleuchte, LED</v>
          </cell>
          <cell r="C6056" t="str">
            <v>OPTIKA Double-arm X-LED3 illuminator, with brightness control</v>
          </cell>
          <cell r="D6056" t="str">
            <v/>
          </cell>
          <cell r="E6056" t="str">
            <v/>
          </cell>
          <cell r="F6056" t="str">
            <v/>
          </cell>
          <cell r="G6056" t="str">
            <v/>
          </cell>
          <cell r="H6056">
            <v>337</v>
          </cell>
        </row>
        <row r="6057">
          <cell r="A6057" t="str">
            <v>OPT-C-WF</v>
          </cell>
          <cell r="B6057" t="str">
            <v>OPTIKA Wi-Fi Digitalkamera 5 MP</v>
          </cell>
          <cell r="C6057" t="str">
            <v>OPTIKA Wi-Fi Digital Camera 5 MP</v>
          </cell>
          <cell r="D6057" t="str">
            <v/>
          </cell>
          <cell r="E6057" t="str">
            <v>Cámara digital OPTIKA Wi-Fi 5 MP</v>
          </cell>
          <cell r="F6057" t="str">
            <v/>
          </cell>
          <cell r="G6057" t="str">
            <v>Цифровая камера OPTIKA Wi-Fi 5 МП</v>
          </cell>
          <cell r="H6057">
            <v>401</v>
          </cell>
        </row>
        <row r="6058">
          <cell r="A6058" t="str">
            <v>OPT-M-100FLED</v>
          </cell>
          <cell r="B6058" t="str">
            <v>OPTIKA Monokulares Schülermikroskop M-100FLed</v>
          </cell>
          <cell r="C6058" t="str">
            <v>OPTIKA Monocular Microscope M-100FLed</v>
          </cell>
          <cell r="D6058" t="str">
            <v>Microscope monoculaire OPTIKA M-100FLed</v>
          </cell>
          <cell r="E6058" t="str">
            <v>Microscopio monocular OPTIKA M-100FLed</v>
          </cell>
          <cell r="F6058" t="str">
            <v/>
          </cell>
          <cell r="G6058" t="str">
            <v>Монокулярный микроскоп OPTIKA M-100FLed</v>
          </cell>
          <cell r="H6058">
            <v>186</v>
          </cell>
        </row>
        <row r="6059">
          <cell r="A6059" t="str">
            <v>OPT-M-115</v>
          </cell>
          <cell r="B6059" t="str">
            <v>0,35x C-Mount Kamera-Adapter, für trinok. OPTIKA-Mikroskope (Durchlichtmikroskope der B-190- und B-290-Serie)</v>
          </cell>
          <cell r="C6059" t="str">
            <v>0,35x C-Mount camera adapter für OPTIKA-Mikroskope</v>
          </cell>
          <cell r="D6059" t="str">
            <v>Adaptateur de caméra 0,35x C-Mount</v>
          </cell>
          <cell r="E6059" t="str">
            <v>Adaptor de cámara de montaje C</v>
          </cell>
          <cell r="F6059" t="str">
            <v>Adapter C-Mount 0,35x</v>
          </cell>
          <cell r="G6059" t="str">
            <v>Адаптер для камеры 0.35x C-крепление</v>
          </cell>
          <cell r="H6059">
            <v>89</v>
          </cell>
        </row>
        <row r="6060">
          <cell r="A6060" t="str">
            <v>OPT-M-620</v>
          </cell>
          <cell r="B6060" t="str">
            <v>0,35x C-Mount Kamera-Adapter, für trinok. OPTIKA-Mikroskope (Stereomikroskope sowie B-300- und B-510-Serie)</v>
          </cell>
          <cell r="C6060" t="str">
            <v>0,35x C-Mount camera adapter für OPTIKA-Mikroskope</v>
          </cell>
          <cell r="D6060" t="str">
            <v>Adaptateur de caméra 0,35x C-Mount</v>
          </cell>
          <cell r="E6060" t="str">
            <v>Adaptor de cámara de montaje C</v>
          </cell>
          <cell r="F6060" t="str">
            <v>Adapter C-Mount 0,35x</v>
          </cell>
          <cell r="G6060" t="str">
            <v>Адаптер для камеры 0.35x C-крепление</v>
          </cell>
          <cell r="H6060">
            <v>184</v>
          </cell>
        </row>
        <row r="6061">
          <cell r="A6061" t="str">
            <v>OPT-M-620-1</v>
          </cell>
          <cell r="B6061" t="str">
            <v>0,5x C-Mount Kamera-Adapter, für trinok. OPTIKA-Mikroskope (Stereomikroskope sowie B-300- und B-510-Serie)</v>
          </cell>
          <cell r="C6061" t="str">
            <v>0,5x C-Mount camera adapter für OPTIKA-Mikroskope</v>
          </cell>
          <cell r="D6061" t="str">
            <v>Adaptateur de caméra 0,5x C-Mount</v>
          </cell>
          <cell r="E6061" t="str">
            <v>Adaptor de cámara de montaje C</v>
          </cell>
          <cell r="F6061" t="str">
            <v>Adapter C-Mount 0,5x</v>
          </cell>
          <cell r="G6061" t="str">
            <v>Адаптер для камеры 0.5x C-крепление</v>
          </cell>
          <cell r="H6061">
            <v>189</v>
          </cell>
        </row>
        <row r="6062">
          <cell r="A6062" t="str">
            <v>OPT-M-620-2</v>
          </cell>
          <cell r="B6062" t="str">
            <v>0,65x C-Mount Kamera-Adapter, für trinok. OPTIKA-Mikroskope (Stereomikroskope sowie B-300- und B-510-Serie)</v>
          </cell>
          <cell r="C6062" t="str">
            <v>0,65x C-Mount camera adapter für OPTIKA-Mikroskope</v>
          </cell>
          <cell r="D6062" t="str">
            <v>Adaptateur de caméra 0,65x C-Mount</v>
          </cell>
          <cell r="E6062" t="str">
            <v>Adaptor de cámara de montaje C</v>
          </cell>
          <cell r="F6062" t="str">
            <v>Adapter C-Mount 0,65x</v>
          </cell>
          <cell r="G6062" t="str">
            <v>Адаптер для камеры 0.65x C-крепление</v>
          </cell>
          <cell r="H6062">
            <v>210</v>
          </cell>
        </row>
        <row r="6063">
          <cell r="A6063" t="str">
            <v>OPT-M-620-3</v>
          </cell>
          <cell r="B6063" t="str">
            <v>1x C-Mount Kamera-Adapter, für trinokulare OPTIKA-Mikroskope (Stereomikroskope sowie B-300- und B-510-Serie)</v>
          </cell>
          <cell r="C6063" t="str">
            <v>1x C-Mount camera adapter für OPTIKA-Mikroskope</v>
          </cell>
          <cell r="D6063" t="str">
            <v>Adaptateur de caméra 1x C-Mount</v>
          </cell>
          <cell r="E6063" t="str">
            <v>Adaptor de cámara de montaje C</v>
          </cell>
          <cell r="F6063" t="str">
            <v>Adapter C-Mount 1x</v>
          </cell>
          <cell r="G6063" t="str">
            <v>Адаптер для камеры 1x C-крепление</v>
          </cell>
          <cell r="H6063">
            <v>76</v>
          </cell>
        </row>
        <row r="6064">
          <cell r="A6064" t="str">
            <v>OPT-SFX-31</v>
          </cell>
          <cell r="B6064" t="str">
            <v>OPTIKA Binokulares Stereomikroskop SFX-31, 20x/40x</v>
          </cell>
          <cell r="C6064" t="str">
            <v>OPTIKA Binocular Stereomicroscope SFX-31, 20x/40x</v>
          </cell>
          <cell r="D6064" t="str">
            <v>Stéréomicroscope binoculaire OPTIKA SFX-31, 20x/40x</v>
          </cell>
          <cell r="E6064" t="str">
            <v>Estereomicroscopio binocular OPTIKA SFX-31, 20x/40x</v>
          </cell>
          <cell r="F6064" t="str">
            <v/>
          </cell>
          <cell r="G6064" t="str">
            <v>Бинокулярный стереомикроскоп OPTIKA SFX-31, 20x/40x</v>
          </cell>
          <cell r="H6064">
            <v>241</v>
          </cell>
        </row>
        <row r="6065">
          <cell r="A6065" t="str">
            <v>OPT-SFX-33</v>
          </cell>
          <cell r="B6065" t="str">
            <v>OPTIKA Binokulares Stereomikroskop SFX-33, 20x/40x</v>
          </cell>
          <cell r="C6065" t="str">
            <v>OPTIKA Stereo microscope SFX-33, 20x/40x</v>
          </cell>
          <cell r="D6065" t="str">
            <v>OPTIKA Stéréomicroscope SFX-33, 20x/40x</v>
          </cell>
          <cell r="E6065" t="str">
            <v>Microscopio estéreo OPTIKA SFX-33, 20x/40x</v>
          </cell>
          <cell r="F6065" t="str">
            <v/>
          </cell>
          <cell r="G6065" t="str">
            <v>OPTIKA Стереомикроскоп SFX-33, 20x/40x</v>
          </cell>
          <cell r="H6065">
            <v>248</v>
          </cell>
        </row>
        <row r="6066">
          <cell r="A6066" t="str">
            <v>OPT-SFX-51</v>
          </cell>
          <cell r="B6066" t="str">
            <v>OPTIKA Binokulares Stereomikroskop SFX-51, 20x/40x</v>
          </cell>
          <cell r="C6066" t="str">
            <v>OPTIKA Binocular Stereomicroscope SFX-51, 20x/40x</v>
          </cell>
          <cell r="D6066" t="str">
            <v>Stéréomicroscope binoculaire OPTIKA SFX-51, 20x/40x</v>
          </cell>
          <cell r="E6066" t="str">
            <v>Estereomicroscopio binocular OPTIKA SFX-51, 20x/40x</v>
          </cell>
          <cell r="F6066" t="str">
            <v/>
          </cell>
          <cell r="G6066" t="str">
            <v>Бинокулярный стереомикроскоп OPTIKA SFX-51, 20x/40x</v>
          </cell>
          <cell r="H6066">
            <v>281</v>
          </cell>
        </row>
        <row r="6067">
          <cell r="A6067" t="str">
            <v>OPT-SFX-91</v>
          </cell>
          <cell r="B6067" t="str">
            <v>OPTIKA Binokulares Stereomikroskop SFX-91, 10x/20x/40x</v>
          </cell>
          <cell r="C6067" t="str">
            <v>OPTIKA Binocular Stereomicroscope SFX-91, 10x/20x/40x</v>
          </cell>
          <cell r="D6067" t="str">
            <v>Stéréomicroscope binoculaire OPTIKA SFX-91, 10x/20x/40x</v>
          </cell>
          <cell r="E6067" t="str">
            <v>Estereomicroscopio binocular OPTIKA SFX-91, 10x/20x/40x</v>
          </cell>
          <cell r="F6067" t="str">
            <v/>
          </cell>
          <cell r="G6067" t="str">
            <v>Бинокулярный стереомикроскоп OPTIKA SFX-91, 10x/20x/40x</v>
          </cell>
          <cell r="H6067">
            <v>309</v>
          </cell>
        </row>
        <row r="6068">
          <cell r="A6068" t="str">
            <v>OPT-SFX-91D</v>
          </cell>
          <cell r="B6068" t="str">
            <v>OPTIKA Digitales Stereomikroskop SFX-91D, 10x/20x/40x</v>
          </cell>
          <cell r="C6068" t="str">
            <v>OPTIKA Binocular digital stereomicroscope SFX-91D, 10x/20x/40x</v>
          </cell>
          <cell r="D6068" t="str">
            <v>OPTIKA Stéréomicroscope numérique binoculaire SFX-91D10x/20x/40x</v>
          </cell>
          <cell r="E6068" t="str">
            <v>Estereomicroscopio digital binocular OPTIKA SFX-91D10x/20x/40x</v>
          </cell>
          <cell r="F6068" t="str">
            <v/>
          </cell>
          <cell r="G6068" t="str">
            <v>OPTIKA Бинокулярный цифровой стереомикроскоп SFX-91D, 10x/20x/40x</v>
          </cell>
          <cell r="H6068">
            <v>519</v>
          </cell>
        </row>
        <row r="6069">
          <cell r="A6069" t="str">
            <v>OPT-SLX-1</v>
          </cell>
          <cell r="B6069" t="str">
            <v>OPTIKA Binokulares Stereomikroskop SLX-1, 20x/40x</v>
          </cell>
          <cell r="C6069" t="str">
            <v>OPTIKA Binocular stereo microscope SLX-1, 20x/40x</v>
          </cell>
          <cell r="D6069" t="str">
            <v>OPTIKA Stéréomicroscope binoculaire SLX-1, 20x/40x</v>
          </cell>
          <cell r="E6069" t="str">
            <v>OPTIKA Microscopio estereoscópico binocular SLX-1, 20x/40x</v>
          </cell>
          <cell r="F6069" t="str">
            <v/>
          </cell>
          <cell r="G6069" t="str">
            <v>OPTIKA Бинокулярный стереомикроскоп SLX-1, 20x/40x</v>
          </cell>
          <cell r="H6069">
            <v>310</v>
          </cell>
        </row>
        <row r="6070">
          <cell r="A6070" t="str">
            <v>OPT-SLX-2</v>
          </cell>
          <cell r="B6070" t="str">
            <v>OPTIKA Binokulares Zoom-Stereomikroskop SLX-2, 7x...45x</v>
          </cell>
          <cell r="C6070" t="str">
            <v>OPTIKA Binocular zoom stereo microscope SLX-2, 7x...45x</v>
          </cell>
          <cell r="D6070" t="str">
            <v>OPTIKA Stéréomicroscope binoculaire à zoom SLX-2, 7x...45x</v>
          </cell>
          <cell r="E6070" t="str">
            <v>Microscopio estereoscópico binocular OPTIKA SLX-2, 7x...45x</v>
          </cell>
          <cell r="F6070" t="str">
            <v/>
          </cell>
          <cell r="G6070" t="str">
            <v>OPTIKA Бинокулярный зум стерео микроскоп SLX-2, 7x...45x</v>
          </cell>
          <cell r="H6070">
            <v>446</v>
          </cell>
        </row>
        <row r="6071">
          <cell r="A6071" t="str">
            <v>OPT-SLX-3</v>
          </cell>
          <cell r="B6071" t="str">
            <v>OPTIKA Trinokulares Zoom-Stereomikroskop SLX-3, 7x...45x</v>
          </cell>
          <cell r="C6071" t="str">
            <v>OPTIKA Trinocular stereo microscope SLX-3, 7x...45x</v>
          </cell>
          <cell r="D6071" t="str">
            <v>OPTIKA Stéréomicroscope trinoculaire SLX-3, 7x...45x</v>
          </cell>
          <cell r="E6071" t="str">
            <v>Microscopio estereoscópico trinocular OPTIKA SLX-3, 7x...45x</v>
          </cell>
          <cell r="F6071" t="str">
            <v/>
          </cell>
          <cell r="G6071" t="str">
            <v>OPTIKA Тринокулярный стереомикроскоп SLX-3, 7x...45x</v>
          </cell>
          <cell r="H6071">
            <v>494</v>
          </cell>
        </row>
        <row r="6072">
          <cell r="A6072" t="str">
            <v>OPT-SLX-5</v>
          </cell>
          <cell r="B6072" t="str">
            <v>OPTIKA Trinokulares Zoom-Stereomikroskop SLX-5, 7x...45x</v>
          </cell>
          <cell r="C6072" t="str">
            <v>OPTIKA Trinocular Stereozoom Microscope SLX-5</v>
          </cell>
          <cell r="D6072" t="str">
            <v>Microscope stéréozoom trinoculaire OPTIKA SLX-5</v>
          </cell>
          <cell r="E6072" t="str">
            <v/>
          </cell>
          <cell r="F6072" t="str">
            <v/>
          </cell>
          <cell r="G6072" t="str">
            <v/>
          </cell>
          <cell r="H6072">
            <v>706</v>
          </cell>
        </row>
        <row r="6073">
          <cell r="A6073" t="str">
            <v>OPT-TB-3W</v>
          </cell>
          <cell r="B6073" t="str">
            <v>OPTIKA Windows-Tablet-PC mit integrierter 3,1 Mp-Digitalkamera</v>
          </cell>
          <cell r="C6073" t="str">
            <v>OPTIKA Windows-Tablet PC with built-in 3.1 Mp Digital Camera</v>
          </cell>
          <cell r="D6073" t="str">
            <v/>
          </cell>
          <cell r="E6073" t="str">
            <v/>
          </cell>
          <cell r="F6073" t="str">
            <v/>
          </cell>
          <cell r="G6073" t="str">
            <v/>
          </cell>
          <cell r="H6073">
            <v>965</v>
          </cell>
        </row>
        <row r="6074">
          <cell r="A6074" t="str">
            <v>OPT-TB-5W</v>
          </cell>
          <cell r="B6074" t="str">
            <v>OPTIKA Windows Tablet PC mit integrierter 5,1 Mp Digitalkamera</v>
          </cell>
          <cell r="C6074" t="str">
            <v>OPTIKA Windows-Tablet PC with built-in 5.1 Mp Digital Camera</v>
          </cell>
          <cell r="D6074" t="str">
            <v/>
          </cell>
          <cell r="E6074" t="str">
            <v/>
          </cell>
          <cell r="F6074" t="str">
            <v/>
          </cell>
          <cell r="G6074" t="str">
            <v/>
          </cell>
          <cell r="H6074">
            <v>1010</v>
          </cell>
        </row>
        <row r="6075">
          <cell r="A6075" t="str">
            <v>P0528801</v>
          </cell>
          <cell r="B6075" t="str">
            <v xml:space="preserve">Kathodenstrahlen und Kanalstrahlen </v>
          </cell>
          <cell r="C6075" t="str">
            <v>Cathode and canal rays</v>
          </cell>
          <cell r="D6075" t="str">
            <v>Rayons cathodiques et canaux</v>
          </cell>
          <cell r="E6075" t="str">
            <v>Desviación magnética de rayos catódicos y rayos canales</v>
          </cell>
          <cell r="F6075" t="str">
            <v/>
          </cell>
          <cell r="G6075" t="str">
            <v>Катодные и канальные лучи</v>
          </cell>
          <cell r="H6075">
            <v>1631.4</v>
          </cell>
        </row>
        <row r="6076">
          <cell r="A6076" t="str">
            <v>P0528901</v>
          </cell>
          <cell r="B6076" t="str">
            <v xml:space="preserve">Selbständige Gasentladung im Pohlschen Entladungsrohr </v>
          </cell>
          <cell r="C6076" t="str">
            <v xml:space="preserve">Self-maintained gaseous discharge in Pohl's discharge tube </v>
          </cell>
          <cell r="D6076" t="str">
            <v>Self maintained discharge of gases in the discharge tu-be,pohl type</v>
          </cell>
          <cell r="E6076" t="str">
            <v>Descarga de gas en el aire en función de la presión en eltubo de Pohl</v>
          </cell>
          <cell r="F6076" t="str">
            <v/>
          </cell>
          <cell r="G6076" t="str">
            <v xml:space="preserve">Самостоятельное поддержание газообразной дишив разрядной трубке Пола </v>
          </cell>
          <cell r="H6076">
            <v>4923.3</v>
          </cell>
        </row>
        <row r="6077">
          <cell r="A6077" t="str">
            <v>P0642601</v>
          </cell>
          <cell r="B6077" t="str">
            <v xml:space="preserve">Natrium-Resonanzfluoreszenz </v>
          </cell>
          <cell r="C6077" t="str">
            <v>Sodium Resonance Fluorescence</v>
          </cell>
          <cell r="D6077" t="str">
            <v>Fluorescence de résonance du sodium</v>
          </cell>
          <cell r="E6077" t="str">
            <v>Fluorescencia de resonancia de sodio</v>
          </cell>
          <cell r="F6077" t="str">
            <v xml:space="preserve">Kompletny zestaw eksperymentalny: Rezonans fluorescencyjny sodu   </v>
          </cell>
          <cell r="G6077" t="str">
            <v>Резонансная флуоресценция в парах натрия</v>
          </cell>
          <cell r="H6077">
            <v>2902.5</v>
          </cell>
        </row>
        <row r="6078">
          <cell r="A6078" t="str">
            <v>P0642602</v>
          </cell>
          <cell r="B6078" t="str">
            <v xml:space="preserve">Natrium-Resonanzfluoreszenz </v>
          </cell>
          <cell r="C6078" t="str">
            <v>Sodium Resonance Fluorescence</v>
          </cell>
          <cell r="D6078" t="str">
            <v>Fluorescence de résonance du sodium</v>
          </cell>
          <cell r="E6078" t="str">
            <v>Fluorescencia de resonancia de sodio</v>
          </cell>
          <cell r="F6078" t="str">
            <v xml:space="preserve">Kompletny zestaw eksperymentalny: Rezonans fluorescencyjny sodu   </v>
          </cell>
          <cell r="G6078" t="str">
            <v>Резонансная флуоресценция в парах натрия</v>
          </cell>
          <cell r="H6078">
            <v>2908.7</v>
          </cell>
        </row>
        <row r="6079">
          <cell r="A6079" t="str">
            <v>P0872500</v>
          </cell>
          <cell r="B6079" t="str">
            <v xml:space="preserve">Subjektive Farbmischung mit der Farbenscheibe </v>
          </cell>
          <cell r="C6079" t="str">
            <v>Subjective colour mixing with the colour wheel</v>
          </cell>
          <cell r="D6079" t="str">
            <v>Mélange de couleurs subjectif avec disque de Newton</v>
          </cell>
          <cell r="E6079" t="str">
            <v>Combinación subjetiva de colores</v>
          </cell>
          <cell r="F6079" t="str">
            <v xml:space="preserve">Kompletny zestaw eksperymentalny: Subiektywne mieszanie barw za pomocą z koła kolorów  </v>
          </cell>
          <cell r="G6079" t="str">
            <v xml:space="preserve">Субъективное смешение цветов с помощью цветового колеса  </v>
          </cell>
          <cell r="H6079">
            <v>1039.8</v>
          </cell>
        </row>
        <row r="6080">
          <cell r="A6080" t="str">
            <v>P0990169</v>
          </cell>
          <cell r="B6080" t="str">
            <v>Wasserqualität - Wirkung von Schwermetallen auf die Aktivität von Enzymen mit Cobra SMARTsense</v>
          </cell>
          <cell r="C6080" t="str">
            <v>Water quality - contamination by heavy metals with Cobra SMARTsense</v>
          </cell>
          <cell r="D6080" t="str">
            <v>Qualité de l'eau - pollution par les métaux lourds avec Cobra SMARTsense</v>
          </cell>
          <cell r="E6080" t="str">
            <v>Calidad del auga - contaminación con metales pesados  con Cobra SMARTsense</v>
          </cell>
          <cell r="F6080" t="str">
            <v>Kompletny zestaw eksperymentalny: Jakość wody - zanieczyszczenie metalami ciężkimi</v>
          </cell>
          <cell r="G6080" t="str">
            <v>Качество воды - загрязнение тяжелыми металлами c Cobra SMARTsense</v>
          </cell>
          <cell r="H6080">
            <v>446.7</v>
          </cell>
        </row>
        <row r="6081">
          <cell r="A6081" t="str">
            <v>P0998100</v>
          </cell>
          <cell r="B6081" t="str">
            <v>Längenmessung</v>
          </cell>
          <cell r="C6081" t="str">
            <v xml:space="preserve">Measurement of length </v>
          </cell>
          <cell r="D6081" t="str">
            <v>Mesure de longeurs</v>
          </cell>
          <cell r="E6081" t="str">
            <v xml:space="preserve">Medición de longitudes </v>
          </cell>
          <cell r="F6081" t="str">
            <v xml:space="preserve">Kompletny zestaw eksperymentalny: Pomiar długości  </v>
          </cell>
          <cell r="G6081" t="str">
            <v xml:space="preserve">Измерение длины  </v>
          </cell>
          <cell r="H6081">
            <v>41.5</v>
          </cell>
        </row>
        <row r="6082">
          <cell r="A6082" t="str">
            <v>P0998200</v>
          </cell>
          <cell r="B6082" t="str">
            <v>Zeitmessung</v>
          </cell>
          <cell r="C6082" t="str">
            <v xml:space="preserve">Measurement of time </v>
          </cell>
          <cell r="D6082" t="str">
            <v xml:space="preserve">Me 1.2 Mesure du temps </v>
          </cell>
          <cell r="E6082" t="str">
            <v xml:space="preserve">Medición de tiempos </v>
          </cell>
          <cell r="F6082" t="str">
            <v xml:space="preserve">Kompletny zestaw eksperymentalny: Pomiar czasu  </v>
          </cell>
          <cell r="G6082" t="str">
            <v>Измерение времени</v>
          </cell>
          <cell r="H6082">
            <v>144.9</v>
          </cell>
        </row>
        <row r="6083">
          <cell r="A6083" t="str">
            <v>P0998300</v>
          </cell>
          <cell r="B6083" t="str">
            <v>Massenbestimmung fester und flüssiger Körper</v>
          </cell>
          <cell r="C6083" t="str">
            <v xml:space="preserve">Determination of the mass of solid and liquid bodies </v>
          </cell>
          <cell r="D6083" t="str">
            <v xml:space="preserve">Me 1.3 Mesure de la masse des solides et liquides </v>
          </cell>
          <cell r="E6083" t="str">
            <v xml:space="preserve">Determinación de la masa de sólidos y líquidos </v>
          </cell>
          <cell r="F6083" t="str">
            <v xml:space="preserve">Kompletny zestaw eksperymentalny: Ustalenie masy ciał stałych i ciekłych  </v>
          </cell>
          <cell r="G6083" t="str">
            <v xml:space="preserve">Определение массы твердых тел и жидкостей </v>
          </cell>
          <cell r="H6083">
            <v>178.7</v>
          </cell>
        </row>
        <row r="6084">
          <cell r="A6084" t="str">
            <v>P0998400</v>
          </cell>
          <cell r="B6084" t="str">
            <v>Volumenbestimmung regelmäßiger und unregelmäßiger Körper</v>
          </cell>
          <cell r="C6084" t="str">
            <v xml:space="preserve">Determination of the volume of regular and irregular bodies </v>
          </cell>
          <cell r="D6084" t="str">
            <v xml:space="preserve">Me 1.4 Volume des corps réguliers et irréguliers </v>
          </cell>
          <cell r="E6084" t="str">
            <v>Determinación del volumen de cuerpos regulares e irregulares</v>
          </cell>
          <cell r="F6084" t="str">
            <v xml:space="preserve">Kompletny zestaw eksperymentalny: Wyznaczanie objętości ciał stałych o kształtach regularnych i nieregularnych  </v>
          </cell>
          <cell r="G6084" t="str">
            <v xml:space="preserve">Определение объема тел правильной и неправильной формы  </v>
          </cell>
          <cell r="H6084">
            <v>213.14</v>
          </cell>
        </row>
        <row r="6085">
          <cell r="A6085" t="str">
            <v>P0998500</v>
          </cell>
          <cell r="B6085" t="str">
            <v>Dichtebestimmung fester Körper</v>
          </cell>
          <cell r="C6085" t="str">
            <v>Determination of the density of solid bodies</v>
          </cell>
          <cell r="D6085" t="str">
            <v xml:space="preserve">Me 1.5 Mesure de la densité des corps solides </v>
          </cell>
          <cell r="E6085" t="str">
            <v xml:space="preserve">Determinación de la densidad de sólidos </v>
          </cell>
          <cell r="F6085" t="str">
            <v xml:space="preserve">Kompletny zestaw eksperymentalny: Wyznaczanie gęstości ciał stałych  </v>
          </cell>
          <cell r="G6085" t="str">
            <v>Определение плотности твердых тел</v>
          </cell>
          <cell r="H6085">
            <v>204.14</v>
          </cell>
        </row>
        <row r="6086">
          <cell r="A6086" t="str">
            <v>P0998600</v>
          </cell>
          <cell r="B6086" t="str">
            <v>Dichtebestimmung flüssiger Körper</v>
          </cell>
          <cell r="C6086" t="str">
            <v xml:space="preserve">Determination of the density of liquids </v>
          </cell>
          <cell r="D6086" t="str">
            <v xml:space="preserve">Me 1.6 Meaure de la dénsite des liquides </v>
          </cell>
          <cell r="E6086" t="str">
            <v xml:space="preserve">Determinación de la densidad de líquidos </v>
          </cell>
          <cell r="F6086" t="str">
            <v xml:space="preserve">Kompletny zestaw eksperymentalny: Wyznaczanie gęstości cieczy  </v>
          </cell>
          <cell r="G6086" t="str">
            <v xml:space="preserve">Определение плотности жидкостей </v>
          </cell>
          <cell r="H6086">
            <v>195.94</v>
          </cell>
        </row>
        <row r="6087">
          <cell r="A6087" t="str">
            <v>P0998800</v>
          </cell>
          <cell r="B6087" t="str">
            <v>Kraftmessung</v>
          </cell>
          <cell r="C6087" t="str">
            <v xml:space="preserve">Measurement of forces </v>
          </cell>
          <cell r="D6087" t="str">
            <v xml:space="preserve">Me 2.1 Mesure des forces </v>
          </cell>
          <cell r="E6087" t="str">
            <v xml:space="preserve">Medición de fuerzas </v>
          </cell>
          <cell r="F6087" t="str">
            <v xml:space="preserve">Kompletny zestaw eksperymentalny: Pomiar siły  </v>
          </cell>
          <cell r="G6087" t="str">
            <v>Измерение сил</v>
          </cell>
          <cell r="H6087">
            <v>70.7</v>
          </cell>
        </row>
        <row r="6088">
          <cell r="A6088" t="str">
            <v>P0998900</v>
          </cell>
          <cell r="B6088" t="str">
            <v>Kraft und Gegenkraft</v>
          </cell>
          <cell r="C6088" t="str">
            <v xml:space="preserve">Force and reaction </v>
          </cell>
          <cell r="D6088" t="str">
            <v xml:space="preserve">Me 2.2 Force et réaction </v>
          </cell>
          <cell r="E6088" t="str">
            <v xml:space="preserve">Fuerza y fuerza antagonista </v>
          </cell>
          <cell r="F6088" t="str">
            <v xml:space="preserve">Kompletny zestaw eksperymentalny: Siły akcji i reakcji  </v>
          </cell>
          <cell r="G6088" t="str">
            <v xml:space="preserve">Сила и реакция  </v>
          </cell>
          <cell r="H6088">
            <v>114.7</v>
          </cell>
        </row>
        <row r="6089">
          <cell r="A6089" t="str">
            <v>P0999000</v>
          </cell>
          <cell r="B6089" t="str">
            <v>Gewichtskraft</v>
          </cell>
          <cell r="C6089" t="str">
            <v xml:space="preserve">Weight </v>
          </cell>
          <cell r="D6089" t="str">
            <v xml:space="preserve">Me 2.3 Force dûe à la pesanteur </v>
          </cell>
          <cell r="E6089" t="str">
            <v xml:space="preserve">Fuerza por peso </v>
          </cell>
          <cell r="F6089" t="str">
            <v xml:space="preserve">Kompletny zestaw eksperymentalny: Ciężar  </v>
          </cell>
          <cell r="G6089" t="str">
            <v>Вес</v>
          </cell>
          <cell r="H6089">
            <v>139.1</v>
          </cell>
        </row>
        <row r="6090">
          <cell r="A6090" t="str">
            <v>P0999069</v>
          </cell>
          <cell r="B6090" t="str">
            <v>Gewichtskraft mit Cobra SMARTsense</v>
          </cell>
          <cell r="C6090" t="str">
            <v>Weight with Cobra SMARTsense</v>
          </cell>
          <cell r="D6090" t="str">
            <v>Le pods avec Cobra SMARTsense</v>
          </cell>
          <cell r="E6090" t="str">
            <v>Peso con Cobra SMARTsense</v>
          </cell>
          <cell r="F6090" t="str">
            <v>Waga z Cobra SMARTsense</v>
          </cell>
          <cell r="G6090" t="str">
            <v>Вес  с использованием Cobra SMARTsense</v>
          </cell>
          <cell r="H6090">
            <v>290.8</v>
          </cell>
        </row>
        <row r="6091">
          <cell r="A6091" t="str">
            <v>P0999100</v>
          </cell>
          <cell r="B6091" t="str">
            <v>Das Hookesche Gesetz</v>
          </cell>
          <cell r="C6091" t="str">
            <v xml:space="preserve">Hooke's law </v>
          </cell>
          <cell r="D6091" t="str">
            <v xml:space="preserve">Me 2.4 La loi de hooke </v>
          </cell>
          <cell r="E6091" t="str">
            <v>Ley de Hooke</v>
          </cell>
          <cell r="F6091" t="str">
            <v xml:space="preserve">Kompletny zestaw eksperymentalny: Prawo Hooke'a   </v>
          </cell>
          <cell r="G6091" t="str">
            <v>Закон Гука</v>
          </cell>
          <cell r="H6091">
            <v>167.3</v>
          </cell>
        </row>
        <row r="6092">
          <cell r="A6092" t="str">
            <v>P0999169</v>
          </cell>
          <cell r="B6092" t="str">
            <v>Das Hookesche Gesetz mit Cobra SMARTsense</v>
          </cell>
          <cell r="C6092" t="str">
            <v xml:space="preserve">Hooke's law with Cobra SMARTsense </v>
          </cell>
          <cell r="D6092" t="str">
            <v>La loi de Hooke avec Cobra SMARTsense</v>
          </cell>
          <cell r="E6092" t="str">
            <v>La ley de Hooke con Cobra SMARTsense</v>
          </cell>
          <cell r="F6092" t="str">
            <v>Prawo Hooke'a z Cobra SMARTsense</v>
          </cell>
          <cell r="G6092" t="str">
            <v>закон Гука с Cobra SMARTsense</v>
          </cell>
          <cell r="H6092">
            <v>322.3</v>
          </cell>
        </row>
        <row r="6093">
          <cell r="A6093" t="str">
            <v>P0999200</v>
          </cell>
          <cell r="B6093" t="str">
            <v>Biegung einer Blattfeder</v>
          </cell>
          <cell r="C6093" t="str">
            <v xml:space="preserve">Bending of a leaf spring </v>
          </cell>
          <cell r="D6093" t="str">
            <v xml:space="preserve">Me 2.5 Flexion d'une lame-ressort  </v>
          </cell>
          <cell r="E6093" t="str">
            <v xml:space="preserve">Flexión de una lámina elástica </v>
          </cell>
          <cell r="F6093" t="str">
            <v xml:space="preserve">Kompletny zestaw eksperymentalny: Gięcie sprężyny piórowej  </v>
          </cell>
          <cell r="G6093" t="str">
            <v xml:space="preserve">Изгиб листовой  пружины   </v>
          </cell>
          <cell r="H6093">
            <v>174</v>
          </cell>
        </row>
        <row r="6094">
          <cell r="A6094" t="str">
            <v>P0999269</v>
          </cell>
          <cell r="B6094" t="str">
            <v>Biegung einer Blattfeder mit Cobra SMARTsense</v>
          </cell>
          <cell r="C6094" t="str">
            <v>Bending of a leaf spring with Cobra SMARTsense</v>
          </cell>
          <cell r="D6094" t="str">
            <v>Pliage d'un ressort à lames avec Cobra SMARTsense</v>
          </cell>
          <cell r="E6094" t="str">
            <v>Doblar una ballesta con Cobra SMARTsense</v>
          </cell>
          <cell r="F6094" t="str">
            <v>Zginanie sprężyny liściowej z Cobra SMARTsense</v>
          </cell>
          <cell r="G6094" t="str">
            <v>Изгиб пластинчатой пружины с Cobra SMARTsense</v>
          </cell>
          <cell r="H6094">
            <v>291.60000000000002</v>
          </cell>
        </row>
        <row r="6095">
          <cell r="A6095" t="str">
            <v>P0999300</v>
          </cell>
          <cell r="B6095" t="str">
            <v>Kalibrieren eines Kraftmessers</v>
          </cell>
          <cell r="C6095" t="str">
            <v xml:space="preserve">Calibration of a dynamometer </v>
          </cell>
          <cell r="D6095" t="str">
            <v xml:space="preserve">Me 2.6 Calibrage d'un dynamomètre  </v>
          </cell>
          <cell r="E6095" t="str">
            <v xml:space="preserve">Calibración de un dinamómetro </v>
          </cell>
          <cell r="F6095" t="str">
            <v xml:space="preserve">Kompletny zestaw eksperymentalny: Kalibracja dynamometru  </v>
          </cell>
          <cell r="G6095" t="str">
            <v xml:space="preserve">Градуирование динамометра  </v>
          </cell>
          <cell r="H6095">
            <v>151.9</v>
          </cell>
        </row>
        <row r="6096">
          <cell r="A6096" t="str">
            <v>P0999400</v>
          </cell>
          <cell r="B6096" t="str">
            <v>Kräfte gleicher und entgegengesetzter Richtung</v>
          </cell>
          <cell r="C6096" t="str">
            <v xml:space="preserve">Force aligned in the same and opposite direction </v>
          </cell>
          <cell r="D6096" t="str">
            <v xml:space="preserve">Me 2.7 Force de directions identiques et opposées </v>
          </cell>
          <cell r="E6096" t="str">
            <v xml:space="preserve">Fuerzas que actúan en el mismo sentido y en sentido opuesto </v>
          </cell>
          <cell r="F6096" t="str">
            <v xml:space="preserve">Kompletny zestaw eksperymentalny: Siły o przeciwnych zwrotach  </v>
          </cell>
          <cell r="G6096" t="str">
            <v xml:space="preserve">Силы, действующие в одном и противоположных направлениях  </v>
          </cell>
          <cell r="H6096">
            <v>208.8</v>
          </cell>
        </row>
        <row r="6097">
          <cell r="A6097" t="str">
            <v>P0999500</v>
          </cell>
          <cell r="B6097" t="str">
            <v>Zusammensetzung von Kräften; Kräfteparallelogramm</v>
          </cell>
          <cell r="C6097" t="str">
            <v xml:space="preserve">Combination of forces; parallelogram of forces </v>
          </cell>
          <cell r="D6097" t="str">
            <v xml:space="preserve">Composition des forces: parallélogramme des forces </v>
          </cell>
          <cell r="E6097" t="str">
            <v xml:space="preserve">Composición de fuerzas; paralelogramo de fuerzas </v>
          </cell>
          <cell r="F6097" t="str">
            <v xml:space="preserve">Kompletny zestaw eksperymentalny: Rozkład siły; równoległobok sił  </v>
          </cell>
          <cell r="G6097" t="str">
            <v xml:space="preserve">Сложение сил; параллелограмм сил  </v>
          </cell>
          <cell r="H6097">
            <v>211.7</v>
          </cell>
        </row>
        <row r="6098">
          <cell r="A6098" t="str">
            <v>P0999700</v>
          </cell>
          <cell r="B6098" t="str">
            <v>Kräfte an der Halterung einer Rolle</v>
          </cell>
          <cell r="C6098" t="str">
            <v xml:space="preserve">Force on a pulley mounting </v>
          </cell>
          <cell r="D6098" t="str">
            <v xml:space="preserve">Me 2.10 Force appliquées au support d'une poulie  </v>
          </cell>
          <cell r="E6098" t="str">
            <v xml:space="preserve">Fuerzas en el soporte de una polea </v>
          </cell>
          <cell r="F6098" t="str">
            <v xml:space="preserve">Kompletny zestaw eksperymentalny: Siły na bloku (krążku)  </v>
          </cell>
          <cell r="G6098" t="str">
            <v xml:space="preserve">Силы, действующие на блок (шкив) </v>
          </cell>
          <cell r="H6098">
            <v>199.7</v>
          </cell>
        </row>
        <row r="6099">
          <cell r="A6099" t="str">
            <v>P0999800</v>
          </cell>
          <cell r="B6099" t="str">
            <v>Schwerpunktbestimmung</v>
          </cell>
          <cell r="C6099" t="str">
            <v>Finding the center of gravity</v>
          </cell>
          <cell r="D6099" t="str">
            <v xml:space="preserve">Me 2.11 Centre de gravité </v>
          </cell>
          <cell r="E6099" t="str">
            <v xml:space="preserve">Determinación del centro de gravedad </v>
          </cell>
          <cell r="F6099" t="str">
            <v xml:space="preserve">Kompletny zestaw eksperymentalny: Wyznaczanie środka masy  </v>
          </cell>
          <cell r="G6099" t="str">
            <v xml:space="preserve">Нахождение центра тяжести  </v>
          </cell>
          <cell r="H6099">
            <v>102.8</v>
          </cell>
        </row>
        <row r="6100">
          <cell r="A6100" t="str">
            <v>P0999900</v>
          </cell>
          <cell r="B6100" t="str">
            <v>Standfestigkeit</v>
          </cell>
          <cell r="C6100" t="str">
            <v xml:space="preserve">Stability </v>
          </cell>
          <cell r="D6100" t="str">
            <v xml:space="preserve">Me 2.12 Stabilité </v>
          </cell>
          <cell r="E6100" t="str">
            <v xml:space="preserve">Equilibrio </v>
          </cell>
          <cell r="F6100" t="str">
            <v xml:space="preserve">Kompletny zestaw eksperymentalny: Stabilność  </v>
          </cell>
          <cell r="G6100" t="str">
            <v xml:space="preserve">Виды равновесия  </v>
          </cell>
          <cell r="H6100">
            <v>79.400000000000006</v>
          </cell>
        </row>
        <row r="6101">
          <cell r="A6101" t="str">
            <v>P1000000</v>
          </cell>
          <cell r="B6101" t="str">
            <v>Auflagekräfte beim unbelasteten Balken</v>
          </cell>
          <cell r="C6101" t="str">
            <v xml:space="preserve">Reaction forces for an unloaded beam </v>
          </cell>
          <cell r="D6101" t="str">
            <v xml:space="preserve">Me 2.13 Forces d'appui d'une poutre sans charge  </v>
          </cell>
          <cell r="E6101" t="str">
            <v xml:space="preserve">Reacciones en el soporte de una viga sin carga </v>
          </cell>
          <cell r="F6101" t="str">
            <v xml:space="preserve">Kompletny zestaw eksperymentalny: Siły reakcji działające na nieobciążoną dźwignię  </v>
          </cell>
          <cell r="G6101" t="str">
            <v>Силы, действующие на ненагруженный рычаг</v>
          </cell>
          <cell r="H6101">
            <v>193.3</v>
          </cell>
        </row>
        <row r="6102">
          <cell r="A6102" t="str">
            <v>P1000100</v>
          </cell>
          <cell r="B6102" t="str">
            <v>Auflagekräfte beim belasteten Balken</v>
          </cell>
          <cell r="C6102" t="str">
            <v xml:space="preserve">Reaction forces for a loaded beam </v>
          </cell>
          <cell r="D6102" t="str">
            <v xml:space="preserve">Me 2.14 Forces d'appui d'une poutre avec charge  </v>
          </cell>
          <cell r="E6102" t="str">
            <v xml:space="preserve">Reacciones en el soporte de una viga en carga </v>
          </cell>
          <cell r="F6102" t="str">
            <v xml:space="preserve">Kompletny zestaw eksperymentalny: Siły reakcji działające na obciążoną dźwignię  </v>
          </cell>
          <cell r="G6102" t="str">
            <v>Силы,  действующие на нагруженный рычаг</v>
          </cell>
          <cell r="H6102">
            <v>217.2</v>
          </cell>
        </row>
        <row r="6103">
          <cell r="A6103" t="str">
            <v>P1000200</v>
          </cell>
          <cell r="B6103" t="str">
            <v>Rückstellkraft am ausgelenkten Pendel</v>
          </cell>
          <cell r="C6103" t="str">
            <v xml:space="preserve">Restoring force on a displaced pendulum </v>
          </cell>
          <cell r="D6103" t="str">
            <v xml:space="preserve">Me 2.15 Force de rappel d'un pendule en extension  </v>
          </cell>
          <cell r="E6103" t="str">
            <v xml:space="preserve">Componente tangencial en un péndulo desplazado </v>
          </cell>
          <cell r="F6103" t="str">
            <v xml:space="preserve">Kompletny zestaw eksperymentalny: Siła powrotna działająca na odchylone wahadło  </v>
          </cell>
          <cell r="G6103" t="str">
            <v>Восстанавливающая сила на отклоненном маятнике</v>
          </cell>
          <cell r="H6103">
            <v>183.9</v>
          </cell>
        </row>
        <row r="6104">
          <cell r="A6104" t="str">
            <v>P1000300</v>
          </cell>
          <cell r="B6104" t="str">
            <v>Reibung</v>
          </cell>
          <cell r="C6104" t="str">
            <v xml:space="preserve">Friction </v>
          </cell>
          <cell r="D6104" t="str">
            <v xml:space="preserve">Me 2.16 Frottements </v>
          </cell>
          <cell r="E6104" t="str">
            <v xml:space="preserve">Rozamiento </v>
          </cell>
          <cell r="F6104" t="str">
            <v xml:space="preserve">Kompletny zestaw eksperymentalny: Tarcie  </v>
          </cell>
          <cell r="G6104" t="str">
            <v xml:space="preserve">Трение </v>
          </cell>
          <cell r="H6104">
            <v>66</v>
          </cell>
        </row>
        <row r="6105">
          <cell r="A6105" t="str">
            <v>P1000369</v>
          </cell>
          <cell r="B6105" t="str">
            <v>Reibung mit Cobra SMARTsense</v>
          </cell>
          <cell r="C6105" t="str">
            <v>Friction with Cobra SMARTsense</v>
          </cell>
          <cell r="D6105" t="str">
            <v>Friction avec Cobra SMARTsense</v>
          </cell>
          <cell r="E6105" t="str">
            <v>Fricción con Cobra SMARTsense</v>
          </cell>
          <cell r="F6105" t="str">
            <v>Tarcie z Cobra SMARTsense</v>
          </cell>
          <cell r="G6105" t="str">
            <v>Трение с Cobra SMARTsense</v>
          </cell>
          <cell r="H6105">
            <v>204</v>
          </cell>
        </row>
        <row r="6106">
          <cell r="A6106" t="str">
            <v>P1000400</v>
          </cell>
          <cell r="B6106" t="str">
            <v>Reibungszahl</v>
          </cell>
          <cell r="C6106" t="str">
            <v xml:space="preserve">Coefficient of friction </v>
          </cell>
          <cell r="D6106" t="str">
            <v xml:space="preserve">Me 2.17 Coefficients de frottements </v>
          </cell>
          <cell r="E6106" t="str">
            <v xml:space="preserve">Coeficiente de rozamiento </v>
          </cell>
          <cell r="F6106" t="str">
            <v xml:space="preserve">Kompletny zestaw eksperymentalny: Współczynnik tarcia  </v>
          </cell>
          <cell r="G6106" t="str">
            <v xml:space="preserve">Коэффициент трения  </v>
          </cell>
          <cell r="H6106">
            <v>74.2</v>
          </cell>
        </row>
        <row r="6107">
          <cell r="A6107" t="str">
            <v>P1000500</v>
          </cell>
          <cell r="B6107" t="str">
            <v>Balkenwaage</v>
          </cell>
          <cell r="C6107" t="str">
            <v xml:space="preserve">Beam balance </v>
          </cell>
          <cell r="D6107" t="str">
            <v xml:space="preserve">Me 3.1 Balance à levier </v>
          </cell>
          <cell r="E6107" t="str">
            <v xml:space="preserve">Balanza </v>
          </cell>
          <cell r="F6107" t="str">
            <v xml:space="preserve">Kompletny zestaw eksperymentalny: Waga dźwigniowa  </v>
          </cell>
          <cell r="G6107" t="str">
            <v xml:space="preserve">Рычажные весы </v>
          </cell>
          <cell r="H6107">
            <v>223.8</v>
          </cell>
        </row>
        <row r="6108">
          <cell r="A6108" t="str">
            <v>P1000600</v>
          </cell>
          <cell r="B6108" t="str">
            <v>Zweiseitiger Hebel</v>
          </cell>
          <cell r="C6108" t="str">
            <v xml:space="preserve">Double-sided lever </v>
          </cell>
          <cell r="D6108" t="str">
            <v>Me 3.2 Levier du premier genre</v>
          </cell>
          <cell r="E6108" t="str">
            <v xml:space="preserve">Palanca de dos brazos </v>
          </cell>
          <cell r="F6108" t="str">
            <v xml:space="preserve">Kompletny zestaw eksperymentalny: Dźwignia dwustronna  </v>
          </cell>
          <cell r="G6108" t="str">
            <v xml:space="preserve">Двусторонний рычаг </v>
          </cell>
          <cell r="H6108">
            <v>178.1</v>
          </cell>
        </row>
        <row r="6109">
          <cell r="A6109" t="str">
            <v>P1000700</v>
          </cell>
          <cell r="B6109" t="str">
            <v>Einseitiger Hebel</v>
          </cell>
          <cell r="C6109" t="str">
            <v xml:space="preserve">One-sided lever </v>
          </cell>
          <cell r="D6109" t="str">
            <v xml:space="preserve">Me 3.3 Levier du deuxième genre </v>
          </cell>
          <cell r="E6109" t="str">
            <v xml:space="preserve">Palanca de un brazo </v>
          </cell>
          <cell r="F6109" t="str">
            <v xml:space="preserve">Kompletny zestaw eksperymentalny: Dźwignia jednostronna  </v>
          </cell>
          <cell r="G6109" t="str">
            <v xml:space="preserve">Односторонний рычаг </v>
          </cell>
          <cell r="H6109">
            <v>175.2</v>
          </cell>
        </row>
        <row r="6110">
          <cell r="A6110" t="str">
            <v>P1000800</v>
          </cell>
          <cell r="B6110" t="str">
            <v>Kräfte und Wege an der festen Rolle</v>
          </cell>
          <cell r="C6110" t="str">
            <v xml:space="preserve">Force and displacement on a fixed pulley </v>
          </cell>
          <cell r="D6110" t="str">
            <v xml:space="preserve">Me 3.4 Forces et déplacements sur la pouile fixe </v>
          </cell>
          <cell r="E6110" t="str">
            <v xml:space="preserve">Fuerzas y recorridos en polea fija </v>
          </cell>
          <cell r="F6110" t="str">
            <v xml:space="preserve">Kompletny zestaw eksperymentalny: Blok stały (krążek) - siły i ruch  </v>
          </cell>
          <cell r="G6110" t="str">
            <v xml:space="preserve">Неподвижный блок - сила и движение  </v>
          </cell>
          <cell r="H6110">
            <v>196.6</v>
          </cell>
        </row>
        <row r="6111">
          <cell r="A6111" t="str">
            <v>P1000900</v>
          </cell>
          <cell r="B6111" t="str">
            <v>Kräfte und Wege an der losen Rolle</v>
          </cell>
          <cell r="C6111" t="str">
            <v xml:space="preserve">Force and displacement on a free pulley </v>
          </cell>
          <cell r="D6111" t="str">
            <v xml:space="preserve">Me 3.5 Forces et déplacements sur la poulie mobile </v>
          </cell>
          <cell r="E6111" t="str">
            <v xml:space="preserve">Fuerzas y recorridos en polea loca </v>
          </cell>
          <cell r="F6111" t="str">
            <v xml:space="preserve">Kompletny zestaw eksperymentalny: Blok przesuwny (krążek ruchomy) - siły i ruch  </v>
          </cell>
          <cell r="G6111" t="str">
            <v xml:space="preserve">Подвижный блок - сила и движение  </v>
          </cell>
          <cell r="H6111">
            <v>222.4</v>
          </cell>
        </row>
        <row r="6112">
          <cell r="A6112" t="str">
            <v>P1001000</v>
          </cell>
          <cell r="B6112" t="str">
            <v>Flaschenzug aus einer losen und einer festen Rolle</v>
          </cell>
          <cell r="C6112" t="str">
            <v xml:space="preserve">Block and tackle formed from a free and a fixed pulley </v>
          </cell>
          <cell r="D6112" t="str">
            <v xml:space="preserve">Me 3.6 Poulie multiple composée d'une poulie mobile et fixe  </v>
          </cell>
          <cell r="E6112" t="str">
            <v xml:space="preserve">Polipasto con una polea loca y una fija </v>
          </cell>
          <cell r="F6112" t="str">
            <v xml:space="preserve">Kompletny zestaw eksperymentalny: Układ z blokiem stałym i ruchomym - siły i ruch  </v>
          </cell>
          <cell r="G6112" t="str">
            <v xml:space="preserve">Система подвижного и неподвижного блока - сила и движение </v>
          </cell>
          <cell r="H6112">
            <v>204</v>
          </cell>
        </row>
        <row r="6113">
          <cell r="A6113" t="str">
            <v>P1001100</v>
          </cell>
          <cell r="B6113" t="str">
            <v>Flaschenzug mit 4 Rollen</v>
          </cell>
          <cell r="C6113" t="str">
            <v xml:space="preserve">Block and tackle with four pulleys </v>
          </cell>
          <cell r="D6113" t="str">
            <v xml:space="preserve">Me 3.7 Palan à quatre poulies </v>
          </cell>
          <cell r="E6113" t="str">
            <v xml:space="preserve">Polipasto de 4 poleas </v>
          </cell>
          <cell r="F6113" t="str">
            <v xml:space="preserve">Kompletny zestaw eksperymentalny: Poczwórny wielokrążek  </v>
          </cell>
          <cell r="G6113" t="str">
            <v xml:space="preserve">Полиспаст с 4 колесами </v>
          </cell>
          <cell r="H6113">
            <v>213.5</v>
          </cell>
        </row>
        <row r="6114">
          <cell r="A6114" t="str">
            <v>P1001200</v>
          </cell>
          <cell r="B6114" t="str">
            <v>Kräfte und Wege am Stufenrad</v>
          </cell>
          <cell r="C6114" t="str">
            <v xml:space="preserve">Force and displacement on a step wheel </v>
          </cell>
          <cell r="D6114" t="str">
            <v xml:space="preserve">Me 3.8 Forces et déplacements sur la roue à gradins </v>
          </cell>
          <cell r="E6114" t="str">
            <v xml:space="preserve">Fuerzas y recorridos en una rueda escalonada </v>
          </cell>
          <cell r="F6114" t="str">
            <v xml:space="preserve">Kompletny zestaw eksperymentalny: Równowaga na bloczku stałym  </v>
          </cell>
          <cell r="G6114" t="str">
            <v>Шаг зубчатого колеса - сила и смещение</v>
          </cell>
          <cell r="H6114">
            <v>205</v>
          </cell>
        </row>
        <row r="6115">
          <cell r="A6115" t="str">
            <v>P1001300</v>
          </cell>
          <cell r="B6115" t="str">
            <v>Zahnradgetriebe und Riementrieb</v>
          </cell>
          <cell r="C6115" t="str">
            <v xml:space="preserve">Gear mechanisms and belt drives </v>
          </cell>
          <cell r="D6115" t="str">
            <v xml:space="preserve">Me 3.9 Transmissions à roues dentées et à courroie </v>
          </cell>
          <cell r="E6115" t="str">
            <v xml:space="preserve">Engranajes y correas de transmisión </v>
          </cell>
          <cell r="F6115" t="str">
            <v xml:space="preserve">Kompletny zestaw eksperymentalny: Przekładnia napędowa i napęd pasowy  </v>
          </cell>
          <cell r="G6115" t="str">
            <v>Шестерня  и ременная передача</v>
          </cell>
          <cell r="H6115">
            <v>155.5</v>
          </cell>
        </row>
        <row r="6116">
          <cell r="A6116" t="str">
            <v>P1001500</v>
          </cell>
          <cell r="B6116" t="str">
            <v>Potentielle Energie und Spannenergie</v>
          </cell>
          <cell r="C6116" t="str">
            <v xml:space="preserve">Potential energy and tension energy </v>
          </cell>
          <cell r="D6116" t="str">
            <v xml:space="preserve">Me 3.11 Energie potentielle et énergie d'un ressort  </v>
          </cell>
          <cell r="E6116" t="str">
            <v xml:space="preserve">Energía potencial y energía elástica </v>
          </cell>
          <cell r="F6116" t="str">
            <v xml:space="preserve">Kompletny zestaw eksperymentalny: Energia potencjalna grawitacji i sprężystości  </v>
          </cell>
          <cell r="G6116" t="str">
            <v xml:space="preserve">Потенциальная энергия и энергия напряжения </v>
          </cell>
          <cell r="H6116">
            <v>160.6</v>
          </cell>
        </row>
        <row r="6117">
          <cell r="A6117" t="str">
            <v>P1001569</v>
          </cell>
          <cell r="B6117" t="str">
            <v>Potentielle Energie und Spannenergie mit Cobra SMARTsense</v>
          </cell>
          <cell r="C6117" t="str">
            <v>Potential energy and tension energy with Cobra SMARTsense</v>
          </cell>
          <cell r="D6117" t="str">
            <v>L'énergie potentielle et l'énergie de tension avec Cobra SMARTsense</v>
          </cell>
          <cell r="E6117" t="str">
            <v>Energía potencial y energía de tensión con Cobra SMARTsense</v>
          </cell>
          <cell r="F6117" t="str">
            <v>Energia potencjalna i energia napięcia z Cobra SMARTsense</v>
          </cell>
          <cell r="G6117" t="str">
            <v>Потенциальная энергия и энергия напряжения с Cobra SMARTsense</v>
          </cell>
          <cell r="H6117">
            <v>306.10000000000002</v>
          </cell>
        </row>
        <row r="6118">
          <cell r="A6118" t="str">
            <v>P1001600</v>
          </cell>
          <cell r="B6118" t="str">
            <v>Leistung</v>
          </cell>
          <cell r="C6118" t="str">
            <v xml:space="preserve">Power </v>
          </cell>
          <cell r="D6118" t="str">
            <v xml:space="preserve">Me 3.12 Puissance </v>
          </cell>
          <cell r="E6118" t="str">
            <v xml:space="preserve">Potencia </v>
          </cell>
          <cell r="F6118" t="str">
            <v xml:space="preserve">Kompletny zestaw eksperymentalny: Moc  </v>
          </cell>
          <cell r="G6118" t="str">
            <v>Мощность</v>
          </cell>
          <cell r="H6118">
            <v>196.6</v>
          </cell>
        </row>
        <row r="6119">
          <cell r="A6119" t="str">
            <v>P1001700</v>
          </cell>
          <cell r="B6119" t="str">
            <v>Verbundene Gefäße</v>
          </cell>
          <cell r="C6119" t="str">
            <v xml:space="preserve">Joined vessels </v>
          </cell>
          <cell r="D6119" t="str">
            <v xml:space="preserve">Me 4.1 Vases communicants </v>
          </cell>
          <cell r="E6119" t="str">
            <v xml:space="preserve">Vasos comunicantes </v>
          </cell>
          <cell r="F6119" t="str">
            <v xml:space="preserve">Kompletny zestaw eksperymentalny: Naczynia połączone  </v>
          </cell>
          <cell r="G6119" t="str">
            <v xml:space="preserve">Сообщающиеся сосуды </v>
          </cell>
          <cell r="H6119">
            <v>107.8</v>
          </cell>
        </row>
        <row r="6120">
          <cell r="A6120" t="str">
            <v>P1001800</v>
          </cell>
          <cell r="B6120" t="str">
            <v>Hydrostatischer Druck</v>
          </cell>
          <cell r="C6120" t="str">
            <v xml:space="preserve">Hydrostatic pressure </v>
          </cell>
          <cell r="D6120" t="str">
            <v xml:space="preserve">Me 4.2 Pression hydrostatique </v>
          </cell>
          <cell r="E6120" t="str">
            <v xml:space="preserve">Presión hidrostática </v>
          </cell>
          <cell r="F6120" t="str">
            <v xml:space="preserve">Kompletny zestaw eksperymentalny: Ciśnienie hydrostatyczne  </v>
          </cell>
          <cell r="G6120" t="str">
            <v xml:space="preserve">Гидростатическое давление   </v>
          </cell>
          <cell r="H6120">
            <v>199.7</v>
          </cell>
        </row>
        <row r="6121">
          <cell r="A6121" t="str">
            <v>P1001869</v>
          </cell>
          <cell r="B6121" t="str">
            <v>Hydrostatischer Druck mit Cobra SMARTsense</v>
          </cell>
          <cell r="C6121" t="str">
            <v>Hydrostatic pressure with Cobra SMARTsense</v>
          </cell>
          <cell r="D6121" t="str">
            <v>Pression hydrostatique avec Cobra SMARTsense</v>
          </cell>
          <cell r="E6121" t="str">
            <v>Presión hidrostática con Cobra SMARTsense</v>
          </cell>
          <cell r="F6121" t="str">
            <v>Ciśnienie hydrostatyczne z Cobra SMARTsense</v>
          </cell>
          <cell r="G6121" t="str">
            <v>Гидростатическое давление с Cobra SMARTsense</v>
          </cell>
          <cell r="H6121">
            <v>251.2</v>
          </cell>
        </row>
        <row r="6122">
          <cell r="A6122" t="str">
            <v>P1001900</v>
          </cell>
          <cell r="B6122" t="str">
            <v>Auftrieb und Schwimmen</v>
          </cell>
          <cell r="C6122" t="str">
            <v xml:space="preserve">Buoyancy and floating </v>
          </cell>
          <cell r="D6122" t="str">
            <v>Me 4.3 Poussée et flottabilité</v>
          </cell>
          <cell r="E6122" t="str">
            <v xml:space="preserve">Empuje y flotación </v>
          </cell>
          <cell r="F6122" t="str">
            <v xml:space="preserve">Kompletny zestaw eksperymentalny: Wyporność i pływanie  </v>
          </cell>
          <cell r="G6122" t="str">
            <v xml:space="preserve">Плавучесть и плавание  </v>
          </cell>
          <cell r="H6122">
            <v>22.38</v>
          </cell>
        </row>
        <row r="6123">
          <cell r="A6123" t="str">
            <v>P1002000</v>
          </cell>
          <cell r="B6123" t="str">
            <v>Archimedisches Prinzip</v>
          </cell>
          <cell r="C6123" t="str">
            <v xml:space="preserve">Archimedes' principle  </v>
          </cell>
          <cell r="D6123" t="str">
            <v xml:space="preserve">Le principe d'archimède </v>
          </cell>
          <cell r="E6123" t="str">
            <v>Principio de Arquímedes</v>
          </cell>
          <cell r="F6123" t="str">
            <v xml:space="preserve">Kompletny zestaw eksperymentalny: Prawo Archimedesa  </v>
          </cell>
          <cell r="G6123" t="str">
            <v xml:space="preserve">Принцип Архимеда  </v>
          </cell>
          <cell r="H6123">
            <v>255.94</v>
          </cell>
        </row>
        <row r="6124">
          <cell r="A6124" t="str">
            <v>P1002100</v>
          </cell>
          <cell r="B6124" t="str">
            <v>Dichtebestimmung fester Körper durch Auftriebsmessung</v>
          </cell>
          <cell r="C6124" t="str">
            <v>Finding the density of solid bodies by measuring the buoyan-cy</v>
          </cell>
          <cell r="D6124" t="str">
            <v xml:space="preserve">Me 4.5 Densité des corps solides par mesure de la poussée </v>
          </cell>
          <cell r="E6124" t="str">
            <v xml:space="preserve">Determinación de la densidad de sólidos midiendo el empuje </v>
          </cell>
          <cell r="F6124" t="str">
            <v xml:space="preserve">Kompletny zestaw eksperymentalny: Wyznaczanie gęstości ciał stałych za pomocą pomiaru wyporności  </v>
          </cell>
          <cell r="G6124" t="str">
            <v xml:space="preserve">Определение плотности твердых тел путем измерения выталкивающей силы  </v>
          </cell>
          <cell r="H6124">
            <v>138.80000000000001</v>
          </cell>
        </row>
        <row r="6125">
          <cell r="A6125" t="str">
            <v>P1002169</v>
          </cell>
          <cell r="B6125" t="str">
            <v>Dichtebestimmung fester Körper durch Auftriebsmessung mit Cobra SMARTsense</v>
          </cell>
          <cell r="C6125" t="str">
            <v>The density of solid bodies by measuring the buoyancy with Cobra SMARTsense</v>
          </cell>
          <cell r="D6125" t="str">
            <v>La densité des corps solides en mesurant la flottabilité avec Cobra SMARTsense</v>
          </cell>
          <cell r="E6125" t="str">
            <v>La densidad de los cuerpos sólidos midiendo la flotabilidad con Cobra SMARTsense</v>
          </cell>
          <cell r="F6125" t="str">
            <v>Gęstość ciał stałych poprzez pomiar pływalności za pomocą Cobra SMARTsense</v>
          </cell>
          <cell r="G6125" t="str">
            <v>Плотность твердых тел путем измерения плавучести с помощью Cobra SMARTsense</v>
          </cell>
          <cell r="H6125">
            <v>278.39999999999998</v>
          </cell>
        </row>
        <row r="6126">
          <cell r="A6126" t="str">
            <v>P1002200</v>
          </cell>
          <cell r="B6126" t="str">
            <v>Bestimmung der Dichte von Flüssigkeiten mit dem Aräometer</v>
          </cell>
          <cell r="C6126" t="str">
            <v>Finding the density of liquids using a densimeter</v>
          </cell>
          <cell r="D6126" t="str">
            <v xml:space="preserve">Me 4.6 Mesure de la densité de liquides avec un aréomètre </v>
          </cell>
          <cell r="E6126" t="str">
            <v xml:space="preserve">Determinación de la densidad de líquidos con el areómetro </v>
          </cell>
          <cell r="F6126" t="str">
            <v xml:space="preserve">Kompletny zestaw eksperymentalny: Wyznaczanie gęstości cieczy za pomocą areometru  </v>
          </cell>
          <cell r="G6126" t="str">
            <v>Определение плотности жидкости с помощью ареометра</v>
          </cell>
          <cell r="H6126">
            <v>205.74</v>
          </cell>
        </row>
        <row r="6127">
          <cell r="A6127" t="str">
            <v>P1002300</v>
          </cell>
          <cell r="B6127" t="str">
            <v>Dichtebestimmung bei nicht mischbaren Flüssigkeiten</v>
          </cell>
          <cell r="C6127" t="str">
            <v xml:space="preserve">Finding the density of immiscible liquids </v>
          </cell>
          <cell r="D6127" t="str">
            <v xml:space="preserve">Me 4.7 Densité de liquides non miscibles </v>
          </cell>
          <cell r="E6127" t="str">
            <v xml:space="preserve">Determinación de la densidad de líquidos no miscibles </v>
          </cell>
          <cell r="F6127" t="str">
            <v xml:space="preserve">Kompletny zestaw eksperymentalny: Wyznaczanie gęstości cieczy nie mieszających  </v>
          </cell>
          <cell r="G6127" t="str">
            <v xml:space="preserve">Определение плотности несмешивающихся жидкостей </v>
          </cell>
          <cell r="H6127">
            <v>74.5</v>
          </cell>
        </row>
        <row r="6128">
          <cell r="A6128" t="str">
            <v>P1002400</v>
          </cell>
          <cell r="B6128" t="str">
            <v>Kapillarität</v>
          </cell>
          <cell r="C6128" t="str">
            <v xml:space="preserve">Capillary action </v>
          </cell>
          <cell r="D6128" t="str">
            <v xml:space="preserve">Me 4.8 Capillarité </v>
          </cell>
          <cell r="E6128" t="str">
            <v xml:space="preserve">Capilaridad </v>
          </cell>
          <cell r="F6128" t="str">
            <v xml:space="preserve">Kompletny zestaw eksperymentalny: Włoskowatość (kapilarność)  </v>
          </cell>
          <cell r="G6128" t="str">
            <v xml:space="preserve">Капиллярное действие </v>
          </cell>
          <cell r="H6128">
            <v>88.6</v>
          </cell>
        </row>
        <row r="6129">
          <cell r="A6129" t="str">
            <v>P1002500</v>
          </cell>
          <cell r="B6129" t="str">
            <v>Das Boyle-Mariottesche Gesetz</v>
          </cell>
          <cell r="C6129" t="str">
            <v xml:space="preserve">Boyle-Mariotte law </v>
          </cell>
          <cell r="D6129" t="str">
            <v xml:space="preserve">Me 4.9 La loi de boyle-mariotte </v>
          </cell>
          <cell r="E6129" t="str">
            <v xml:space="preserve">Ley de Boyle-Mariotte </v>
          </cell>
          <cell r="F6129" t="str">
            <v xml:space="preserve">Kompletny zestaw eksperymentalny: Prawo Boyle'a-Mariotte'a  </v>
          </cell>
          <cell r="G6129" t="str">
            <v xml:space="preserve">Закон Бойля-Мариотта  </v>
          </cell>
          <cell r="H6129">
            <v>145</v>
          </cell>
        </row>
        <row r="6130">
          <cell r="A6130" t="str">
            <v>P1002600</v>
          </cell>
          <cell r="B6130" t="str">
            <v>Pumpen und Heber</v>
          </cell>
          <cell r="C6130" t="str">
            <v xml:space="preserve">Pumps and siphons </v>
          </cell>
          <cell r="D6130" t="str">
            <v xml:space="preserve">Me 4.10 Pompes et siphons </v>
          </cell>
          <cell r="E6130" t="str">
            <v xml:space="preserve">Bombas y sifones </v>
          </cell>
          <cell r="F6130" t="str">
            <v xml:space="preserve">Kompletny zestaw eksperymentalny: Pompy i syfony  </v>
          </cell>
          <cell r="G6130" t="str">
            <v xml:space="preserve">Насосы и сифоны </v>
          </cell>
          <cell r="H6130">
            <v>251.93</v>
          </cell>
        </row>
        <row r="6131">
          <cell r="A6131" t="str">
            <v>P1002700</v>
          </cell>
          <cell r="B6131" t="str">
            <v>Schraubenfederpendel</v>
          </cell>
          <cell r="C6131" t="str">
            <v>Helical spring pendulum</v>
          </cell>
          <cell r="D6131" t="str">
            <v xml:space="preserve">Oscillations d'un ressort à boudin (pendule oscillant) </v>
          </cell>
          <cell r="E6131" t="str">
            <v xml:space="preserve">Oscilador de muelle helicoidal </v>
          </cell>
          <cell r="F6131" t="str">
            <v xml:space="preserve">Kompletny zestaw eksperymentalny: Oscylator sprężynowy  </v>
          </cell>
          <cell r="G6131" t="str">
            <v>Спиральная пружина маятника</v>
          </cell>
          <cell r="H6131">
            <v>175.6</v>
          </cell>
        </row>
        <row r="6132">
          <cell r="A6132" t="str">
            <v>P1002769</v>
          </cell>
          <cell r="B6132" t="str">
            <v>Schraubenfederpendel mit Cobra SMARTsense</v>
          </cell>
          <cell r="C6132" t="str">
            <v>Helical spring pendulum with Cobra SMARTsense</v>
          </cell>
          <cell r="D6132" t="str">
            <v>Pendule à ressort hélicoïdal avec Cobra SMARTsense</v>
          </cell>
          <cell r="E6132" t="str">
            <v>Péndulo de resorte helicoidal con Cobra SMARTsense</v>
          </cell>
          <cell r="F6132" t="str">
            <v>Wahadło spiralne sprężynowe z Cobra SMARTsense</v>
          </cell>
          <cell r="G6132" t="str">
            <v>Вертикальный пружинный маятник с Cobra SMARTsense</v>
          </cell>
          <cell r="H6132">
            <v>314.39999999999998</v>
          </cell>
        </row>
        <row r="6133">
          <cell r="A6133" t="str">
            <v>P1002800</v>
          </cell>
          <cell r="B6133" t="str">
            <v>Fadenpendel (Mathematisches Pendel)</v>
          </cell>
          <cell r="C6133" t="str">
            <v xml:space="preserve">Thread pendulum (mathematical pendulum) </v>
          </cell>
          <cell r="D6133" t="str">
            <v>Le pendule à fil (pendule simple)</v>
          </cell>
          <cell r="E6133" t="str">
            <v xml:space="preserve">Péndulo de hilo (péndulo matemático) </v>
          </cell>
          <cell r="F6133" t="str">
            <v xml:space="preserve">Kompletny zestaw eksperymentalny: Wahadło matematyczne  </v>
          </cell>
          <cell r="G6133" t="str">
            <v>Маятник на нити (математический маятник)</v>
          </cell>
          <cell r="H6133">
            <v>152.80000000000001</v>
          </cell>
        </row>
        <row r="6134">
          <cell r="A6134" t="str">
            <v>P1002900</v>
          </cell>
          <cell r="B6134" t="str">
            <v>Schwingung einer Blattfeder</v>
          </cell>
          <cell r="C6134" t="str">
            <v xml:space="preserve">Oscillations of a leaf spring </v>
          </cell>
          <cell r="D6134" t="str">
            <v xml:space="preserve">Me 5.3 Oscillation d'une lame-ressort  </v>
          </cell>
          <cell r="E6134" t="str">
            <v xml:space="preserve">Oscilaciones en un muelle de lámina </v>
          </cell>
          <cell r="F6134" t="str">
            <v xml:space="preserve">Kompletny zestaw eksperymentalny: Drgania sprężyny piórowej  </v>
          </cell>
          <cell r="G6134" t="str">
            <v>Колебания листовой пружины</v>
          </cell>
          <cell r="H6134">
            <v>145.1</v>
          </cell>
        </row>
        <row r="6135">
          <cell r="A6135" t="str">
            <v>P1003000</v>
          </cell>
          <cell r="B6135" t="str">
            <v>Dämpfung</v>
          </cell>
          <cell r="C6135" t="str">
            <v xml:space="preserve">Damping </v>
          </cell>
          <cell r="D6135" t="str">
            <v xml:space="preserve">Me 5.4 Amortissements </v>
          </cell>
          <cell r="E6135" t="str">
            <v xml:space="preserve">Amortiguamiento </v>
          </cell>
          <cell r="F6135" t="str">
            <v xml:space="preserve">Kompletny zestaw eksperymentalny: Tłumienie  </v>
          </cell>
          <cell r="G6135" t="str">
            <v>Затухание</v>
          </cell>
          <cell r="H6135">
            <v>148.4</v>
          </cell>
        </row>
        <row r="6136">
          <cell r="A6136" t="str">
            <v>P1003069</v>
          </cell>
          <cell r="B6136" t="str">
            <v>Dämpfung mit Cobra SMARTsense</v>
          </cell>
          <cell r="C6136" t="str">
            <v>Damping with Cobra SMARTsense</v>
          </cell>
          <cell r="D6136" t="str">
            <v>Amortir avec Cobra SMARTsense</v>
          </cell>
          <cell r="E6136" t="str">
            <v>La amortiguación con Cobra SMARTsense</v>
          </cell>
          <cell r="F6136" t="str">
            <v>Tłumienie z Cobra SMARTsense</v>
          </cell>
          <cell r="G6136" t="str">
            <v>Демпфирование c Cobra SMARTsense</v>
          </cell>
          <cell r="H6136">
            <v>312.39999999999998</v>
          </cell>
        </row>
        <row r="6137">
          <cell r="A6137" t="str">
            <v>P1003100</v>
          </cell>
          <cell r="B6137" t="str">
            <v>Erzwungene Schwingung und Resonanz</v>
          </cell>
          <cell r="C6137" t="str">
            <v xml:space="preserve">Forced oscillation and resonance </v>
          </cell>
          <cell r="D6137" t="str">
            <v xml:space="preserve">Me 5.5 Oscillations pourcées et résonance </v>
          </cell>
          <cell r="E6137" t="str">
            <v xml:space="preserve">Oscilación forzada y resonancia </v>
          </cell>
          <cell r="F6137" t="str">
            <v xml:space="preserve">Kompletny zestaw eksperymentalny: Drgania wymuszone i rezonans  </v>
          </cell>
          <cell r="G6137" t="str">
            <v xml:space="preserve">Вынужденные колебания и резонанс  </v>
          </cell>
          <cell r="H6137">
            <v>113.5</v>
          </cell>
        </row>
        <row r="6138">
          <cell r="A6138" t="str">
            <v>P1003200</v>
          </cell>
          <cell r="B6138" t="str">
            <v>Weg-Zeit-Aufzeichnung</v>
          </cell>
          <cell r="C6138" t="str">
            <v xml:space="preserve">Displacement-time recording </v>
          </cell>
          <cell r="D6138" t="str">
            <v xml:space="preserve">Me 5.6 Enregistrement distance / temps </v>
          </cell>
          <cell r="E6138" t="str">
            <v xml:space="preserve">Registro recorrido-tiempo </v>
          </cell>
          <cell r="F6138" t="str">
            <v xml:space="preserve">Kompletny zestaw eksperymentalny: Rejestrowanie drgań  </v>
          </cell>
          <cell r="G6138" t="str">
            <v xml:space="preserve">Регистрация времени смещения </v>
          </cell>
          <cell r="H6138">
            <v>147.1</v>
          </cell>
        </row>
        <row r="6139">
          <cell r="A6139" t="str">
            <v>P1003300</v>
          </cell>
          <cell r="B6139" t="str">
            <v>Reversionspendel (Physikalisches Pendel)</v>
          </cell>
          <cell r="C6139" t="str">
            <v xml:space="preserve">Reversible pendulum (physical pendulum) </v>
          </cell>
          <cell r="D6139" t="str">
            <v xml:space="preserve">Me 5.7 Le pendule composé </v>
          </cell>
          <cell r="E6139" t="str">
            <v xml:space="preserve">Péndulo reversible (péndulo físico) </v>
          </cell>
          <cell r="F6139" t="str">
            <v xml:space="preserve">Kompletny zestaw eksperymentalny: Wahadło fizyczne  </v>
          </cell>
          <cell r="G6139" t="str">
            <v xml:space="preserve">Реверсивный маятник (физический маятник) </v>
          </cell>
          <cell r="H6139">
            <v>146.9</v>
          </cell>
        </row>
        <row r="6140">
          <cell r="A6140" t="str">
            <v>P1003400</v>
          </cell>
          <cell r="B6140" t="str">
            <v>Gekoppelte Pendel</v>
          </cell>
          <cell r="C6140" t="str">
            <v xml:space="preserve">Coupled pendulum systems </v>
          </cell>
          <cell r="D6140" t="str">
            <v xml:space="preserve">Me 5.8 Pendules liés </v>
          </cell>
          <cell r="E6140" t="str">
            <v xml:space="preserve">Sistemas de péndulos acoplados </v>
          </cell>
          <cell r="F6140" t="str">
            <v xml:space="preserve">Kompletny zestaw eksperymentalny: Wahadła sprzężone  </v>
          </cell>
          <cell r="G6140" t="str">
            <v xml:space="preserve">Связанные маятники </v>
          </cell>
          <cell r="H6140">
            <v>222.1</v>
          </cell>
        </row>
        <row r="6141">
          <cell r="A6141" t="str">
            <v>P1003505</v>
          </cell>
          <cell r="B6141" t="str">
            <v>Gleichförmig geradlinige Bewegung mit dem Timer 2-1</v>
          </cell>
          <cell r="C6141" t="str">
            <v>Uniform linear motion with thetimer 2-1</v>
          </cell>
          <cell r="D6141" t="str">
            <v>Mouvement rectiligne uniforme avec chronomètre 2-1</v>
          </cell>
          <cell r="E6141" t="str">
            <v>Movimiento rectilíneo uniforme con Timer 2-1</v>
          </cell>
          <cell r="F6141" t="str">
            <v xml:space="preserve">Kompletny zestaw eksperymentalny: Ruch jednostajny prostoliniowy z wykorzystaniem Licznika 2-1  </v>
          </cell>
          <cell r="G6141" t="str">
            <v xml:space="preserve">Прямолинейное равномерное движение с 2-1 таймером  </v>
          </cell>
          <cell r="H6141">
            <v>976.4</v>
          </cell>
        </row>
        <row r="6142">
          <cell r="A6142" t="str">
            <v>P1003569</v>
          </cell>
          <cell r="B6142" t="str">
            <v>Gleichförmig geradlinige Bewegung mit Cobra SMARTsense</v>
          </cell>
          <cell r="C6142" t="str">
            <v xml:space="preserve">Uniform linear motion with Cobra SMARTsense </v>
          </cell>
          <cell r="D6142" t="str">
            <v>Mouvement linéaire uniforme avec Cobra SMARTsense</v>
          </cell>
          <cell r="E6142" t="str">
            <v>El movimiento lineal uniforme con Cobra SMARTsense</v>
          </cell>
          <cell r="F6142" t="str">
            <v>Jednolity ruch liniowy z Cobra SMARTsense</v>
          </cell>
          <cell r="G6142" t="str">
            <v>Равномерное линейное движение с Cobra SMARTsense</v>
          </cell>
          <cell r="H6142">
            <v>627</v>
          </cell>
        </row>
        <row r="6143">
          <cell r="A6143" t="str">
            <v>P1003605</v>
          </cell>
          <cell r="B6143" t="str">
            <v>Vergleich von gleich- und ungleichförmiger Bewegung mit dem Timer 2-1</v>
          </cell>
          <cell r="C6143" t="str">
            <v>Comparison of uniform and non-uniform motion with the 2-1timer</v>
          </cell>
          <cell r="D6143" t="str">
            <v>Comparaison des mouvements unipourmes et nonunipourmes ti-mer2-1</v>
          </cell>
          <cell r="E6143" t="str">
            <v>Comparación del movimiento uniforme y no uniforme con Timer2-1</v>
          </cell>
          <cell r="F6143" t="str">
            <v xml:space="preserve">Kompletny zestaw eksperymentalny: Porównanie ruchu jednostajnego i niejednostajnego z wykorzystaniem Licznika 2-1  </v>
          </cell>
          <cell r="G6143" t="str">
            <v xml:space="preserve">Сравнение равномерного и неравномерного движения с 2-1 таймером  </v>
          </cell>
          <cell r="H6143">
            <v>936.3</v>
          </cell>
        </row>
        <row r="6144">
          <cell r="A6144" t="str">
            <v>P1003669</v>
          </cell>
          <cell r="B6144" t="str">
            <v>Vergleich von gleich- und ungleichförmiger Bewegung mit Cobra SMARTsense</v>
          </cell>
          <cell r="C6144" t="str">
            <v>Comparison of uniform and non-uniform motion with Cobra SMARTsense</v>
          </cell>
          <cell r="D6144" t="str">
            <v>Comparaison du mouvement uniforme et non uniforme avec Cobra SMARTsense</v>
          </cell>
          <cell r="E6144" t="str">
            <v>Comparación del movimiento uniforme y no uniforme con Cobra SMARTsense</v>
          </cell>
          <cell r="F6144" t="str">
            <v>Porównanie jednolitego i niejednolitego ruchu z Cobra SMARTsense</v>
          </cell>
          <cell r="G6144" t="str">
            <v>Сравнение равномерного и неравномерного движения с Cobra SMARTsense</v>
          </cell>
          <cell r="H6144">
            <v>723.6</v>
          </cell>
        </row>
        <row r="6145">
          <cell r="A6145" t="str">
            <v>P1003705</v>
          </cell>
          <cell r="B6145" t="str">
            <v>Momentan- und Durchschnittsgeschwindigkeit mit dem Timer 2-1</v>
          </cell>
          <cell r="C6145" t="str">
            <v>Instantaneous and average speed with the 2-1 timer</v>
          </cell>
          <cell r="D6145" t="str">
            <v>Vitesse momentanée et vitesse moyenne avec timer 2-1</v>
          </cell>
          <cell r="E6145" t="str">
            <v>Velocidad instantánea y velocidad media con Timer 2-1</v>
          </cell>
          <cell r="F6145" t="str">
            <v xml:space="preserve">Kompletny zestaw eksperymentalny: Prędkość chwilowa i średnia z wykorzystaniem Licznika 2-1  </v>
          </cell>
          <cell r="G6145" t="str">
            <v xml:space="preserve">Мгновенная и средняя скорость с 2-1 таймером </v>
          </cell>
          <cell r="H6145">
            <v>773.4</v>
          </cell>
        </row>
        <row r="6146">
          <cell r="A6146" t="str">
            <v>P1003769</v>
          </cell>
          <cell r="B6146" t="str">
            <v>Momentan- und Durchschnittsgeschwindigkeit mit Cobra SMARTsense</v>
          </cell>
          <cell r="C6146" t="str">
            <v>Instantaneous and average speed with Cobra SMARTsense</v>
          </cell>
          <cell r="D6146" t="str">
            <v>Vitesse instantanée et moyenne avec Cobra SMARTsense</v>
          </cell>
          <cell r="E6146" t="str">
            <v>Velocidad instantánea y media con Cobra SMARTsense</v>
          </cell>
          <cell r="F6146" t="str">
            <v>Chwilowa i średnia prędkość z Cobra SMARTsense</v>
          </cell>
          <cell r="G6146" t="str">
            <v>Мгновенная и средняя скорость с Cobra SMARTsense</v>
          </cell>
          <cell r="H6146">
            <v>424</v>
          </cell>
        </row>
        <row r="6147">
          <cell r="A6147" t="str">
            <v>P1003805</v>
          </cell>
          <cell r="B6147" t="str">
            <v>Bewegungsgesetze der geradlinig gleichförmigen Bewegung mit dem Timer 2-1</v>
          </cell>
          <cell r="C6147" t="str">
            <v>Laws of uniform linear motion with the 2-1 timer</v>
          </cell>
          <cell r="D6147" t="str">
            <v>Lois du mouvement unipourme rectiligne avec timer 2-1</v>
          </cell>
          <cell r="E6147" t="str">
            <v>Leyes del movimiento rectilíneo uniforme con Timer 2-1</v>
          </cell>
          <cell r="F6147" t="str">
            <v xml:space="preserve">Kompletny zestaw eksperymentalny: Prawa ruchu jednostajnego, prostoliniowego z wykorzystaniem Licznika 2-1  </v>
          </cell>
          <cell r="G6147" t="str">
            <v xml:space="preserve">Законы прямолинейного равномерного  движения с 2-1 таймером  </v>
          </cell>
          <cell r="H6147">
            <v>976.4</v>
          </cell>
        </row>
        <row r="6148">
          <cell r="A6148" t="str">
            <v>P1003869</v>
          </cell>
          <cell r="B6148" t="str">
            <v>Bewegungsgesetze der gradlinig gleichförmigen Bewegung mit Cobra SMARTsense</v>
          </cell>
          <cell r="C6148" t="str">
            <v>Laws of uniform linear motion with Cobra SMARTsense</v>
          </cell>
          <cell r="D6148" t="str">
            <v>Les lois du mouvement linéaire uniforme avec Cobra SMARTsense</v>
          </cell>
          <cell r="E6148" t="str">
            <v>Leyes de movimiento lineal uniforme con Cobra SMARTsense</v>
          </cell>
          <cell r="F6148" t="str">
            <v>Prawa jednolitego ruchu liniowego z Cobra SMARTsense</v>
          </cell>
          <cell r="G6148" t="str">
            <v>Законы прямолинейного равномерного  движения  с CobraSMARTsense</v>
          </cell>
          <cell r="H6148">
            <v>627</v>
          </cell>
        </row>
        <row r="6149">
          <cell r="A6149" t="str">
            <v>P1003905</v>
          </cell>
          <cell r="B6149" t="str">
            <v>Bewegungsgesetze der gleichmäßig beschleunigten Bewegung mit dem Timer 2-1</v>
          </cell>
          <cell r="C6149" t="str">
            <v>Laws of uniformly acceleration motion with the 2-1 timer</v>
          </cell>
          <cell r="D6149" t="str">
            <v>Lois du mouvement rectiligne uniformément accéléré avec compteur digital 2-1</v>
          </cell>
          <cell r="E6149" t="str">
            <v>Leyes del movimiento uniformemente acelerado con Timer 2-1</v>
          </cell>
          <cell r="F6149" t="str">
            <v xml:space="preserve">Kompletny zestaw eksperymentalny: Prawa ruchu jednostajnie przyspieszonego, prostoliniowego z wykorzystaniem Licznika 2-1 </v>
          </cell>
          <cell r="G6149" t="str">
            <v>Законы равноускоренного движения с 2-1 таймером</v>
          </cell>
          <cell r="H6149">
            <v>766.3</v>
          </cell>
        </row>
        <row r="6150">
          <cell r="A6150" t="str">
            <v>P1003969</v>
          </cell>
          <cell r="B6150" t="str">
            <v>Bewegungsgesetze der gleichmäßig beschleunigten Bewegung mit Cobra SMARTsense</v>
          </cell>
          <cell r="C6150" t="str">
            <v>Laws of motion of uniformly accelerated motion with Cobra SMARTsense</v>
          </cell>
          <cell r="D6150" t="str">
            <v>Les lois de mouvement de mouvement uniformément accéléré avec Cobra SMARTsense</v>
          </cell>
          <cell r="E6150" t="str">
            <v>Leyes de movimiento de movimiento uniformemente acelerado con Cobra SMARTsense</v>
          </cell>
          <cell r="F6150" t="str">
            <v>Prawa ruchu o jednolicie przyspieszonym ruchu z Cobra SMARTsense</v>
          </cell>
          <cell r="G6150" t="str">
            <v>Законы движения равномерно ускоренного движения с помощью с Cobra SMARTsense</v>
          </cell>
          <cell r="H6150">
            <v>476.9</v>
          </cell>
        </row>
        <row r="6151">
          <cell r="A6151" t="str">
            <v>P1004005</v>
          </cell>
          <cell r="B6151" t="str">
            <v>Potentielle und kinetische Energie mit dem Timer 2-1</v>
          </cell>
          <cell r="C6151" t="str">
            <v>Potential and kinetic energy with the 2-1 timer</v>
          </cell>
          <cell r="D6151" t="str">
            <v>Energie potentielle et cinétique avec timer 2-1</v>
          </cell>
          <cell r="E6151" t="str">
            <v>Energía potencial y cinética con Timer 2-1</v>
          </cell>
          <cell r="F6151" t="str">
            <v xml:space="preserve">Kompletny zestaw eksperymentalny: Energia potencjalna i kinetyczna z wykorzystaniem Licznika 2-1  </v>
          </cell>
          <cell r="G6151" t="str">
            <v xml:space="preserve">Потенциальная и кинетическая энергия с 2-1 таймером  </v>
          </cell>
          <cell r="H6151">
            <v>690.1</v>
          </cell>
        </row>
        <row r="6152">
          <cell r="A6152" t="str">
            <v>P1004069</v>
          </cell>
          <cell r="B6152" t="str">
            <v>Potentielle und kinetische Energie mit Cobra SMARTsense</v>
          </cell>
          <cell r="C6152" t="str">
            <v>Potential and kinetic energy with Cobra SMARTsense</v>
          </cell>
          <cell r="D6152" t="str">
            <v>Potentiel et énergie cinétique avec Cobra SMARTsense</v>
          </cell>
          <cell r="E6152" t="str">
            <v>Energía potencial y cinética con Cobra SMARTsense</v>
          </cell>
          <cell r="F6152" t="str">
            <v>Energia potencjalna i kinetyczna z Cobra SMARTsense</v>
          </cell>
          <cell r="G6152" t="str">
            <v>Потенциальная и кинетическая энергия с Cobra SMARTsense</v>
          </cell>
          <cell r="H6152">
            <v>452.9</v>
          </cell>
        </row>
        <row r="6153">
          <cell r="A6153" t="str">
            <v>P1004105</v>
          </cell>
          <cell r="B6153" t="str">
            <v>Der Freie Fall mit dem Timer 2-1</v>
          </cell>
          <cell r="C6153" t="str">
            <v>Free fall with the 2-1 timer</v>
          </cell>
          <cell r="D6153" t="str">
            <v>La chute libre avec timer 2-1</v>
          </cell>
          <cell r="E6153" t="str">
            <v>Caída libre con Timer 2-1</v>
          </cell>
          <cell r="F6153" t="str">
            <v xml:space="preserve">Kompletny zestaw eksperymentalny: Spadek swobodny z wykorzystaniem Licznika 2-1  </v>
          </cell>
          <cell r="G6153" t="str">
            <v>Свободное падение с таймером 2-1</v>
          </cell>
          <cell r="H6153">
            <v>523.6</v>
          </cell>
        </row>
        <row r="6154">
          <cell r="A6154" t="str">
            <v>P1004169</v>
          </cell>
          <cell r="B6154" t="str">
            <v>Der freie Fall mit Cobra SMARTsense</v>
          </cell>
          <cell r="C6154" t="str">
            <v>Free fall with Cobra SMARTsense</v>
          </cell>
          <cell r="D6154" t="str">
            <v>Chute libre avec Cobra SMARTsense</v>
          </cell>
          <cell r="E6154" t="str">
            <v>Caída libre con Cobra SMARTsense</v>
          </cell>
          <cell r="F6154" t="str">
            <v>Swobodny spadek z Cobra SMARTsense</v>
          </cell>
          <cell r="G6154" t="str">
            <v>Свободное падение с Cobra SMARTsense</v>
          </cell>
          <cell r="H6154">
            <v>311.39999999999998</v>
          </cell>
        </row>
        <row r="6155">
          <cell r="A6155" t="str">
            <v>P1004205</v>
          </cell>
          <cell r="B6155" t="str">
            <v>Newtonsche Grundgleichung: Beschleunigung als Funktion der Kraft mit dem Timer 2-1</v>
          </cell>
          <cell r="C6155" t="str">
            <v xml:space="preserve">Newton's law: acceleration as a function of force with the 2-1 timer </v>
          </cell>
          <cell r="D6155" t="str">
            <v>La loi fondamentale de Newton: accélération en fonction de la force avec le chronomètre 2-1</v>
          </cell>
          <cell r="E6155" t="str">
            <v>Ecuación fundamental de Newton: aceleración enfunción de lafuerza con Timer 2-1</v>
          </cell>
          <cell r="F6155" t="str">
            <v xml:space="preserve">Kompletny zestaw eksperymentalny: II Zasada Dynamiki Newtona: zależność przyspieszenia od siły z wykorzystaniem Licznika 2-1 </v>
          </cell>
          <cell r="G6155" t="str">
            <v>Закон Ньютона: зависимость ускорения от силы с 2-1 таймером</v>
          </cell>
          <cell r="H6155">
            <v>856.8</v>
          </cell>
        </row>
        <row r="6156">
          <cell r="A6156" t="str">
            <v>P1004269</v>
          </cell>
          <cell r="B6156" t="str">
            <v>Newtonsche Grundgleichung: Kraftabhängige Beschleunigung mit Cobra SMARTsense</v>
          </cell>
          <cell r="C6156" t="str">
            <v xml:space="preserve">Newton's law: acceleration as a function of force with  Cobra SMARTsense </v>
          </cell>
          <cell r="D6156" t="str">
            <v>La loi de Newton : l'accélération en fonction de la force avec Cobra SMARTsense</v>
          </cell>
          <cell r="E6156" t="str">
            <v>La ley de Newton: la aceleración en función de la fuerza con Cobra SMARTsense</v>
          </cell>
          <cell r="F6156" t="str">
            <v>Prawo Newtona: przyspieszenie w funkcji siły z Cobra SMARTsense</v>
          </cell>
          <cell r="G6156" t="str">
            <v>Закон Ньютона: ускорение как функция силы с помощью Cobra SMARTsense</v>
          </cell>
          <cell r="H6156">
            <v>479.4</v>
          </cell>
        </row>
        <row r="6157">
          <cell r="A6157" t="str">
            <v>P1004305</v>
          </cell>
          <cell r="B6157" t="str">
            <v>Newtonsche Grundgleichung: Beschleunigung als Funktion der Masse mit dem Timer 2-1</v>
          </cell>
          <cell r="C6157" t="str">
            <v xml:space="preserve">Newton's law: acceleration as a function of mass with the 2-1 timer </v>
          </cell>
          <cell r="D6157" t="str">
            <v>Lois de Newton: mouvement rectiligne classique avec chronomètre 2-1</v>
          </cell>
          <cell r="E6157" t="str">
            <v>Ecuación fundamental de Newton: aceleración en función de lamasa con Timer 2-1</v>
          </cell>
          <cell r="F6157" t="str">
            <v xml:space="preserve">Kompletny zestaw eksperymentalny: II Zasada Dynamiki Newtona: zależność przyspieszenia od masy z wykorzystaniem Licznika 2-1 </v>
          </cell>
          <cell r="G6157" t="str">
            <v xml:space="preserve">Закон Ньютона: зависимость ускорения от массы с 2-1 таймером  </v>
          </cell>
          <cell r="H6157">
            <v>856.8</v>
          </cell>
        </row>
        <row r="6158">
          <cell r="A6158" t="str">
            <v>P1004369</v>
          </cell>
          <cell r="B6158" t="str">
            <v>Newtonsche Grundgleichung: Masseabhängige Beschleunigung mit Cobra SMARTsense</v>
          </cell>
          <cell r="C6158" t="str">
            <v xml:space="preserve">Newton's law: acceleration as a function of mass with Cobra SMARTsense </v>
          </cell>
          <cell r="D6158" t="str">
            <v>La loi de Newton : l'accélération en fonction de la masse avec Cobra SMARTsense</v>
          </cell>
          <cell r="E6158" t="str">
            <v>La ley de Newton: la aceleración en función de la masa con Cobra SMARTsense</v>
          </cell>
          <cell r="F6158" t="str">
            <v>Prawo Newtona: przyspieszenie w funkcji masy z Cobra SMARTsense</v>
          </cell>
          <cell r="G6158" t="str">
            <v>Закон Ньютона: ускорение как функция массы с помощью CobraSMARTsense</v>
          </cell>
          <cell r="H6158">
            <v>507.4</v>
          </cell>
        </row>
        <row r="6159">
          <cell r="A6159" t="str">
            <v>P1004405</v>
          </cell>
          <cell r="B6159" t="str">
            <v>Der Impuls mit dem Timer 2-1</v>
          </cell>
          <cell r="C6159" t="str">
            <v>Impulse with the 2-1 timer</v>
          </cell>
          <cell r="D6159" t="str">
            <v>Quantité de mouvement avec timer 2-1</v>
          </cell>
          <cell r="E6159" t="str">
            <v>Impulso con Timer 2-1</v>
          </cell>
          <cell r="F6159" t="str">
            <v xml:space="preserve">Kompletny zestaw eksperymentalny: Pęd z wykorzystaniem Licznika 2-1  </v>
          </cell>
          <cell r="G6159" t="str">
            <v xml:space="preserve">Импульс с 2-1 таймером </v>
          </cell>
          <cell r="H6159">
            <v>768.7</v>
          </cell>
        </row>
        <row r="6160">
          <cell r="A6160" t="str">
            <v>P1004469</v>
          </cell>
          <cell r="B6160" t="str">
            <v>Der Impuls mit Cobra SMARTsense</v>
          </cell>
          <cell r="C6160" t="str">
            <v>Impulse with Cobra SMARTsense</v>
          </cell>
          <cell r="D6160" t="str">
            <v>Impulse avec Cobra SMARTsense</v>
          </cell>
          <cell r="E6160" t="str">
            <v>Impulso con Cobra SMARTsense</v>
          </cell>
          <cell r="F6160" t="str">
            <v>Impuls z Cobra SMARTsense</v>
          </cell>
          <cell r="G6160" t="str">
            <v>Импульс с Cobra SMARTsense</v>
          </cell>
          <cell r="H6160">
            <v>579</v>
          </cell>
        </row>
        <row r="6161">
          <cell r="A6161" t="str">
            <v>P1004669</v>
          </cell>
          <cell r="B6161" t="str">
            <v>Aufnahme von Bewegungen mit Cobra SMARTsense</v>
          </cell>
          <cell r="C6161" t="str">
            <v>Detecting Motion with Cobra SMARTsense</v>
          </cell>
          <cell r="D6161" t="str">
            <v>Détection de mouvement avec Cobra SMARTsense</v>
          </cell>
          <cell r="E6161" t="str">
            <v>Detección de movimiento con Cobra SMARTsense</v>
          </cell>
          <cell r="F6161" t="str">
            <v/>
          </cell>
          <cell r="G6161" t="str">
            <v>Обнаружение движения с Cobra SMARTsense</v>
          </cell>
          <cell r="H6161">
            <v>296</v>
          </cell>
        </row>
        <row r="6162">
          <cell r="A6162" t="str">
            <v>P1004769</v>
          </cell>
          <cell r="B6162" t="str">
            <v>Fadenschwingungen mit Cobra SMARTsense</v>
          </cell>
          <cell r="C6162" t="str">
            <v>Thread oscillation with Cobra SMARTsense</v>
          </cell>
          <cell r="D6162" t="str">
            <v>Oscillation du fil avec Cobra SMARTsense</v>
          </cell>
          <cell r="E6162" t="str">
            <v>La oscilación de los hilos con Cobra SMARTsense</v>
          </cell>
          <cell r="F6162" t="str">
            <v>Oscylacja gwintu z Cobra SMARTsense</v>
          </cell>
          <cell r="G6162" t="str">
            <v>Колебание нити с Cobra SMARTsense</v>
          </cell>
          <cell r="H6162">
            <v>247.8</v>
          </cell>
        </row>
        <row r="6163">
          <cell r="A6163" t="str">
            <v>P1028200</v>
          </cell>
          <cell r="B6163" t="str">
            <v xml:space="preserve">Elektrolyse von Wasser </v>
          </cell>
          <cell r="C6163" t="str">
            <v>Electrolysis of water</v>
          </cell>
          <cell r="D6163" t="str">
            <v>électrolysis of water</v>
          </cell>
          <cell r="E6163" t="str">
            <v>Electrólisis del agua</v>
          </cell>
          <cell r="F6163" t="str">
            <v xml:space="preserve">Kompletny zestaw eksperymentalny: Elektroliza wody  </v>
          </cell>
          <cell r="G6163" t="str">
            <v>Электролиз воды</v>
          </cell>
          <cell r="H6163">
            <v>246.9</v>
          </cell>
        </row>
        <row r="6164">
          <cell r="A6164" t="str">
            <v>P1033000</v>
          </cell>
          <cell r="B6164" t="str">
            <v xml:space="preserve">Einführung in die Elektronenübertragungsreaktion </v>
          </cell>
          <cell r="C6164" t="str">
            <v>Introduction to the electron transfer reaction</v>
          </cell>
          <cell r="D6164" t="str">
            <v>Introduction to the électron transfer réaction</v>
          </cell>
          <cell r="E6164" t="str">
            <v>Introducción a las reacciones de transferencia de electrones</v>
          </cell>
          <cell r="F6164" t="str">
            <v xml:space="preserve">Kompletny zestaw eksperymentalny: Wprowadzenie do reakcji przeniesienia elektronu  </v>
          </cell>
          <cell r="G6164" t="str">
            <v xml:space="preserve">Ознакомление с реакцией переноса электронов  </v>
          </cell>
          <cell r="H6164">
            <v>135.1</v>
          </cell>
        </row>
        <row r="6165">
          <cell r="A6165" t="str">
            <v>P1042100</v>
          </cell>
          <cell r="B6165" t="str">
            <v>Wärmeempfinden der Haut</v>
          </cell>
          <cell r="C6165" t="str">
            <v xml:space="preserve">Heat sensitivity of the skin </v>
          </cell>
          <cell r="D6165" t="str">
            <v xml:space="preserve">We 1.1 La sensation de chaleur par la peau </v>
          </cell>
          <cell r="E6165" t="str">
            <v xml:space="preserve">Percepción del calor </v>
          </cell>
          <cell r="F6165" t="str">
            <v xml:space="preserve">Kompletny zestaw eksperymentalny: Wrażliwość skóry na zmiany temperatury  </v>
          </cell>
          <cell r="G6165" t="str">
            <v xml:space="preserve">Тепловая чувствительность кожи  </v>
          </cell>
          <cell r="H6165">
            <v>145.80000000000001</v>
          </cell>
        </row>
        <row r="6166">
          <cell r="A6166" t="str">
            <v>P1042200</v>
          </cell>
          <cell r="B6166" t="str">
            <v>Herstellen eines Temperaturgleichgewichts</v>
          </cell>
          <cell r="C6166" t="str">
            <v xml:space="preserve">Thermal equilibrium </v>
          </cell>
          <cell r="D6166" t="str">
            <v xml:space="preserve">Equilibre thermique </v>
          </cell>
          <cell r="E6166" t="str">
            <v xml:space="preserve">Equilibrio térmico </v>
          </cell>
          <cell r="F6166" t="str">
            <v xml:space="preserve">Kompletny zestaw eksperymentalny: Równowaga termodynamiczna  </v>
          </cell>
          <cell r="G6166" t="str">
            <v xml:space="preserve">Тепловое равновесие  </v>
          </cell>
          <cell r="H6166">
            <v>186.6</v>
          </cell>
        </row>
        <row r="6167">
          <cell r="A6167" t="str">
            <v>P1042269</v>
          </cell>
          <cell r="B6167" t="str">
            <v>Thermisches Gleichgewicht mit Cobra SMARTsense</v>
          </cell>
          <cell r="C6167" t="str">
            <v>Thermal equilibrium with Cobra SMARTsense</v>
          </cell>
          <cell r="D6167" t="str">
            <v>Balance thermique avec Cobra SMARTsense</v>
          </cell>
          <cell r="E6167" t="str">
            <v>Equilibrio térmico con Cobra SMARTsense</v>
          </cell>
          <cell r="F6167" t="str">
            <v>Kompletny zestaw eksperymentalny: Równowaga termiczna zCobra SMARTsense</v>
          </cell>
          <cell r="G6167" t="str">
            <v>Тепловое равновесие c Cobra SMARTsense</v>
          </cell>
          <cell r="H6167">
            <v>331.9</v>
          </cell>
        </row>
        <row r="6168">
          <cell r="A6168" t="str">
            <v>P1042300</v>
          </cell>
          <cell r="B6168" t="str">
            <v>Kalibrieren eines Thermometers (Thermometermodell)</v>
          </cell>
          <cell r="C6168" t="str">
            <v xml:space="preserve">Calibration of a thermometer (thermometer model) </v>
          </cell>
          <cell r="D6168" t="str">
            <v xml:space="preserve">Calibration d'un thermomètre (modèle de thermomètre) </v>
          </cell>
          <cell r="E6168" t="str">
            <v xml:space="preserve">Calibración de un termómetro (modelo de termómetro) </v>
          </cell>
          <cell r="F6168" t="str">
            <v xml:space="preserve">Kompletny zestaw eksperymentalny: Kalibracja termometru (termoskop)  </v>
          </cell>
          <cell r="G6168" t="str">
            <v xml:space="preserve">Градуирование термометра (модель термометра) </v>
          </cell>
          <cell r="H6168">
            <v>210.4</v>
          </cell>
        </row>
        <row r="6169">
          <cell r="A6169" t="str">
            <v>P1042400</v>
          </cell>
          <cell r="B6169" t="str">
            <v>Temperaturmessung mit einem Thermoelement</v>
          </cell>
          <cell r="C6169" t="str">
            <v xml:space="preserve">Temperature measurement with a thermocouple </v>
          </cell>
          <cell r="D6169" t="str">
            <v xml:space="preserve">We 1.4 Mesures de température avec un thermocouple </v>
          </cell>
          <cell r="E6169" t="str">
            <v>Medición de temperatura con termocupla</v>
          </cell>
          <cell r="F6169" t="str">
            <v xml:space="preserve">Kompletny zestaw eksperymentalny: Pomiar temperatury za pomocą termopary  </v>
          </cell>
          <cell r="G6169" t="str">
            <v xml:space="preserve">Измерение температуры с помощью термопары </v>
          </cell>
          <cell r="H6169">
            <v>293.10000000000002</v>
          </cell>
        </row>
        <row r="6170">
          <cell r="A6170" t="str">
            <v>P1042500</v>
          </cell>
          <cell r="B6170" t="str">
            <v>Ausdehnung von Flüssigkeiten und Gasen</v>
          </cell>
          <cell r="C6170" t="str">
            <v xml:space="preserve">Expansion of liquids and gases </v>
          </cell>
          <cell r="D6170" t="str">
            <v xml:space="preserve">We 2.1 Distilation de liquides et de gaz </v>
          </cell>
          <cell r="E6170" t="str">
            <v xml:space="preserve">Dilatación de líquidos y gases </v>
          </cell>
          <cell r="F6170" t="str">
            <v xml:space="preserve">Kompletny zestaw eksperymentalny: Rozszerzalność cieczy i gazów  </v>
          </cell>
          <cell r="G6170" t="str">
            <v xml:space="preserve">Расширение жидкостей и газов  </v>
          </cell>
          <cell r="H6170">
            <v>234.44</v>
          </cell>
        </row>
        <row r="6171">
          <cell r="A6171" t="str">
            <v>P1042600</v>
          </cell>
          <cell r="B6171" t="str">
            <v>Ausdehnungskoeffizient von Flüssigkeiten</v>
          </cell>
          <cell r="C6171" t="str">
            <v xml:space="preserve">Expansion coefficient of liquids </v>
          </cell>
          <cell r="D6171" t="str">
            <v xml:space="preserve">We 2.2 Dilatation cubique de liquides </v>
          </cell>
          <cell r="E6171" t="str">
            <v xml:space="preserve">Coeficiente de dilatación de líquidos </v>
          </cell>
          <cell r="F6171" t="str">
            <v xml:space="preserve">Kompletny zestaw eksperymentalny: Współczynnik rozszerzalności cieczy  </v>
          </cell>
          <cell r="G6171" t="str">
            <v>Коэффициент расширения жидкостей</v>
          </cell>
          <cell r="H6171">
            <v>216.29</v>
          </cell>
        </row>
        <row r="6172">
          <cell r="A6172" t="str">
            <v>P1042700</v>
          </cell>
          <cell r="B6172" t="str">
            <v>Ausdehnung von Luft bei konstantem Druck</v>
          </cell>
          <cell r="C6172" t="str">
            <v xml:space="preserve">Expansion of air at constant pressure </v>
          </cell>
          <cell r="D6172" t="str">
            <v xml:space="preserve">Dilatation de l'air en fonction de la température à pression constante </v>
          </cell>
          <cell r="E6172" t="str">
            <v xml:space="preserve">Dilatación del aire a presión constante </v>
          </cell>
          <cell r="F6172" t="str">
            <v xml:space="preserve">Kompletny zestaw eksperymentalny: Zmiany objętości powietrza przy stałym ciśnieniu  </v>
          </cell>
          <cell r="G6172" t="str">
            <v xml:space="preserve">Расширение воздуха при постоянном давлении </v>
          </cell>
          <cell r="H6172">
            <v>246.49</v>
          </cell>
        </row>
        <row r="6173">
          <cell r="A6173" t="str">
            <v>P1042800</v>
          </cell>
          <cell r="B6173" t="str">
            <v>Ausdehnung von Luft bei konstantem Volumen</v>
          </cell>
          <cell r="C6173" t="str">
            <v xml:space="preserve">Expansion of air at constant volume </v>
          </cell>
          <cell r="D6173" t="str">
            <v xml:space="preserve">Changement de la pression d'air en fonction de la temprature à volume constant </v>
          </cell>
          <cell r="E6173" t="str">
            <v xml:space="preserve">Dilatación del aire a volumen constante </v>
          </cell>
          <cell r="F6173" t="str">
            <v xml:space="preserve">Kompletny zestaw eksperymentalny: Zmiany ciśnienia powietrza przy stałej objętości  </v>
          </cell>
          <cell r="G6173" t="str">
            <v xml:space="preserve">Расширение воздуха при постоянном объеме </v>
          </cell>
          <cell r="H6173">
            <v>246.49</v>
          </cell>
        </row>
        <row r="6174">
          <cell r="A6174" t="str">
            <v>P1042900</v>
          </cell>
          <cell r="B6174" t="str">
            <v>Längeausdehnung von Metallen</v>
          </cell>
          <cell r="C6174" t="str">
            <v xml:space="preserve">Linear expansion of metals </v>
          </cell>
          <cell r="D6174" t="str">
            <v>Dilatation des métaux</v>
          </cell>
          <cell r="E6174" t="str">
            <v xml:space="preserve">Dilatación longitudinal de metales </v>
          </cell>
          <cell r="F6174" t="str">
            <v xml:space="preserve">Kompletny zestaw eksperymentalny: Rozszerzalność liniowa metali  </v>
          </cell>
          <cell r="G6174" t="str">
            <v xml:space="preserve">Линейное расширение металлов </v>
          </cell>
          <cell r="H6174">
            <v>345.69</v>
          </cell>
        </row>
        <row r="6175">
          <cell r="A6175" t="str">
            <v>P1043000</v>
          </cell>
          <cell r="B6175" t="str">
            <v>Bimetall</v>
          </cell>
          <cell r="C6175" t="str">
            <v xml:space="preserve">Bimetallic principle </v>
          </cell>
          <cell r="D6175" t="str">
            <v xml:space="preserve">We 2.6 Le bimétal </v>
          </cell>
          <cell r="E6175" t="str">
            <v xml:space="preserve">Bimetal </v>
          </cell>
          <cell r="F6175" t="str">
            <v xml:space="preserve">Kompletny zestaw eksperymentalny: Bimetal  </v>
          </cell>
          <cell r="G6175" t="str">
            <v>Биметаллический принцип</v>
          </cell>
          <cell r="H6175">
            <v>521.29999999999995</v>
          </cell>
        </row>
        <row r="6176">
          <cell r="A6176" t="str">
            <v>P1043001</v>
          </cell>
          <cell r="B6176" t="str">
            <v>Wärmeausdehnung am Beispiel eines Bimetalls</v>
          </cell>
          <cell r="C6176" t="str">
            <v xml:space="preserve">Bimetallic principle </v>
          </cell>
          <cell r="D6176" t="str">
            <v xml:space="preserve">We 2.6 Le bimétal </v>
          </cell>
          <cell r="E6176" t="str">
            <v xml:space="preserve">Bimetal </v>
          </cell>
          <cell r="F6176" t="str">
            <v xml:space="preserve">Kompletny zestaw eksperymentalny: Bimetal  </v>
          </cell>
          <cell r="G6176" t="str">
            <v>Тепловое расширение, на примере биметалла</v>
          </cell>
          <cell r="H6176">
            <v>111.9</v>
          </cell>
        </row>
        <row r="6177">
          <cell r="A6177" t="str">
            <v>P1043100</v>
          </cell>
          <cell r="B6177" t="str">
            <v>Wärmeleitung in festen Körpern</v>
          </cell>
          <cell r="C6177" t="str">
            <v xml:space="preserve">Thermal conduction of solid bodies </v>
          </cell>
          <cell r="D6177" t="str">
            <v xml:space="preserve">We 3.1 Transfert thermique dans des corps solides </v>
          </cell>
          <cell r="E6177" t="str">
            <v xml:space="preserve">Conducción del calor en sólidos </v>
          </cell>
          <cell r="F6177" t="str">
            <v xml:space="preserve">Kompletny zestaw eksperymentalny: Przewodnictwo cieplne ciał stałych  </v>
          </cell>
          <cell r="G6177" t="str">
            <v xml:space="preserve">Теплопроводность твердых тел </v>
          </cell>
          <cell r="H6177">
            <v>215.09</v>
          </cell>
        </row>
        <row r="6178">
          <cell r="A6178" t="str">
            <v>P1043200</v>
          </cell>
          <cell r="B6178" t="str">
            <v>Wärmeleitungskoeffizient von Metallen</v>
          </cell>
          <cell r="C6178" t="str">
            <v xml:space="preserve">Thermal conduction coefficient of metals </v>
          </cell>
          <cell r="D6178" t="str">
            <v xml:space="preserve">We 3.2 Coefficient de conduction de chaleur de métaux </v>
          </cell>
          <cell r="E6178" t="str">
            <v xml:space="preserve">Coeficiente de conducción de calor de metales </v>
          </cell>
          <cell r="F6178" t="str">
            <v xml:space="preserve">Kompletny zestaw eksperymentalny: Współczynnik przewodnictwa cieplnego metali  </v>
          </cell>
          <cell r="G6178" t="str">
            <v xml:space="preserve">Коэффициент теплопроводности металлов  </v>
          </cell>
          <cell r="H6178">
            <v>274.14</v>
          </cell>
        </row>
        <row r="6179">
          <cell r="A6179" t="str">
            <v>P1043300</v>
          </cell>
          <cell r="B6179" t="str">
            <v>Wärmeströmung in Flüssigkeiten und Gasen</v>
          </cell>
          <cell r="C6179" t="str">
            <v xml:space="preserve">Thermal convection in liquids and gases </v>
          </cell>
          <cell r="D6179" t="str">
            <v xml:space="preserve">We 3.3 Covection dans des liquides et des gaz </v>
          </cell>
          <cell r="E6179" t="str">
            <v xml:space="preserve">Corrientes térmicas en líquidos y gases </v>
          </cell>
          <cell r="F6179" t="str">
            <v xml:space="preserve">Kompletny zestaw eksperymentalny: Konwekcja w cieczach i gazach  </v>
          </cell>
          <cell r="G6179" t="str">
            <v xml:space="preserve">Тепловая конвекция в жидкостях и газах  </v>
          </cell>
          <cell r="H6179">
            <v>217.84</v>
          </cell>
        </row>
        <row r="6180">
          <cell r="A6180" t="str">
            <v>P1043400</v>
          </cell>
          <cell r="B6180" t="str">
            <v>Wärmeleitung in Flüssigkeiten</v>
          </cell>
          <cell r="C6180" t="str">
            <v xml:space="preserve">Thermal conduction in liquids </v>
          </cell>
          <cell r="D6180" t="str">
            <v xml:space="preserve">We 3.4 Conduction thermique dans l'eau  </v>
          </cell>
          <cell r="E6180" t="str">
            <v xml:space="preserve">Conducción de calor en líquidos </v>
          </cell>
          <cell r="F6180" t="str">
            <v xml:space="preserve">Kompletny zestaw eksperymentalny: Przewodzenie ciepła w cieczach  </v>
          </cell>
          <cell r="G6180" t="str">
            <v xml:space="preserve">Теплопроводность жидкостей  </v>
          </cell>
          <cell r="H6180">
            <v>171.3</v>
          </cell>
        </row>
        <row r="6181">
          <cell r="A6181" t="str">
            <v>P1043500</v>
          </cell>
          <cell r="B6181" t="str">
            <v>Absorption von Wärmestrahlung</v>
          </cell>
          <cell r="C6181" t="str">
            <v xml:space="preserve">Absorption of thermal radiation </v>
          </cell>
          <cell r="D6181" t="str">
            <v xml:space="preserve">We 3.5 Absorption du rayonnement thermique </v>
          </cell>
          <cell r="E6181" t="str">
            <v xml:space="preserve">Absorción de radiación térmica </v>
          </cell>
          <cell r="F6181" t="str">
            <v xml:space="preserve">Kompletny zestaw eksperymentalny: Absorpcja promieniowania cieplnego  </v>
          </cell>
          <cell r="G6181" t="str">
            <v xml:space="preserve">Поглощение теплового излучения  </v>
          </cell>
          <cell r="H6181">
            <v>189.8</v>
          </cell>
        </row>
        <row r="6182">
          <cell r="A6182" t="str">
            <v>P1043600</v>
          </cell>
          <cell r="B6182" t="str">
            <v>Wärmedämmung</v>
          </cell>
          <cell r="C6182" t="str">
            <v xml:space="preserve">Thermal insulation </v>
          </cell>
          <cell r="D6182" t="str">
            <v xml:space="preserve">We 3.6 Comment conserver l'eau chaude  </v>
          </cell>
          <cell r="E6182" t="str">
            <v xml:space="preserve">Aislamiento térmico </v>
          </cell>
          <cell r="F6182" t="str">
            <v xml:space="preserve">Kompletny zestaw eksperymentalny: Termoizolacja  </v>
          </cell>
          <cell r="G6182" t="str">
            <v xml:space="preserve">Теплоизоляция  </v>
          </cell>
          <cell r="H6182">
            <v>212.74</v>
          </cell>
        </row>
        <row r="6183">
          <cell r="A6183" t="str">
            <v>P1043669</v>
          </cell>
          <cell r="B6183" t="str">
            <v>Wärmedämmung mit Cobra SMARTsense</v>
          </cell>
          <cell r="C6183" t="str">
            <v>Thermal insulation with Cobra SMARTsense</v>
          </cell>
          <cell r="D6183" t="str">
            <v>Isolation thermique avec Cobra SMARTsense</v>
          </cell>
          <cell r="E6183" t="str">
            <v>Aislamiento térmico con Cobra SMARTsense</v>
          </cell>
          <cell r="F6183" t="str">
            <v>Kompletny zestaw eksperymentalny: Termoizolacja z  Cobra SMARTsense</v>
          </cell>
          <cell r="G6183" t="str">
            <v>Теплоизоляция с Cobra SMARTsense</v>
          </cell>
          <cell r="H6183">
            <v>303.74</v>
          </cell>
        </row>
        <row r="6184">
          <cell r="A6184" t="str">
            <v>P1043700</v>
          </cell>
          <cell r="B6184" t="str">
            <v>Erwärmen verschiedener Wassermengen</v>
          </cell>
          <cell r="C6184" t="str">
            <v xml:space="preserve">Heating different quantities of water </v>
          </cell>
          <cell r="D6184" t="str">
            <v xml:space="preserve">We 4.1 Montée en température de l'eau  </v>
          </cell>
          <cell r="E6184" t="str">
            <v xml:space="preserve">Calentamiento de distintos volúmenes del agua </v>
          </cell>
          <cell r="F6184" t="str">
            <v xml:space="preserve">Kompletny zestaw eksperymentalny: Ogrzewania różnych ilości wody  </v>
          </cell>
          <cell r="G6184" t="str">
            <v xml:space="preserve">Нагревание различных количеств воды </v>
          </cell>
          <cell r="H6184">
            <v>361.34</v>
          </cell>
        </row>
        <row r="6185">
          <cell r="A6185" t="str">
            <v>P1043769</v>
          </cell>
          <cell r="B6185" t="str">
            <v>Erwärmen von Wasser mit Cobra SMARTsense</v>
          </cell>
          <cell r="C6185" t="str">
            <v>Heating of water with Cobra SMARTsense</v>
          </cell>
          <cell r="D6185" t="str">
            <v>Chauffer l'eau avec Cobra SMARTsense</v>
          </cell>
          <cell r="E6185" t="str">
            <v>Calentamiendo del agua con Cobra SMARTsense</v>
          </cell>
          <cell r="F6185" t="str">
            <v>Kompletny zestaw eksperymentalny: Ogrzewanie wody z wykorzystaniem Cobra SMARTsense</v>
          </cell>
          <cell r="G6185" t="str">
            <v>Нагревание воды c Cobra SMARTsense</v>
          </cell>
          <cell r="H6185">
            <v>431.14</v>
          </cell>
        </row>
        <row r="6186">
          <cell r="A6186" t="str">
            <v>P1043800</v>
          </cell>
          <cell r="B6186" t="str">
            <v>Erwärmen verschiedener Flüssigkeiten</v>
          </cell>
          <cell r="C6186" t="str">
            <v>Heating various liquids</v>
          </cell>
          <cell r="D6186" t="str">
            <v xml:space="preserve">We 4.2 Echauffement de différents liquides </v>
          </cell>
          <cell r="E6186" t="str">
            <v xml:space="preserve">Calentamiento de diferentes líquidos </v>
          </cell>
          <cell r="F6186" t="str">
            <v xml:space="preserve">Kompletny zestaw eksperymentalny: Ogrzewanie różnych cieczy  </v>
          </cell>
          <cell r="G6186" t="str">
            <v xml:space="preserve">Нагревание различных жидкостей  </v>
          </cell>
          <cell r="H6186">
            <v>379.64</v>
          </cell>
        </row>
        <row r="6187">
          <cell r="A6187" t="str">
            <v>P1043869</v>
          </cell>
          <cell r="B6187" t="str">
            <v>Erwärmen von verschiedenen Flüssigkeiten mit Cobra SMARTsense</v>
          </cell>
          <cell r="C6187" t="str">
            <v>Heating of various liquids with Cobra SMARTsense</v>
          </cell>
          <cell r="D6187" t="str">
            <v>Chauffage de divers liquides avec Cobra SMARTsense</v>
          </cell>
          <cell r="E6187" t="str">
            <v>Calentamiento de varios líquidos con Cobra SMARTsense</v>
          </cell>
          <cell r="F6187" t="str">
            <v/>
          </cell>
          <cell r="G6187" t="str">
            <v>Нагрев различных жидкостей с Cobra SMARTsense</v>
          </cell>
          <cell r="H6187">
            <v>449.44</v>
          </cell>
        </row>
        <row r="6188">
          <cell r="A6188" t="str">
            <v>P1043900</v>
          </cell>
          <cell r="B6188" t="str">
            <v>Spezifische Wärmekapazität von Wasser</v>
          </cell>
          <cell r="C6188" t="str">
            <v xml:space="preserve">Specific heat capacity of water </v>
          </cell>
          <cell r="D6188" t="str">
            <v xml:space="preserve">Capacité calorifique de l'eau </v>
          </cell>
          <cell r="E6188" t="str">
            <v xml:space="preserve">Capacidad calorífica específica del agua </v>
          </cell>
          <cell r="F6188" t="str">
            <v xml:space="preserve">Kompletny zestaw eksperymentalny: Ciepło właściwe wody  </v>
          </cell>
          <cell r="G6188" t="str">
            <v>Удельная теплоемкость воды</v>
          </cell>
          <cell r="H6188">
            <v>425.24</v>
          </cell>
        </row>
        <row r="6189">
          <cell r="A6189" t="str">
            <v>P1043969</v>
          </cell>
          <cell r="B6189" t="str">
            <v>Spezifische Wärmekapazität von Wasser mit Cobra SMARTsense</v>
          </cell>
          <cell r="C6189" t="str">
            <v>Specific heat capacity of water with Cobra SMARTsense</v>
          </cell>
          <cell r="D6189" t="str">
            <v>Capacité thermique spécifique de l'eau avec Cobra SMARTsense</v>
          </cell>
          <cell r="E6189" t="str">
            <v>Capacidad calorífica específica del agua con CobraSMARTsense</v>
          </cell>
          <cell r="F6189" t="str">
            <v>Kompletny zestaw eksperymentalny: Specyficzna pojemność cieplna wody z wykorzystaniem Cobra SMARTsense</v>
          </cell>
          <cell r="G6189" t="str">
            <v>Удельная теплоемкость воды c Cobra SMARTsense</v>
          </cell>
          <cell r="H6189">
            <v>499.94</v>
          </cell>
        </row>
        <row r="6190">
          <cell r="A6190" t="str">
            <v>P1044000</v>
          </cell>
          <cell r="B6190" t="str">
            <v>Mischungstemperatur</v>
          </cell>
          <cell r="C6190" t="str">
            <v xml:space="preserve">Temperature of mixed liquids </v>
          </cell>
          <cell r="D6190" t="str">
            <v xml:space="preserve">We 4.4 Température de mélange </v>
          </cell>
          <cell r="E6190" t="str">
            <v xml:space="preserve">Temperatura de mezclas </v>
          </cell>
          <cell r="F6190" t="str">
            <v xml:space="preserve">Kompletny zestaw eksperymentalny: Temperatura mieszaniny cieczy  </v>
          </cell>
          <cell r="G6190" t="str">
            <v>Температура смешанных  жидкостей</v>
          </cell>
          <cell r="H6190">
            <v>225.64</v>
          </cell>
        </row>
        <row r="6191">
          <cell r="A6191" t="str">
            <v>P1044100</v>
          </cell>
          <cell r="B6191" t="str">
            <v>Wärmekapazität des Kalorimeters</v>
          </cell>
          <cell r="C6191" t="str">
            <v xml:space="preserve">Heat capacity of the calorimeter </v>
          </cell>
          <cell r="D6191" t="str">
            <v>Capacité calorifique du calorimètre</v>
          </cell>
          <cell r="E6191" t="str">
            <v xml:space="preserve">Capacidad calorífica de un calorímetro </v>
          </cell>
          <cell r="F6191" t="str">
            <v xml:space="preserve">Kompletny zestaw eksperymentalny: Pojemność cieplna kalorymetru  </v>
          </cell>
          <cell r="G6191" t="str">
            <v>Теплоемкость калориметра</v>
          </cell>
          <cell r="H6191">
            <v>225.64</v>
          </cell>
        </row>
        <row r="6192">
          <cell r="A6192" t="str">
            <v>P1044169</v>
          </cell>
          <cell r="B6192" t="str">
            <v>Mischungstemperatur und Wärmekapazität des Kalorimeters mit Cobra SMARTsense</v>
          </cell>
          <cell r="C6192" t="str">
            <v>Temperature of mixtures and heat capacity of the calorimeter with Cobra SMARTsense</v>
          </cell>
          <cell r="D6192" t="str">
            <v>Température des mélanges et capacité calorifique du calorimètre avec Cobra SMARTsense</v>
          </cell>
          <cell r="E6192" t="str">
            <v>Temperatura de mezclas y capacidad calorífica de un calorímetro con Cobra SMARTsense</v>
          </cell>
          <cell r="F6192" t="str">
            <v>Kompletny zestaw eksperymentalny: Temperatura mieszanin ipojemność cieplna kalorymetru z Cobra SMARTsense</v>
          </cell>
          <cell r="G6192" t="str">
            <v>Температура смесей и теплоемкость калориметра  cCobra SMARTsense</v>
          </cell>
          <cell r="H6192">
            <v>286.83999999999997</v>
          </cell>
        </row>
        <row r="6193">
          <cell r="A6193" t="str">
            <v>P1044200</v>
          </cell>
          <cell r="B6193" t="str">
            <v>Spezifische Wärmekapazität fester Körper</v>
          </cell>
          <cell r="C6193" t="str">
            <v xml:space="preserve">Specific heat capacity of solid bodies </v>
          </cell>
          <cell r="D6193" t="str">
            <v xml:space="preserve">Chaleur massique de corps solides </v>
          </cell>
          <cell r="E6193" t="str">
            <v xml:space="preserve">Capacidad calorífica específica de sólidos </v>
          </cell>
          <cell r="F6193" t="str">
            <v xml:space="preserve">Kompletny zestaw eksperymentalny: Ciepło właściwe ciał stałych  </v>
          </cell>
          <cell r="G6193" t="str">
            <v>Удельная теплоемкость твердых тел</v>
          </cell>
          <cell r="H6193">
            <v>242.24</v>
          </cell>
        </row>
        <row r="6194">
          <cell r="A6194" t="str">
            <v>P1044269</v>
          </cell>
          <cell r="B6194" t="str">
            <v>Spezifische Wärmekapazität von Metallen mit Cobra SMARTsense</v>
          </cell>
          <cell r="C6194" t="str">
            <v>Specific heat capacity of metals with Cobra SMARTsense</v>
          </cell>
          <cell r="D6194" t="str">
            <v>Capacité thermique spécifique des métaux avec Cobra SMARTSense</v>
          </cell>
          <cell r="E6194" t="str">
            <v>Capacidad calorífica específica de metales con Cobra SMARTSense</v>
          </cell>
          <cell r="F6194" t="str">
            <v>Kompletny zestaw eksperymentalny: Specyficzna pojemność cieplna metali z wykorzystaniem Cobra SMARTsense</v>
          </cell>
          <cell r="G6194" t="str">
            <v>Удельная теплоемкость металлов с Cobra SMARTsense</v>
          </cell>
          <cell r="H6194">
            <v>317.74</v>
          </cell>
        </row>
        <row r="6195">
          <cell r="A6195" t="str">
            <v>P1044300</v>
          </cell>
          <cell r="B6195" t="str">
            <v>Kalorimetrische Temperaturmessung</v>
          </cell>
          <cell r="C6195" t="str">
            <v xml:space="preserve">Calorimetric temperature measurement </v>
          </cell>
          <cell r="D6195" t="str">
            <v xml:space="preserve">We 4.7 Mesure de température calori- métrique </v>
          </cell>
          <cell r="E6195" t="str">
            <v xml:space="preserve">Medición calorimétrica de temperatura </v>
          </cell>
          <cell r="F6195" t="str">
            <v xml:space="preserve">Kompletny zestaw eksperymentalny: Kalorymetryczny pomiar temperatury   </v>
          </cell>
          <cell r="G6195" t="str">
            <v>Калориметрическое измерение температуры</v>
          </cell>
          <cell r="H6195">
            <v>209.34</v>
          </cell>
        </row>
        <row r="6196">
          <cell r="A6196" t="str">
            <v>P1044369</v>
          </cell>
          <cell r="B6196" t="str">
            <v>Kalorimetrische Temperaturmessung mit Cobra SMARTsense</v>
          </cell>
          <cell r="C6196" t="str">
            <v>Calorimetric temperature measurement with Cobra SMARTsense</v>
          </cell>
          <cell r="D6196" t="str">
            <v>Mesure de température calorimétrique avec Cobra SMARTsense</v>
          </cell>
          <cell r="E6196" t="str">
            <v>Mediciones de temperatura calorimétrica con Cobra SMARTsense</v>
          </cell>
          <cell r="F6196" t="str">
            <v>Kompletny zestaw eksperymentalny: Kalorymetryczny pomiar temperatury z wykorzystaniem Cobra SMARTsense</v>
          </cell>
          <cell r="G6196" t="str">
            <v>Калориметрическое измерение температуры с Cobra SMARTsense</v>
          </cell>
          <cell r="H6196">
            <v>284.83999999999997</v>
          </cell>
        </row>
        <row r="6197">
          <cell r="A6197" t="str">
            <v>P1044400</v>
          </cell>
          <cell r="B6197" t="str">
            <v>Umwandlung von mechanischer Energie in innere Energie</v>
          </cell>
          <cell r="C6197" t="str">
            <v xml:space="preserve">Conversion of mechanical energy into internal energy </v>
          </cell>
          <cell r="D6197" t="str">
            <v xml:space="preserve">We 4.8 Transparentmation de l'energie mécanique en éner-gieinterne </v>
          </cell>
          <cell r="E6197" t="str">
            <v xml:space="preserve">Transformación de energía mecánica en energía interna </v>
          </cell>
          <cell r="F6197" t="str">
            <v xml:space="preserve">Kompletny zestaw eksperymentalny: Konwersja energii mechanicznej na energię wewnętrzną  </v>
          </cell>
          <cell r="G6197" t="str">
            <v>Преобразование механической энергии во внутреннюю энергию</v>
          </cell>
          <cell r="H6197">
            <v>148.44999999999999</v>
          </cell>
        </row>
        <row r="6198">
          <cell r="A6198" t="str">
            <v>P1044469</v>
          </cell>
          <cell r="B6198" t="str">
            <v>Umwandlung von mechanischer Energie in innere Energie mit Cobra SMARTsense</v>
          </cell>
          <cell r="C6198" t="str">
            <v>Conversion of mechanical into internal energy with Cobra SMARTsense</v>
          </cell>
          <cell r="D6198" t="str">
            <v>Conversion d'énergie mécanique en énergie interne avec Cobra SMARTsense</v>
          </cell>
          <cell r="E6198" t="str">
            <v xml:space="preserve">Conversión de energía mecánica en energía interna con Cobra SMARTSense </v>
          </cell>
          <cell r="F6198" t="str">
            <v>Kompletny zestaw eksperymentalny: Przekształcenie energii mechanicznej w energię wewnętrzną z Cobra SMARTsense</v>
          </cell>
          <cell r="G6198" t="str">
            <v>Преобразование механической энергии во внутреннюю энергию с с Cobra SMARTsense</v>
          </cell>
          <cell r="H6198">
            <v>202.75</v>
          </cell>
        </row>
        <row r="6199">
          <cell r="A6199" t="str">
            <v>P1044500</v>
          </cell>
          <cell r="B6199" t="str">
            <v>Volumenänderung beim Schmelzen von Eis</v>
          </cell>
          <cell r="C6199" t="str">
            <v xml:space="preserve">Volume change during the melting of ice </v>
          </cell>
          <cell r="D6199" t="str">
            <v xml:space="preserve">We 5.1 Variation de volume lors de la fusion de la glace </v>
          </cell>
          <cell r="E6199" t="str">
            <v xml:space="preserve">Variación de volumen en fusión de hielo </v>
          </cell>
          <cell r="F6199" t="str">
            <v xml:space="preserve">Kompletny zestaw eksperymentalny: Zmiana objętości lodu podczas topnienia  </v>
          </cell>
          <cell r="G6199" t="str">
            <v xml:space="preserve">Изменение объема при плавлении льда  </v>
          </cell>
          <cell r="H6199">
            <v>13.14</v>
          </cell>
        </row>
        <row r="6200">
          <cell r="A6200" t="str">
            <v>P1044600</v>
          </cell>
          <cell r="B6200" t="str">
            <v>Schmelz- und Erstarrungskurve von Natriumthiosulfat</v>
          </cell>
          <cell r="C6200" t="str">
            <v>Melting and freezing curve of sodium thiosulphate</v>
          </cell>
          <cell r="D6200" t="str">
            <v>We 5.2 Courbes de fusion et de solidification de thiosulfa-tede sodium</v>
          </cell>
          <cell r="E6200" t="str">
            <v>Curvas de fusión y solidificación de tiosulfato de sodio</v>
          </cell>
          <cell r="F6200" t="str">
            <v xml:space="preserve">Kompletny zestaw eksperymentalny: Krzywa topienia i krzepnienia tiosiarczanu sodu  </v>
          </cell>
          <cell r="G6200" t="str">
            <v xml:space="preserve"> Кривая замерзания и плавления тиосульфата натрия </v>
          </cell>
          <cell r="H6200">
            <v>228.84</v>
          </cell>
        </row>
        <row r="6201">
          <cell r="A6201" t="str">
            <v>P1044669</v>
          </cell>
          <cell r="B6201" t="str">
            <v>Schmelz- und Erstarrungskurve von Natriumthiosulfat  mit Cobra SMARTsense</v>
          </cell>
          <cell r="C6201" t="str">
            <v>Melting and freezing of sodium thiosulphate with Cobra SMARTsense</v>
          </cell>
          <cell r="D6201" t="str">
            <v>Courbe de fusion et de solidification du thiosulfate de sodium avec Cobra SMARTsense</v>
          </cell>
          <cell r="E6201" t="str">
            <v>Curva de fusión y solidificación del tiosulfato de sodio con Cobra SMARTsense</v>
          </cell>
          <cell r="F6201" t="str">
            <v>Kompletny zestaw eksperymentalny: Krzywa topnienia i krzepnięcia tiosiarczanu sodu z wykorzystaniem Cobra SMARTsense</v>
          </cell>
          <cell r="G6201" t="str">
            <v>Кривая замерзания и  плавления тиосульфата натрия  с Cobra SMARTsense</v>
          </cell>
          <cell r="H6201">
            <v>294.33999999999997</v>
          </cell>
        </row>
        <row r="6202">
          <cell r="A6202" t="str">
            <v>P1044700</v>
          </cell>
          <cell r="B6202" t="str">
            <v>Spezifische Schmelzwärme von Eis</v>
          </cell>
          <cell r="C6202" t="str">
            <v xml:space="preserve">Latent heat of fusion of ice </v>
          </cell>
          <cell r="D6202" t="str">
            <v xml:space="preserve">Chaleur de fusion de l'eau </v>
          </cell>
          <cell r="E6202" t="str">
            <v xml:space="preserve">Calor específico de fusión de hielo </v>
          </cell>
          <cell r="F6202" t="str">
            <v xml:space="preserve">Kompletny zestaw eksperymentalny: Ciepło topnienia lodu  </v>
          </cell>
          <cell r="G6202" t="str">
            <v xml:space="preserve">Теплота плавления льда  </v>
          </cell>
          <cell r="H6202">
            <v>166.84</v>
          </cell>
        </row>
        <row r="6203">
          <cell r="A6203" t="str">
            <v>P1044800</v>
          </cell>
          <cell r="B6203" t="str">
            <v>Verdampfungswärme von Wasser</v>
          </cell>
          <cell r="C6203" t="str">
            <v xml:space="preserve">Heat of evaporation of water </v>
          </cell>
          <cell r="D6203" t="str">
            <v xml:space="preserve">We 5.4 Chaleur d'évaporation de l'eau  </v>
          </cell>
          <cell r="E6203" t="str">
            <v xml:space="preserve">Calor de evaporación del agua </v>
          </cell>
          <cell r="F6203" t="str">
            <v xml:space="preserve">Kompletny zestaw eksperymentalny: Ciepło parowania wody  </v>
          </cell>
          <cell r="G6203" t="str">
            <v xml:space="preserve">Теплота испарения воды  </v>
          </cell>
          <cell r="H6203">
            <v>229.04</v>
          </cell>
        </row>
        <row r="6204">
          <cell r="A6204" t="str">
            <v>P1044900</v>
          </cell>
          <cell r="B6204" t="str">
            <v>Kondensationswärme von Wasser</v>
          </cell>
          <cell r="C6204" t="str">
            <v xml:space="preserve">Heat of condensation of water </v>
          </cell>
          <cell r="D6204" t="str">
            <v xml:space="preserve">We 5.5 Chaleur de condensation de l'eau  </v>
          </cell>
          <cell r="E6204" t="str">
            <v xml:space="preserve">Calor de condensación del agua </v>
          </cell>
          <cell r="F6204" t="str">
            <v xml:space="preserve">Kompletny zestaw eksperymentalny: Ciepło skraplania wody  </v>
          </cell>
          <cell r="G6204" t="str">
            <v xml:space="preserve">Теплота парообразования воды </v>
          </cell>
          <cell r="H6204">
            <v>269.52999999999997</v>
          </cell>
        </row>
        <row r="6205">
          <cell r="A6205" t="str">
            <v>P1045000</v>
          </cell>
          <cell r="B6205" t="str">
            <v>Destillation</v>
          </cell>
          <cell r="C6205" t="str">
            <v xml:space="preserve">Distillation </v>
          </cell>
          <cell r="D6205" t="str">
            <v xml:space="preserve">Distillation </v>
          </cell>
          <cell r="E6205" t="str">
            <v xml:space="preserve">Destilación </v>
          </cell>
          <cell r="F6205" t="str">
            <v xml:space="preserve">Kompletny zestaw eksperymentalny: Destylacja  </v>
          </cell>
          <cell r="G6205" t="str">
            <v>Дистилляция</v>
          </cell>
          <cell r="H6205">
            <v>316.47000000000003</v>
          </cell>
        </row>
        <row r="6206">
          <cell r="A6206" t="str">
            <v>P1045100</v>
          </cell>
          <cell r="B6206" t="str">
            <v>Verdunsten</v>
          </cell>
          <cell r="C6206" t="str">
            <v xml:space="preserve">Evaporation </v>
          </cell>
          <cell r="D6206" t="str">
            <v xml:space="preserve">We 5.7 Evaporation </v>
          </cell>
          <cell r="E6206" t="str">
            <v xml:space="preserve">Evaporación </v>
          </cell>
          <cell r="F6206" t="str">
            <v xml:space="preserve">Kompletny zestaw eksperymentalny: Parowanie  </v>
          </cell>
          <cell r="G6206" t="str">
            <v xml:space="preserve">Испарение  </v>
          </cell>
          <cell r="H6206">
            <v>113.8</v>
          </cell>
        </row>
        <row r="6207">
          <cell r="A6207" t="str">
            <v>P1045169</v>
          </cell>
          <cell r="B6207" t="str">
            <v>Verdunsten mit Cobra SMARTsense</v>
          </cell>
          <cell r="C6207" t="str">
            <v>Evaporation with Cobra SMARTsense</v>
          </cell>
          <cell r="D6207" t="str">
            <v>Évaporation avec Cobra SMARTsense</v>
          </cell>
          <cell r="E6207" t="str">
            <v>Evaporación con Cobra SMARTsense</v>
          </cell>
          <cell r="F6207" t="str">
            <v>Kompletny zestaw eksperymentalny: Odparowywanie z Cobra SMARTsense</v>
          </cell>
          <cell r="G6207" t="str">
            <v>Испарение с Cobra SMARTsense</v>
          </cell>
          <cell r="H6207">
            <v>177.1</v>
          </cell>
        </row>
        <row r="6208">
          <cell r="A6208" t="str">
            <v>P1045200</v>
          </cell>
          <cell r="B6208" t="str">
            <v>Lösungswärme</v>
          </cell>
          <cell r="C6208" t="str">
            <v xml:space="preserve">Heat of solution </v>
          </cell>
          <cell r="D6208" t="str">
            <v xml:space="preserve">We 6.1 Chaleur de dissolution </v>
          </cell>
          <cell r="E6208" t="str">
            <v xml:space="preserve">Calor de disolución </v>
          </cell>
          <cell r="F6208" t="str">
            <v xml:space="preserve">Kompletny zestaw eksperymentalny: Ciepło rozpuszczania  </v>
          </cell>
          <cell r="G6208" t="str">
            <v xml:space="preserve">Выделение тепла при растворении  </v>
          </cell>
          <cell r="H6208">
            <v>71.38</v>
          </cell>
        </row>
        <row r="6209">
          <cell r="A6209" t="str">
            <v>P1045300</v>
          </cell>
          <cell r="B6209" t="str">
            <v>Gefrierpunkterniedrigung (Kältemischung)</v>
          </cell>
          <cell r="C6209" t="str">
            <v xml:space="preserve">Freezing point depression (freezing mixture) </v>
          </cell>
          <cell r="D6209" t="str">
            <v>We 6.2 Abaissement du point de congé- lation (mélange fri-go-rifique)</v>
          </cell>
          <cell r="E6209" t="str">
            <v xml:space="preserve">Descenso del punto de congelación (mezcla frigorífica) </v>
          </cell>
          <cell r="F6209" t="str">
            <v xml:space="preserve">Kompletny zestaw eksperymentalny: Obniżanie punktu krzepnięcia (krzepnięcie mieszaniny)  </v>
          </cell>
          <cell r="G6209" t="str">
            <v xml:space="preserve">Снижение точки замерзания (замороженная смесь)  </v>
          </cell>
          <cell r="H6209">
            <v>51.58</v>
          </cell>
        </row>
        <row r="6210">
          <cell r="A6210" t="str">
            <v>P1045400</v>
          </cell>
          <cell r="B6210" t="str">
            <v>Siedepunktserhöhung</v>
          </cell>
          <cell r="C6210" t="str">
            <v>Boiling point elevation</v>
          </cell>
          <cell r="D6210" t="str">
            <v xml:space="preserve">We 6.3 Augmentation du point d'ébulition  </v>
          </cell>
          <cell r="E6210" t="str">
            <v xml:space="preserve">Elevación del punto de ebullición </v>
          </cell>
          <cell r="F6210" t="str">
            <v xml:space="preserve">Kompletny zestaw eksperymentalny: Ebuliometria (ebulioskopia)  </v>
          </cell>
          <cell r="G6210" t="str">
            <v xml:space="preserve">Определение точки кипения  </v>
          </cell>
          <cell r="H6210">
            <v>275.32</v>
          </cell>
        </row>
        <row r="6211">
          <cell r="A6211" t="str">
            <v>P1049300</v>
          </cell>
          <cell r="B6211" t="str">
            <v xml:space="preserve">Mechanismus der Zwerchfell-Atmung </v>
          </cell>
          <cell r="C6211" t="str">
            <v>Mechanism of diaphragmatic respiration</v>
          </cell>
          <cell r="D6211" t="str">
            <v>Mécanisme de la respiration diaphragmatique</v>
          </cell>
          <cell r="E6211" t="str">
            <v>Mecanismo de la respiración diafragmática</v>
          </cell>
          <cell r="F6211" t="str">
            <v xml:space="preserve">Kompletny zestaw eksperymentalny: Mechanizm oddychania przeponowego  </v>
          </cell>
          <cell r="G6211" t="str">
            <v xml:space="preserve">Механизм диафрагмального дыхания </v>
          </cell>
          <cell r="H6211">
            <v>115.5</v>
          </cell>
        </row>
        <row r="6212">
          <cell r="A6212" t="str">
            <v>P1051100</v>
          </cell>
          <cell r="B6212" t="str">
            <v>Blutdruckmessung</v>
          </cell>
          <cell r="C6212" t="str">
            <v>Blood pressure measurement</v>
          </cell>
          <cell r="D6212" t="str">
            <v/>
          </cell>
          <cell r="E6212" t="str">
            <v>Presión arterial</v>
          </cell>
          <cell r="F6212" t="str">
            <v xml:space="preserve">Kompletny zestaw eksperymentalny: Pomiar ciśnienia tętniczego krwi  </v>
          </cell>
          <cell r="G6212" t="str">
            <v>Измерение артериального давления</v>
          </cell>
          <cell r="H6212">
            <v>59</v>
          </cell>
        </row>
        <row r="6213">
          <cell r="A6213" t="str">
            <v>P1051169</v>
          </cell>
          <cell r="B6213" t="str">
            <v>Blutdruckmessung mit Cobra SMARTsense</v>
          </cell>
          <cell r="C6213" t="str">
            <v>Blood pressure measurement with Cobra SMARTsense</v>
          </cell>
          <cell r="D6213" t="str">
            <v/>
          </cell>
          <cell r="E6213" t="str">
            <v/>
          </cell>
          <cell r="F6213" t="str">
            <v/>
          </cell>
          <cell r="G6213" t="str">
            <v>Измерение артериального давления с Cobra SMARTsense</v>
          </cell>
          <cell r="H6213">
            <v>195</v>
          </cell>
        </row>
        <row r="6214">
          <cell r="A6214" t="str">
            <v>P1054300</v>
          </cell>
          <cell r="B6214" t="str">
            <v xml:space="preserve">Fehlsichtigkeit (Modellversuch) </v>
          </cell>
          <cell r="C6214" t="str">
            <v>Vision defects (model experiment)</v>
          </cell>
          <cell r="D6214" t="str">
            <v>Défauts de vision (maquette de la fonction oculaire)</v>
          </cell>
          <cell r="E6214" t="str">
            <v>Defectos de la vista (experimento modelo)</v>
          </cell>
          <cell r="F6214" t="str">
            <v xml:space="preserve">Kompletny zestaw eksperymentalny: Wady wzroku (doświadczenie modelowe)  </v>
          </cell>
          <cell r="G6214" t="str">
            <v xml:space="preserve">Зрительный эффект (эксперимент на модели)  </v>
          </cell>
          <cell r="H6214">
            <v>369</v>
          </cell>
        </row>
        <row r="6215">
          <cell r="A6215" t="str">
            <v>P1063100</v>
          </cell>
          <cell r="B6215" t="str">
            <v>Optische Täuschungen</v>
          </cell>
          <cell r="C6215" t="str">
            <v>Optical illusions</v>
          </cell>
          <cell r="D6215" t="str">
            <v>Oe 6.5 Optical illusions</v>
          </cell>
          <cell r="E6215" t="str">
            <v>Ilusiones ópticas</v>
          </cell>
          <cell r="F6215" t="str">
            <v xml:space="preserve">Kompletny zestaw eksperymentalny: Złudzenia optyczne  </v>
          </cell>
          <cell r="G6215" t="str">
            <v>Оптические иллюзии</v>
          </cell>
          <cell r="H6215">
            <v>6.5</v>
          </cell>
        </row>
        <row r="6216">
          <cell r="A6216" t="str">
            <v>P1063200</v>
          </cell>
          <cell r="B6216" t="str">
            <v>Geradlinige Ausbreitung des Lichts</v>
          </cell>
          <cell r="C6216" t="str">
            <v xml:space="preserve">Rectilinear propagation of light </v>
          </cell>
          <cell r="D6216" t="str">
            <v xml:space="preserve">Oe 1.1 La propagation rectiligne de la lumière </v>
          </cell>
          <cell r="E6216" t="str">
            <v xml:space="preserve">Propagación rectilínea de luz </v>
          </cell>
          <cell r="F6216" t="str">
            <v xml:space="preserve">Kompletny zestaw eksperymentalny: Liniowe rozchodzenie się światła  </v>
          </cell>
          <cell r="G6216" t="str">
            <v>Прямолинейное распространение света</v>
          </cell>
          <cell r="H6216">
            <v>347</v>
          </cell>
        </row>
        <row r="6217">
          <cell r="A6217" t="str">
            <v>P1063300</v>
          </cell>
          <cell r="B6217" t="str">
            <v>Durchsichtige und undurchsichtige Stoffe</v>
          </cell>
          <cell r="C6217" t="str">
            <v xml:space="preserve">Transparent and opaque objects </v>
          </cell>
          <cell r="D6217" t="str">
            <v xml:space="preserve">Oe 1.2 Matières transparentes et opaques </v>
          </cell>
          <cell r="E6217" t="str">
            <v xml:space="preserve">Materiales transparentes y opacos </v>
          </cell>
          <cell r="F6217" t="str">
            <v xml:space="preserve">Kompletny zestaw eksperymentalny: Materiały przezroczyste i nieprzezroczyste  </v>
          </cell>
          <cell r="G6217" t="str">
            <v xml:space="preserve">Прозрачные и непрозрачные объекты  </v>
          </cell>
          <cell r="H6217">
            <v>354.5</v>
          </cell>
        </row>
        <row r="6218">
          <cell r="A6218" t="str">
            <v>P1063400</v>
          </cell>
          <cell r="B6218" t="str">
            <v>Schatten (Kern- und Halbschatten)</v>
          </cell>
          <cell r="C6218" t="str">
            <v xml:space="preserve">Shadows (umbra and penumbra) </v>
          </cell>
          <cell r="D6218" t="str">
            <v xml:space="preserve">Oe 1.3 Ombre (ombre absolute et mi-ombre) </v>
          </cell>
          <cell r="E6218" t="str">
            <v xml:space="preserve">Sombras (sombra y penumbra) </v>
          </cell>
          <cell r="F6218" t="str">
            <v xml:space="preserve">Kompletny zestaw eksperymentalny: Cienie i półcienie  </v>
          </cell>
          <cell r="G6218" t="str">
            <v xml:space="preserve">Тени (тень и полутень)  </v>
          </cell>
          <cell r="H6218">
            <v>364.5</v>
          </cell>
        </row>
        <row r="6219">
          <cell r="A6219" t="str">
            <v>P1063500</v>
          </cell>
          <cell r="B6219" t="str">
            <v>Mond- und Sonnenfinsternis (mit der Leuchtbox)</v>
          </cell>
          <cell r="C6219" t="str">
            <v xml:space="preserve">Solar and lunar eclipses (with the light box) </v>
          </cell>
          <cell r="D6219" t="str">
            <v>Oe 1.4 Eclipses de lune et de soleil (avec la boîte lumi-neu-se)</v>
          </cell>
          <cell r="E6219" t="str">
            <v xml:space="preserve">Eclipses del sol y de la luna (con caja luminosa) </v>
          </cell>
          <cell r="F6219" t="str">
            <v xml:space="preserve">Kompletny zestaw eksperymentalny: Zaćmienie Księżyca i Słońca (za pomocą skrzynki świetlnej)  </v>
          </cell>
          <cell r="G6219" t="str">
            <v xml:space="preserve">Солнечные и лунные затмения </v>
          </cell>
          <cell r="H6219">
            <v>354.5</v>
          </cell>
        </row>
        <row r="6220">
          <cell r="A6220" t="str">
            <v>P1063600</v>
          </cell>
          <cell r="B6220" t="str">
            <v>Reflexion des Lichts</v>
          </cell>
          <cell r="C6220" t="str">
            <v xml:space="preserve">Reflection of light </v>
          </cell>
          <cell r="D6220" t="str">
            <v>Oe 2.1 Réflexion de la lumière</v>
          </cell>
          <cell r="E6220" t="str">
            <v xml:space="preserve">Reflexión de luz </v>
          </cell>
          <cell r="F6220" t="str">
            <v xml:space="preserve">Kompletny zestaw eksperymentalny: Odbicie światła  </v>
          </cell>
          <cell r="G6220" t="str">
            <v xml:space="preserve">Отражение света  </v>
          </cell>
          <cell r="H6220">
            <v>353</v>
          </cell>
        </row>
        <row r="6221">
          <cell r="A6221" t="str">
            <v>P1063700</v>
          </cell>
          <cell r="B6221" t="str">
            <v>Reflexion am Planspiegel</v>
          </cell>
          <cell r="C6221" t="str">
            <v xml:space="preserve">Reflection by a plane mirror </v>
          </cell>
          <cell r="D6221" t="str">
            <v xml:space="preserve">Oe 2.2 Réfexion sur un mirior plan </v>
          </cell>
          <cell r="E6221" t="str">
            <v xml:space="preserve">Reflexión en espejo plano </v>
          </cell>
          <cell r="F6221" t="str">
            <v xml:space="preserve">Kompletny zestaw eksperymentalny: Odbicie przez zwierciadło płaskie  </v>
          </cell>
          <cell r="G6221" t="str">
            <v xml:space="preserve">Отражение от плоского зеркала  </v>
          </cell>
          <cell r="H6221">
            <v>370</v>
          </cell>
        </row>
        <row r="6222">
          <cell r="A6222" t="str">
            <v>P1063800</v>
          </cell>
          <cell r="B6222" t="str">
            <v>Bilder am Planspiegel</v>
          </cell>
          <cell r="C6222" t="str">
            <v xml:space="preserve">Images in a plane mirror </v>
          </cell>
          <cell r="D6222" t="str">
            <v xml:space="preserve">Oe 2.3 L'image d'un mirior plan  </v>
          </cell>
          <cell r="E6222" t="str">
            <v xml:space="preserve">Imágenes en espejo plano </v>
          </cell>
          <cell r="F6222" t="str">
            <v xml:space="preserve">Kompletny zestaw eksperymentalny: Obrazy w zwierciadle płaskim  </v>
          </cell>
          <cell r="G6222" t="str">
            <v xml:space="preserve">Изображения в плоском зеркале  </v>
          </cell>
          <cell r="H6222">
            <v>353</v>
          </cell>
        </row>
        <row r="6223">
          <cell r="A6223" t="str">
            <v>P1063900</v>
          </cell>
          <cell r="B6223" t="str">
            <v>Reflexion am Hohlspiegel</v>
          </cell>
          <cell r="C6223" t="str">
            <v xml:space="preserve">Reflection by a concave mirror </v>
          </cell>
          <cell r="D6223" t="str">
            <v xml:space="preserve">Réflexion sur le miroir concave </v>
          </cell>
          <cell r="E6223" t="str">
            <v xml:space="preserve">Reflexión en espejo cóncavo </v>
          </cell>
          <cell r="F6223" t="str">
            <v xml:space="preserve">Kompletny zestaw eksperymentalny: Odbicie w zwierciadle wklęsłym  </v>
          </cell>
          <cell r="G6223" t="str">
            <v xml:space="preserve">Отражение от вогнутого зеркала  </v>
          </cell>
          <cell r="H6223">
            <v>360</v>
          </cell>
        </row>
        <row r="6224">
          <cell r="A6224" t="str">
            <v>P1064000</v>
          </cell>
          <cell r="B6224" t="str">
            <v>Bildkonstruktion am Hohlspiegel</v>
          </cell>
          <cell r="C6224" t="str">
            <v xml:space="preserve">Image construction for a concave mirror </v>
          </cell>
          <cell r="D6224" t="str">
            <v xml:space="preserve">Oe 2.5 Construction de l'image d'un miroir concave  </v>
          </cell>
          <cell r="E6224" t="str">
            <v xml:space="preserve">Formación de imágenes en espejo cóncavo </v>
          </cell>
          <cell r="F6224" t="str">
            <v xml:space="preserve">Kompletny zestaw eksperymentalny: Konstrukcja obrazów w zwierciadle wklęsłym  </v>
          </cell>
          <cell r="G6224" t="str">
            <v xml:space="preserve">Изображения в вогнутом зеркале </v>
          </cell>
          <cell r="H6224">
            <v>360</v>
          </cell>
        </row>
        <row r="6225">
          <cell r="A6225" t="str">
            <v>P1064100</v>
          </cell>
          <cell r="B6225" t="str">
            <v>Reflexion am Wölbspiegel</v>
          </cell>
          <cell r="C6225" t="str">
            <v xml:space="preserve">Reflection by a convex mirror </v>
          </cell>
          <cell r="D6225" t="str">
            <v xml:space="preserve">Oe 2.6 Réflexion sur le miroir convexe </v>
          </cell>
          <cell r="E6225" t="str">
            <v xml:space="preserve">Reflexión en espejo convexo </v>
          </cell>
          <cell r="F6225" t="str">
            <v xml:space="preserve">Kompletny zestaw eksperymentalny: Odbicie w zwierciadle wypukłym  </v>
          </cell>
          <cell r="G6225" t="str">
            <v xml:space="preserve">Отражение от выпуклого зеркала  </v>
          </cell>
          <cell r="H6225">
            <v>360</v>
          </cell>
        </row>
        <row r="6226">
          <cell r="A6226" t="str">
            <v>P1064200</v>
          </cell>
          <cell r="B6226" t="str">
            <v>Bildkonstruktion am Wölbspiegel</v>
          </cell>
          <cell r="C6226" t="str">
            <v xml:space="preserve">Image construction for a convex mirror </v>
          </cell>
          <cell r="D6226" t="str">
            <v xml:space="preserve">Oe 2.7 Construction de l'image par le miroir convexe  </v>
          </cell>
          <cell r="E6226" t="str">
            <v xml:space="preserve">Formación de imágenes en espejo convexo </v>
          </cell>
          <cell r="F6226" t="str">
            <v xml:space="preserve">Kompletny zestaw eksperymentalny: Konstrukcja obrazów w zwierciadle wypukłym  </v>
          </cell>
          <cell r="G6226" t="str">
            <v xml:space="preserve">Изображения в выпуклом зеркале </v>
          </cell>
          <cell r="H6226">
            <v>360</v>
          </cell>
        </row>
        <row r="6227">
          <cell r="A6227" t="str">
            <v>P1064300</v>
          </cell>
          <cell r="B6227" t="str">
            <v>Brechung beim Übergang Luft zu Glas</v>
          </cell>
          <cell r="C6227" t="str">
            <v xml:space="preserve">Refraction at the air-glass boundary </v>
          </cell>
          <cell r="D6227" t="str">
            <v xml:space="preserve">Oe 3.1 Réfraction à l'interface air / verre  </v>
          </cell>
          <cell r="E6227" t="str">
            <v xml:space="preserve">Refracción al pasar del aire al vidrio </v>
          </cell>
          <cell r="F6227" t="str">
            <v xml:space="preserve">Kompletny zestaw eksperymentalny: Załamanie na granicy powietrze-szkło  </v>
          </cell>
          <cell r="G6227" t="str">
            <v xml:space="preserve">Преломление на границе воздух-стекло  </v>
          </cell>
          <cell r="H6227">
            <v>371.5</v>
          </cell>
        </row>
        <row r="6228">
          <cell r="A6228" t="str">
            <v>P1064400</v>
          </cell>
          <cell r="B6228" t="str">
            <v>Bestimmung der Brechzahl von Glas</v>
          </cell>
          <cell r="C6228" t="str">
            <v>Determining the refractive index of glass</v>
          </cell>
          <cell r="D6228" t="str">
            <v xml:space="preserve">Mesure de l'indice de réfraction du verre </v>
          </cell>
          <cell r="E6228" t="str">
            <v xml:space="preserve">Determinación del índice de refracción de vidrio </v>
          </cell>
          <cell r="F6228" t="str">
            <v xml:space="preserve">Kompletny zestaw eksperymentalny: Wyznaczanie współczynnika załamania szkła  </v>
          </cell>
          <cell r="G6228" t="str">
            <v xml:space="preserve">Определение показателя преломления стекла  </v>
          </cell>
          <cell r="H6228">
            <v>354.5</v>
          </cell>
        </row>
        <row r="6229">
          <cell r="A6229" t="str">
            <v>P1064500</v>
          </cell>
          <cell r="B6229" t="str">
            <v>Brechung beim Übergang Luft zu Wasser</v>
          </cell>
          <cell r="C6229" t="str">
            <v xml:space="preserve">Refraction at the air-water boundary </v>
          </cell>
          <cell r="D6229" t="str">
            <v xml:space="preserve">Oe 3.3 Réfraction lors de la transition air / eau </v>
          </cell>
          <cell r="E6229" t="str">
            <v xml:space="preserve">Refracción al pasar del aire al agua </v>
          </cell>
          <cell r="F6229" t="str">
            <v xml:space="preserve">Kompletny zestaw eksperymentalny: Załamanie na granicy woda-powietrze  </v>
          </cell>
          <cell r="G6229" t="str">
            <v>Преломление на границе раздела воздух-вода</v>
          </cell>
          <cell r="H6229">
            <v>371.5</v>
          </cell>
        </row>
        <row r="6230">
          <cell r="A6230" t="str">
            <v>P1064600</v>
          </cell>
          <cell r="B6230" t="str">
            <v>Brechung an der Grenze von zwei Flüssigkeiten</v>
          </cell>
          <cell r="C6230" t="str">
            <v xml:space="preserve">Refraction at the boundary between two liquids </v>
          </cell>
          <cell r="D6230" t="str">
            <v xml:space="preserve">Oe 3.4 Réfraction à l'interface de deux liquides  </v>
          </cell>
          <cell r="E6230" t="str">
            <v xml:space="preserve">Refracción en la superficie de separación de dos líquidos </v>
          </cell>
          <cell r="F6230" t="str">
            <v xml:space="preserve">Kompletny zestaw eksperymentalny: Załamania światła na granicy pomiędzy dwoma cieczami  </v>
          </cell>
          <cell r="G6230" t="str">
            <v xml:space="preserve">Преломление на границе раздела двух жидкостей </v>
          </cell>
          <cell r="H6230">
            <v>371.5</v>
          </cell>
        </row>
        <row r="6231">
          <cell r="A6231" t="str">
            <v>P1064700</v>
          </cell>
          <cell r="B6231" t="str">
            <v>Brechung beim Übergang Glas zu Luft</v>
          </cell>
          <cell r="C6231" t="str">
            <v xml:space="preserve">Refraction at the glass-air boundary </v>
          </cell>
          <cell r="D6231" t="str">
            <v xml:space="preserve">Oe 3.5 Réfraction lors de la transition verre / air </v>
          </cell>
          <cell r="E6231" t="str">
            <v xml:space="preserve">Refracción al pasar del vidrio al aire </v>
          </cell>
          <cell r="F6231" t="str">
            <v xml:space="preserve">Kompletny zestaw eksperymentalny: Załamanie na granicy szkło-powietrze  </v>
          </cell>
          <cell r="G6231" t="str">
            <v xml:space="preserve">Преломление на границе раздела стекло-воздух  </v>
          </cell>
          <cell r="H6231">
            <v>371.5</v>
          </cell>
        </row>
        <row r="6232">
          <cell r="A6232" t="str">
            <v>P1064800</v>
          </cell>
          <cell r="B6232" t="str">
            <v>Totalreflexion und Grenzwinkel</v>
          </cell>
          <cell r="C6232" t="str">
            <v xml:space="preserve">Total reflection and the critical angle </v>
          </cell>
          <cell r="D6232" t="str">
            <v xml:space="preserve">Réflexion totale et angle limite </v>
          </cell>
          <cell r="E6232" t="str">
            <v xml:space="preserve">Reflexión total y ángulo límite </v>
          </cell>
          <cell r="F6232" t="str">
            <v xml:space="preserve">Kompletny zestaw eksperymentalny: Całkowite odbicie wewnętrzne i kąt krytyczny  </v>
          </cell>
          <cell r="G6232" t="str">
            <v xml:space="preserve">Полное отражение и критический угол </v>
          </cell>
          <cell r="H6232">
            <v>371.5</v>
          </cell>
        </row>
        <row r="6233">
          <cell r="A6233" t="str">
            <v>P1064900</v>
          </cell>
          <cell r="B6233" t="str">
            <v>Lichtdurchgang durch eine planparallele Platte</v>
          </cell>
          <cell r="C6233" t="str">
            <v>Passage of light trough a planoparallel plate</v>
          </cell>
          <cell r="D6233" t="str">
            <v>Oe 3.7 Passage de la lumière par une plaque en verre à fa-cesplanes et parallèles</v>
          </cell>
          <cell r="E6233" t="str">
            <v>Paso de luz a través de una placa plano paralela</v>
          </cell>
          <cell r="F6233" t="str">
            <v xml:space="preserve">Kompletny zestaw eksperymentalny: Przejście światła przez płytę w płaszczyźnie równoległej  </v>
          </cell>
          <cell r="G6233" t="str">
            <v>Прохождение света через плоскопараллельную пластину</v>
          </cell>
          <cell r="H6233">
            <v>371.5</v>
          </cell>
        </row>
        <row r="6234">
          <cell r="A6234" t="str">
            <v>P1065000</v>
          </cell>
          <cell r="B6234" t="str">
            <v>Brechung an einem Prisma</v>
          </cell>
          <cell r="C6234" t="str">
            <v xml:space="preserve">Refraction at a prism </v>
          </cell>
          <cell r="D6234" t="str">
            <v>Réfraction de la lumière par un prisme</v>
          </cell>
          <cell r="E6234" t="str">
            <v>Refracción en un prisma</v>
          </cell>
          <cell r="F6234" t="str">
            <v xml:space="preserve">Kompletny zestaw eksperymentalny: Załamanie światła w pryzmacie  </v>
          </cell>
          <cell r="G6234" t="str">
            <v xml:space="preserve">Преломление в призме  </v>
          </cell>
          <cell r="H6234">
            <v>379</v>
          </cell>
        </row>
        <row r="6235">
          <cell r="A6235" t="str">
            <v>P1065100</v>
          </cell>
          <cell r="B6235" t="str">
            <v>Umlenkprisma</v>
          </cell>
          <cell r="C6235" t="str">
            <v xml:space="preserve">Deviating prisms </v>
          </cell>
          <cell r="D6235" t="str">
            <v xml:space="preserve">Oe 3.9 Le prisme, la déviation de l'image  </v>
          </cell>
          <cell r="E6235" t="str">
            <v>Prismas reflectivos de desviación</v>
          </cell>
          <cell r="F6235" t="str">
            <v xml:space="preserve">Kompletny zestaw eksperymentalny: Kąt odchylenia w pryzmacie  </v>
          </cell>
          <cell r="G6235" t="str">
            <v xml:space="preserve">Отклоняющие призмы </v>
          </cell>
          <cell r="H6235">
            <v>354.5</v>
          </cell>
        </row>
        <row r="6236">
          <cell r="A6236" t="str">
            <v>P1065200</v>
          </cell>
          <cell r="B6236" t="str">
            <v>Umkehrprisma</v>
          </cell>
          <cell r="C6236" t="str">
            <v xml:space="preserve">Reversing prisms </v>
          </cell>
          <cell r="D6236" t="str">
            <v xml:space="preserve">Oe 3.10 Le prisme, le retournement de l'image  </v>
          </cell>
          <cell r="E6236" t="str">
            <v>Prismas reflectivos de reversión</v>
          </cell>
          <cell r="F6236" t="str">
            <v xml:space="preserve">Kompletny zestaw eksperymentalny: Kąt graniczny całkowitego wewnętrznego odbicia pryzmatu  </v>
          </cell>
          <cell r="G6236" t="str">
            <v xml:space="preserve">Реверсные призмы </v>
          </cell>
          <cell r="H6236">
            <v>354.5</v>
          </cell>
        </row>
        <row r="6237">
          <cell r="A6237" t="str">
            <v>P1065300</v>
          </cell>
          <cell r="B6237" t="str">
            <v>Strahlengang und Brennweite bei einer Konvexlinse</v>
          </cell>
          <cell r="C6237" t="str">
            <v xml:space="preserve">Light path and focal length of a convex lens </v>
          </cell>
          <cell r="D6237" t="str">
            <v>Oe 4.1 Chemin de la lumière et distance focale pour unelen-tille convexe</v>
          </cell>
          <cell r="E6237" t="str">
            <v xml:space="preserve">Trayectoria de rayos y distancia focal en una lente convexa </v>
          </cell>
          <cell r="F6237" t="str">
            <v xml:space="preserve">Kompletny zestaw eksperymentalny: Droga światła i ogniskowa soczewki wypukłej  </v>
          </cell>
          <cell r="G6237" t="str">
            <v xml:space="preserve">Оптическая длина пути и фокусное расстояние выпуклой линзы  </v>
          </cell>
          <cell r="H6237">
            <v>354.5</v>
          </cell>
        </row>
        <row r="6238">
          <cell r="A6238" t="str">
            <v>P1065400</v>
          </cell>
          <cell r="B6238" t="str">
            <v>Bildkonstruktion an Konvexlinsen</v>
          </cell>
          <cell r="C6238" t="str">
            <v xml:space="preserve">Image construction for a convex lens </v>
          </cell>
          <cell r="D6238" t="str">
            <v xml:space="preserve">Oe 4.2 Construction de l'image sur des lentilles convexes  </v>
          </cell>
          <cell r="E6238" t="str">
            <v xml:space="preserve">Formación de imágenes en una lente convexa </v>
          </cell>
          <cell r="F6238" t="str">
            <v xml:space="preserve">Kompletny zestaw eksperymentalny: Konstrukcja obrazów tworzonych przez soczewkę wypukłą  </v>
          </cell>
          <cell r="G6238" t="str">
            <v xml:space="preserve">Построение изображения от выпуклой линзы  </v>
          </cell>
          <cell r="H6238">
            <v>362</v>
          </cell>
        </row>
        <row r="6239">
          <cell r="A6239" t="str">
            <v>P1065500</v>
          </cell>
          <cell r="B6239" t="str">
            <v>Strahlengang und Brennweite bei einer Konkavlinse</v>
          </cell>
          <cell r="C6239" t="str">
            <v xml:space="preserve">Light path and focal length of a concave lens </v>
          </cell>
          <cell r="D6239" t="str">
            <v xml:space="preserve">Oe 4.3 Trajectoire des rayons et distance focale d'une len-tille concave </v>
          </cell>
          <cell r="E6239" t="str">
            <v xml:space="preserve">Trayectoria de rayos y distancia focal en una lente cóncava </v>
          </cell>
          <cell r="F6239" t="str">
            <v xml:space="preserve">Kompletny zestaw eksperymentalny: Droga światła i ogniskowa soczewki wklęsłej  </v>
          </cell>
          <cell r="G6239" t="str">
            <v xml:space="preserve">Оптическая длина пути и фокусное расстояние вогнутой линзы </v>
          </cell>
          <cell r="H6239">
            <v>354.5</v>
          </cell>
        </row>
        <row r="6240">
          <cell r="A6240" t="str">
            <v>P1065600</v>
          </cell>
          <cell r="B6240" t="str">
            <v>Bildkonstruktion an Konkavlinsen</v>
          </cell>
          <cell r="C6240" t="str">
            <v xml:space="preserve">Image construction for a concave lens </v>
          </cell>
          <cell r="D6240" t="str">
            <v xml:space="preserve">Oe 4.4 Construction de l'image de lentilles concaves  </v>
          </cell>
          <cell r="E6240" t="str">
            <v xml:space="preserve">Formación de imágenes en una lente cóncava </v>
          </cell>
          <cell r="F6240" t="str">
            <v xml:space="preserve">Kompletny zestaw eksperymentalny: Konstrukcja obrazów tworzonych przez soczewkę wklęsłą  </v>
          </cell>
          <cell r="G6240" t="str">
            <v xml:space="preserve">Построение изображения от вогнутой линзы  </v>
          </cell>
          <cell r="H6240">
            <v>354.5</v>
          </cell>
        </row>
        <row r="6241">
          <cell r="A6241" t="str">
            <v>P1065700</v>
          </cell>
          <cell r="B6241" t="str">
            <v>Strahlengang bei Linsenkombinationen</v>
          </cell>
          <cell r="C6241" t="str">
            <v xml:space="preserve">Light path of lens combinations </v>
          </cell>
          <cell r="D6241" t="str">
            <v>Le trajet optique dans les combinaisons de lentilles</v>
          </cell>
          <cell r="E6241" t="str">
            <v xml:space="preserve">Trayectoria de rayos en combinaciones de lentes </v>
          </cell>
          <cell r="F6241" t="str">
            <v xml:space="preserve">Kompletny zestaw eksperymentalny: Droga światła przepływającego przez układ soczewek  </v>
          </cell>
          <cell r="G6241" t="str">
            <v>Оптическая длина пути системы линз</v>
          </cell>
          <cell r="H6241">
            <v>369.5</v>
          </cell>
        </row>
        <row r="6242">
          <cell r="A6242" t="str">
            <v>P1065800</v>
          </cell>
          <cell r="B6242" t="str">
            <v>Brennweite von Linsenkombinationen</v>
          </cell>
          <cell r="C6242" t="str">
            <v xml:space="preserve">Focal length of lens combinations </v>
          </cell>
          <cell r="D6242" t="str">
            <v xml:space="preserve">Oe 4.6 Distance focale de combinaisons lentilles </v>
          </cell>
          <cell r="E6242" t="str">
            <v xml:space="preserve">Distancia focal en combinaciones de lentes </v>
          </cell>
          <cell r="F6242" t="str">
            <v xml:space="preserve">Kompletny zestaw eksperymentalny: Ogniskowa układu soczewek  </v>
          </cell>
          <cell r="G6242" t="str">
            <v xml:space="preserve">Фокусное расстояние системы  линз </v>
          </cell>
          <cell r="H6242">
            <v>377</v>
          </cell>
        </row>
        <row r="6243">
          <cell r="A6243" t="str">
            <v>P1065900</v>
          </cell>
          <cell r="B6243" t="str">
            <v>Sphärische Linsenfehler</v>
          </cell>
          <cell r="C6243" t="str">
            <v xml:space="preserve">Spherical aberration </v>
          </cell>
          <cell r="D6243" t="str">
            <v xml:space="preserve">Oe 4.7 Aberrations sphériques </v>
          </cell>
          <cell r="E6243" t="str">
            <v xml:space="preserve">Aberración esférica </v>
          </cell>
          <cell r="F6243" t="str">
            <v xml:space="preserve">Kompletny zestaw eksperymentalny: Aberracja sferyczna  </v>
          </cell>
          <cell r="G6243" t="str">
            <v>Сферические аберрации</v>
          </cell>
          <cell r="H6243">
            <v>354.5</v>
          </cell>
        </row>
        <row r="6244">
          <cell r="A6244" t="str">
            <v>P1066000</v>
          </cell>
          <cell r="B6244" t="str">
            <v>Chromatische Linsenfehler</v>
          </cell>
          <cell r="C6244" t="str">
            <v xml:space="preserve">Chromatic aberration </v>
          </cell>
          <cell r="D6244" t="str">
            <v xml:space="preserve">Oe 4.8 Aberrations chromatiques </v>
          </cell>
          <cell r="E6244" t="str">
            <v xml:space="preserve">Aberración cromática </v>
          </cell>
          <cell r="F6244" t="str">
            <v xml:space="preserve">Kompletny zestaw eksperymentalny: Aberracja chromatyczna  </v>
          </cell>
          <cell r="G6244" t="str">
            <v xml:space="preserve">Хроматические аберрации  </v>
          </cell>
          <cell r="H6244">
            <v>362</v>
          </cell>
        </row>
        <row r="6245">
          <cell r="A6245" t="str">
            <v>P1066100</v>
          </cell>
          <cell r="B6245" t="str">
            <v>Farbzerlegung mit einem Prisma</v>
          </cell>
          <cell r="C6245" t="str">
            <v xml:space="preserve">Colour dispersion with a prism </v>
          </cell>
          <cell r="D6245" t="str">
            <v xml:space="preserve">Oe 5.1 Dispersion des couleurs par un prisme </v>
          </cell>
          <cell r="E6245" t="str">
            <v xml:space="preserve">Descomposición de luz en un prisma </v>
          </cell>
          <cell r="F6245" t="str">
            <v xml:space="preserve">Kompletny zestaw eksperymentalny: Rozszczepienie światła białego przez pryzmat  </v>
          </cell>
          <cell r="G6245" t="str">
            <v xml:space="preserve">Дисперсия света при прохождении через призму  </v>
          </cell>
          <cell r="H6245">
            <v>362</v>
          </cell>
        </row>
        <row r="6246">
          <cell r="A6246" t="str">
            <v>P1066200</v>
          </cell>
          <cell r="B6246" t="str">
            <v>Vereinigung von Spektralfarben</v>
          </cell>
          <cell r="C6246" t="str">
            <v xml:space="preserve">Reunification of spectral colours </v>
          </cell>
          <cell r="D6246" t="str">
            <v xml:space="preserve">Oe 5.2 Superposition de toutes les couleurs du spectre </v>
          </cell>
          <cell r="E6246" t="str">
            <v xml:space="preserve">Reunificación de colores del espectro </v>
          </cell>
          <cell r="F6246" t="str">
            <v xml:space="preserve">Kompletny zestaw eksperymentalny: Połączenie barw widma  </v>
          </cell>
          <cell r="G6246" t="str">
            <v xml:space="preserve">Объединение цветов спектра  </v>
          </cell>
          <cell r="H6246">
            <v>369.5</v>
          </cell>
        </row>
        <row r="6247">
          <cell r="A6247" t="str">
            <v>P1066300</v>
          </cell>
          <cell r="B6247" t="str">
            <v>Komplementärfarben</v>
          </cell>
          <cell r="C6247" t="str">
            <v xml:space="preserve">Complementary colours </v>
          </cell>
          <cell r="D6247" t="str">
            <v xml:space="preserve">Oe 5.3 Couleurs complémentaires </v>
          </cell>
          <cell r="E6247" t="str">
            <v xml:space="preserve">Colores complementarios </v>
          </cell>
          <cell r="F6247" t="str">
            <v xml:space="preserve">Kompletny zestaw eksperymentalny: Kolory dopełniające  </v>
          </cell>
          <cell r="G6247" t="str">
            <v xml:space="preserve">Дополнительные цвета  </v>
          </cell>
          <cell r="H6247">
            <v>369.5</v>
          </cell>
        </row>
        <row r="6248">
          <cell r="A6248" t="str">
            <v>P1066400</v>
          </cell>
          <cell r="B6248" t="str">
            <v>Additive Farbmischung</v>
          </cell>
          <cell r="C6248" t="str">
            <v xml:space="preserve">Additive colour mixing </v>
          </cell>
          <cell r="D6248" t="str">
            <v>Mélange de couleurs addtif</v>
          </cell>
          <cell r="E6248" t="str">
            <v xml:space="preserve">Mezcla aditiva de colores </v>
          </cell>
          <cell r="F6248" t="str">
            <v xml:space="preserve">Kompletny zestaw eksperymentalny: Addytywne mieszanie kolorów  </v>
          </cell>
          <cell r="G6248" t="str">
            <v xml:space="preserve">Адитивное смешивание цветов  </v>
          </cell>
          <cell r="H6248">
            <v>391.5</v>
          </cell>
        </row>
        <row r="6249">
          <cell r="A6249" t="str">
            <v>P1066500</v>
          </cell>
          <cell r="B6249" t="str">
            <v>Subtraktive Farbmischung</v>
          </cell>
          <cell r="C6249" t="str">
            <v xml:space="preserve">Subtractive colour mixing </v>
          </cell>
          <cell r="D6249" t="str">
            <v xml:space="preserve">Oe 5.5 Mélange de couleurs soustractif </v>
          </cell>
          <cell r="E6249" t="str">
            <v xml:space="preserve">Mezcla sustractiva de colores </v>
          </cell>
          <cell r="F6249" t="str">
            <v xml:space="preserve">Kompletny zestaw eksperymentalny: Subtraktywne mieszanie kolorów  </v>
          </cell>
          <cell r="G6249" t="str">
            <v xml:space="preserve">Субтрактивное смешивание цветов  </v>
          </cell>
          <cell r="H6249">
            <v>358.5</v>
          </cell>
        </row>
        <row r="6250">
          <cell r="A6250" t="str">
            <v>P1066600</v>
          </cell>
          <cell r="B6250" t="str">
            <v>Körperfarben</v>
          </cell>
          <cell r="C6250" t="str">
            <v xml:space="preserve">Colours of objects </v>
          </cell>
          <cell r="D6250" t="str">
            <v xml:space="preserve">Oe 5.6 Les couleurs des corps </v>
          </cell>
          <cell r="E6250" t="str">
            <v>Color de cuerpos</v>
          </cell>
          <cell r="F6250" t="str">
            <v xml:space="preserve">Kompletny zestaw eksperymentalny: Kolory obiektów  </v>
          </cell>
          <cell r="G6250" t="str">
            <v xml:space="preserve">Цвета объектов  </v>
          </cell>
          <cell r="H6250">
            <v>370</v>
          </cell>
        </row>
        <row r="6251">
          <cell r="A6251" t="str">
            <v>P1066700</v>
          </cell>
          <cell r="B6251" t="str">
            <v>Funktionsweise des menschlichen Auges (Normalsichtigkeit)</v>
          </cell>
          <cell r="C6251" t="str">
            <v xml:space="preserve">Mode of operation of the human eye (normal vision) </v>
          </cell>
          <cell r="D6251" t="str">
            <v xml:space="preserve">Oe 6.1 Fonctionnement de l'oeil humain  </v>
          </cell>
          <cell r="E6251" t="str">
            <v xml:space="preserve">Funcionamiento del ojo humano (visión normal) </v>
          </cell>
          <cell r="F6251" t="str">
            <v xml:space="preserve">Kompletny zestaw eksperymentalny: Działanie ludzkiego oka (normalne widzenie)  </v>
          </cell>
          <cell r="G6251" t="str">
            <v xml:space="preserve">Функции человеческого глаза (нормальное зрение) </v>
          </cell>
          <cell r="H6251">
            <v>354.5</v>
          </cell>
        </row>
        <row r="6252">
          <cell r="A6252" t="str">
            <v>P1066800</v>
          </cell>
          <cell r="B6252" t="str">
            <v>Kurzsichtigkeit und ihre Korrektur</v>
          </cell>
          <cell r="C6252" t="str">
            <v xml:space="preserve">Short-sightedness and its correction </v>
          </cell>
          <cell r="D6252" t="str">
            <v xml:space="preserve">Oe 6.2 La myopie et sa correction </v>
          </cell>
          <cell r="E6252" t="str">
            <v xml:space="preserve">Miopía y su corrección </v>
          </cell>
          <cell r="F6252" t="str">
            <v xml:space="preserve">Kompletny zestaw eksperymentalny: Krótkowzroczność i jej korygowanie  </v>
          </cell>
          <cell r="G6252" t="str">
            <v xml:space="preserve">Близорукость и ее коррекция  </v>
          </cell>
          <cell r="H6252">
            <v>369.5</v>
          </cell>
        </row>
        <row r="6253">
          <cell r="A6253" t="str">
            <v>P1066900</v>
          </cell>
          <cell r="B6253" t="str">
            <v>Weitsichtigkeit und ihre Korrektur</v>
          </cell>
          <cell r="C6253" t="str">
            <v xml:space="preserve">Long-sightedness an its correction </v>
          </cell>
          <cell r="D6253" t="str">
            <v xml:space="preserve">Oe 6.3 L'hypermétropie et sa correction  </v>
          </cell>
          <cell r="E6253" t="str">
            <v xml:space="preserve">Hipermetropía y su corrección </v>
          </cell>
          <cell r="F6253" t="str">
            <v xml:space="preserve">Kompletny zestaw eksperymentalny: Dalekowzroczność i jej korygowanie  </v>
          </cell>
          <cell r="G6253" t="str">
            <v xml:space="preserve">Дальнозоркость  и ее коррекция  </v>
          </cell>
          <cell r="H6253">
            <v>369.5</v>
          </cell>
        </row>
        <row r="6254">
          <cell r="A6254" t="str">
            <v>P1067000</v>
          </cell>
          <cell r="B6254" t="str">
            <v>Alterssichtigkeit und ihre Korrektur</v>
          </cell>
          <cell r="C6254" t="str">
            <v xml:space="preserve">Defective accommodation  in old age and its correction </v>
          </cell>
          <cell r="D6254" t="str">
            <v xml:space="preserve">Oe 6.4 La prebloc de constructionytie et sa correction </v>
          </cell>
          <cell r="E6254" t="str">
            <v xml:space="preserve">Presbicia y su corrección </v>
          </cell>
          <cell r="F6254" t="str">
            <v xml:space="preserve">Kompletny zestaw eksperymentalny: Wadliwa akomodacja w wieku podeszłym i jej korygowanie  </v>
          </cell>
          <cell r="G6254" t="str">
            <v xml:space="preserve">Дефекты зрения в пожилом возрасте и их коррекция  </v>
          </cell>
          <cell r="H6254">
            <v>369.5</v>
          </cell>
        </row>
        <row r="6255">
          <cell r="A6255" t="str">
            <v>P1067100</v>
          </cell>
          <cell r="B6255" t="str">
            <v>Tag und Nacht</v>
          </cell>
          <cell r="C6255" t="str">
            <v xml:space="preserve">Day and night </v>
          </cell>
          <cell r="D6255" t="str">
            <v xml:space="preserve">Oe 1.5 Jour et nuit </v>
          </cell>
          <cell r="E6255" t="str">
            <v xml:space="preserve">Día y noche </v>
          </cell>
          <cell r="F6255" t="str">
            <v xml:space="preserve">Kompletny zestaw eksperymentalny: Dzień i noc  </v>
          </cell>
          <cell r="G6255" t="str">
            <v xml:space="preserve">День и ночь  </v>
          </cell>
          <cell r="H6255">
            <v>476</v>
          </cell>
        </row>
        <row r="6256">
          <cell r="A6256" t="str">
            <v>P1067200</v>
          </cell>
          <cell r="B6256" t="str">
            <v>Die Jahreszeiten</v>
          </cell>
          <cell r="C6256" t="str">
            <v xml:space="preserve">The seasons </v>
          </cell>
          <cell r="D6256" t="str">
            <v xml:space="preserve">Oe 1.6 Les quatre saisons </v>
          </cell>
          <cell r="E6256" t="str">
            <v xml:space="preserve">Estaciones del año </v>
          </cell>
          <cell r="F6256" t="str">
            <v xml:space="preserve">Kompletny zestaw eksperymentalny: Pory roku  </v>
          </cell>
          <cell r="G6256" t="str">
            <v xml:space="preserve">Времена года  </v>
          </cell>
          <cell r="H6256">
            <v>476</v>
          </cell>
        </row>
        <row r="6257">
          <cell r="A6257" t="str">
            <v>P1067300</v>
          </cell>
          <cell r="B6257" t="str">
            <v>Die Mondphasen</v>
          </cell>
          <cell r="C6257" t="str">
            <v xml:space="preserve">The phases of the moon </v>
          </cell>
          <cell r="D6257" t="str">
            <v xml:space="preserve">Oe 1.7 Les phases lunaires </v>
          </cell>
          <cell r="E6257" t="str">
            <v xml:space="preserve">Fases de la luna </v>
          </cell>
          <cell r="F6257" t="str">
            <v xml:space="preserve">Kompletny zestaw eksperymentalny: Fazy księżyca  </v>
          </cell>
          <cell r="G6257" t="str">
            <v xml:space="preserve">Фазы Луны  </v>
          </cell>
          <cell r="H6257">
            <v>476</v>
          </cell>
        </row>
        <row r="6258">
          <cell r="A6258" t="str">
            <v>P1067400</v>
          </cell>
          <cell r="B6258" t="str">
            <v>Sonnen- und Mondfinsternis (mit Erde-Mond-Modell)</v>
          </cell>
          <cell r="C6258" t="str">
            <v xml:space="preserve">Solar and lunar eclipses (with the earth-moon model) </v>
          </cell>
          <cell r="D6258" t="str">
            <v>Oe 1.8 Eclipses de soleil et de lune (avec le modèle terre/lune)</v>
          </cell>
          <cell r="E6258" t="str">
            <v xml:space="preserve">Eclipse del sol y de la luna (con modelo tierra-luna) </v>
          </cell>
          <cell r="F6258" t="str">
            <v xml:space="preserve">Kompletny zestaw eksperymentalny: Zaćmienie Słońca i Księżyca (z wykorzystaniem modelu Ziemia-Księżyc)  </v>
          </cell>
          <cell r="G6258" t="str">
            <v xml:space="preserve">Солнечные и лунные затмения (с моделью Земля-Луна)  </v>
          </cell>
          <cell r="H6258">
            <v>476</v>
          </cell>
        </row>
        <row r="6259">
          <cell r="A6259" t="str">
            <v>P1067500</v>
          </cell>
          <cell r="B6259" t="str">
            <v>Die Lochkamera</v>
          </cell>
          <cell r="C6259" t="str">
            <v xml:space="preserve">The pinhole camera </v>
          </cell>
          <cell r="D6259" t="str">
            <v xml:space="preserve">Oe 1.9 La chambre obscure </v>
          </cell>
          <cell r="E6259" t="str">
            <v xml:space="preserve">Cámara oscura </v>
          </cell>
          <cell r="F6259" t="str">
            <v xml:space="preserve">Kompletny zestaw eksperymentalny: Kamera otworkowa (Camera Obscura)  </v>
          </cell>
          <cell r="G6259" t="str">
            <v xml:space="preserve">Камера-обскура </v>
          </cell>
          <cell r="H6259">
            <v>519</v>
          </cell>
        </row>
        <row r="6260">
          <cell r="A6260" t="str">
            <v>P1067600</v>
          </cell>
          <cell r="B6260" t="str">
            <v>Die Lichtstärke (Photometer)</v>
          </cell>
          <cell r="C6260" t="str">
            <v xml:space="preserve">Luminous intensity (photometer) </v>
          </cell>
          <cell r="D6260" t="str">
            <v xml:space="preserve">Oe 1.10 L'intensité lumineuse (le photomètre)  </v>
          </cell>
          <cell r="E6260" t="str">
            <v xml:space="preserve">Intensidad luminosa (fotómetro) </v>
          </cell>
          <cell r="F6260" t="str">
            <v xml:space="preserve">Kompletny zestaw eksperymentalny: Natężenie oświetlenia (fotometr)  </v>
          </cell>
          <cell r="G6260" t="str">
            <v xml:space="preserve">Сила света (фотометр)  </v>
          </cell>
          <cell r="H6260">
            <v>501.9</v>
          </cell>
        </row>
        <row r="6261">
          <cell r="A6261" t="str">
            <v>P1067700</v>
          </cell>
          <cell r="B6261" t="str">
            <v>Die Beleuchtungsstärke (Abstandsgesetz)</v>
          </cell>
          <cell r="C6261" t="str">
            <v xml:space="preserve">Illuminance (inverse square law) </v>
          </cell>
          <cell r="D6261" t="str">
            <v xml:space="preserve">Oe 1.11 L'éclairement  </v>
          </cell>
          <cell r="E6261" t="str">
            <v xml:space="preserve">Iluminancia (Ley de la inversa del cuadrado) </v>
          </cell>
          <cell r="F6261" t="str">
            <v xml:space="preserve">Kompletny zestaw eksperymentalny: Światłość (prawo zależności od odwrotności kwadratu odległości)  </v>
          </cell>
          <cell r="G6261" t="str">
            <v xml:space="preserve">Освещенность (закон обратных квадратов)  </v>
          </cell>
          <cell r="H6261">
            <v>471</v>
          </cell>
        </row>
        <row r="6262">
          <cell r="A6262" t="str">
            <v>P1067800</v>
          </cell>
          <cell r="B6262" t="str">
            <v>Abbildungen mit einem Hohlspiegel</v>
          </cell>
          <cell r="C6262" t="str">
            <v xml:space="preserve">Projected image with a concave mirror </v>
          </cell>
          <cell r="D6262" t="str">
            <v xml:space="preserve">Oe 2.8 Images obtenues avec un miroir concave </v>
          </cell>
          <cell r="E6262" t="str">
            <v xml:space="preserve">OE 2.8 Imágenes en el espejo cóncavo </v>
          </cell>
          <cell r="F6262" t="str">
            <v xml:space="preserve">Kompletny zestaw eksperymentalny: Obrazy w zwierciadle wklęsłym  </v>
          </cell>
          <cell r="G6262" t="str">
            <v xml:space="preserve">Изображения от вогнутого зеркала  </v>
          </cell>
          <cell r="H6262">
            <v>514</v>
          </cell>
        </row>
        <row r="6263">
          <cell r="A6263" t="str">
            <v>P1067900</v>
          </cell>
          <cell r="B6263" t="str">
            <v>Das Abbildungsgesetz für einen Hohlspiegel</v>
          </cell>
          <cell r="C6263" t="str">
            <v xml:space="preserve">Law of imagery for a concave mirror </v>
          </cell>
          <cell r="D6263" t="str">
            <v>Oe 2.9 Lois de formation des images obtenues avec un miroir-concave</v>
          </cell>
          <cell r="E6263" t="str">
            <v xml:space="preserve">OE 2.9 Ley de formación de imágenes en el espejo cóncavo </v>
          </cell>
          <cell r="F6263" t="str">
            <v xml:space="preserve">Kompletny zestaw eksperymentalny: Równanie zwierciadła wklęsłego  </v>
          </cell>
          <cell r="G6263" t="str">
            <v xml:space="preserve">Закон построения  изображений для вогнутого зеркала </v>
          </cell>
          <cell r="H6263">
            <v>514</v>
          </cell>
        </row>
        <row r="6264">
          <cell r="A6264" t="str">
            <v>P1068000</v>
          </cell>
          <cell r="B6264" t="str">
            <v>Der Abbildungsmaßstab am Hohlspiegel</v>
          </cell>
          <cell r="C6264" t="str">
            <v xml:space="preserve">Determining the magnification of a concave mirror </v>
          </cell>
          <cell r="D6264" t="str">
            <v xml:space="preserve">Oe 2.10 L'échelle de grandeur sur miroir concave  </v>
          </cell>
          <cell r="E6264" t="str">
            <v xml:space="preserve">OE 2.10 Imágenes en el espejo convexo </v>
          </cell>
          <cell r="F6264" t="str">
            <v xml:space="preserve">Kompletny zestaw eksperymentalny: Wyznaczanie powiększenia zwierciadła wklęsłego  </v>
          </cell>
          <cell r="G6264" t="str">
            <v xml:space="preserve">Определение коэффициента увеличения вогнутого зеркала  </v>
          </cell>
          <cell r="H6264">
            <v>514</v>
          </cell>
        </row>
        <row r="6265">
          <cell r="A6265" t="str">
            <v>P1068100</v>
          </cell>
          <cell r="B6265" t="str">
            <v>Bilder am Wölbspiegel</v>
          </cell>
          <cell r="C6265" t="str">
            <v xml:space="preserve">Images in a convex mirror </v>
          </cell>
          <cell r="D6265" t="str">
            <v xml:space="preserve">Oe 2.11 Images obtenues avec un miroir convexe </v>
          </cell>
          <cell r="E6265" t="str">
            <v xml:space="preserve">OE 2.11 Imágenes en el espejo convexo </v>
          </cell>
          <cell r="F6265" t="str">
            <v xml:space="preserve">Kompletny zestaw eksperymentalny: Obrazy w zwierciadle wypukłym  </v>
          </cell>
          <cell r="G6265" t="str">
            <v xml:space="preserve">Изображения в выпуклом зеркале </v>
          </cell>
          <cell r="H6265">
            <v>514</v>
          </cell>
        </row>
        <row r="6266">
          <cell r="A6266" t="str">
            <v>P1068200</v>
          </cell>
          <cell r="B6266" t="str">
            <v>Abbildungen mit einer Konvexlinse</v>
          </cell>
          <cell r="C6266" t="str">
            <v xml:space="preserve">Image obtained with a convex lens </v>
          </cell>
          <cell r="D6266" t="str">
            <v xml:space="preserve">Oe 4.9 Images obtenues avec une lentille convexe </v>
          </cell>
          <cell r="E6266" t="str">
            <v xml:space="preserve">Imágenes en lente convexa </v>
          </cell>
          <cell r="F6266" t="str">
            <v xml:space="preserve">Kompletny zestaw eksperymentalny: Obraz uzyskany za pomocą soczewki wypukłej  </v>
          </cell>
          <cell r="G6266" t="str">
            <v xml:space="preserve">Изображение, полученное с помощью выпуклой линзы  </v>
          </cell>
          <cell r="H6266">
            <v>496</v>
          </cell>
        </row>
        <row r="6267">
          <cell r="A6267" t="str">
            <v>P1068300</v>
          </cell>
          <cell r="B6267" t="str">
            <v>Bestimmung der Brennweite einer Konvexlinse</v>
          </cell>
          <cell r="C6267" t="str">
            <v xml:space="preserve">Determining the focal length of a convex lens </v>
          </cell>
          <cell r="D6267" t="str">
            <v xml:space="preserve">Oe 4.10 Mesure de la distance focale par un autofous </v>
          </cell>
          <cell r="E6267" t="str">
            <v xml:space="preserve">Determinación de distancia focal en lentes convexas </v>
          </cell>
          <cell r="F6267" t="str">
            <v xml:space="preserve">Kompletny zestaw eksperymentalny: Wyznaczanie ogniskowej soczewki wypukłej  </v>
          </cell>
          <cell r="G6267" t="str">
            <v xml:space="preserve">Определение фокусного расстояния выпуклой линзы  </v>
          </cell>
          <cell r="H6267">
            <v>571</v>
          </cell>
        </row>
        <row r="6268">
          <cell r="A6268" t="str">
            <v>P1068400</v>
          </cell>
          <cell r="B6268" t="str">
            <v>Das Abbildungsgesetz für eine Konvexlinse</v>
          </cell>
          <cell r="C6268" t="str">
            <v xml:space="preserve">Law of imagery for a convex lens </v>
          </cell>
          <cell r="D6268" t="str">
            <v>Oe 4.11 Loi de formation des images obenues avec une len-til-le convexe</v>
          </cell>
          <cell r="E6268" t="str">
            <v xml:space="preserve">Ley de formación de imágenes en lente convexa </v>
          </cell>
          <cell r="F6268" t="str">
            <v xml:space="preserve">Kompletny zestaw eksperymentalny: Równanie soczewki wypukłej  </v>
          </cell>
          <cell r="G6268" t="str">
            <v xml:space="preserve">Закон построения изображений для собирающих линз    </v>
          </cell>
          <cell r="H6268">
            <v>510</v>
          </cell>
        </row>
        <row r="6269">
          <cell r="A6269" t="str">
            <v>P1068500</v>
          </cell>
          <cell r="B6269" t="str">
            <v>Der Abbildungsmaßstab an einer Konvexlinse</v>
          </cell>
          <cell r="C6269" t="str">
            <v xml:space="preserve">Determining the magnification of a concave lens </v>
          </cell>
          <cell r="D6269" t="str">
            <v xml:space="preserve">Oe 4.12 L'échelle de grandissement de l'image  </v>
          </cell>
          <cell r="E6269" t="str">
            <v xml:space="preserve">Escala de imágenes en lentes convexas </v>
          </cell>
          <cell r="F6269" t="str">
            <v xml:space="preserve">Kompletny zestaw eksperymentalny: Wyznaczanie powiększenia soczewki wypukłej  </v>
          </cell>
          <cell r="G6269" t="str">
            <v xml:space="preserve">Определение коэффициента увеличения вогнутой линзы </v>
          </cell>
          <cell r="H6269">
            <v>496</v>
          </cell>
        </row>
        <row r="6270">
          <cell r="A6270" t="str">
            <v>P1068600</v>
          </cell>
          <cell r="B6270" t="str">
            <v>Bilder bei einer Konkavlinse</v>
          </cell>
          <cell r="C6270" t="str">
            <v xml:space="preserve">Image obtained with a concave lens </v>
          </cell>
          <cell r="D6270" t="str">
            <v>Oe 4.13 Images obtenues avec une lentille concave (imagevir-tuelle)</v>
          </cell>
          <cell r="E6270" t="str">
            <v xml:space="preserve">Imágenes en lente cóncava </v>
          </cell>
          <cell r="F6270" t="str">
            <v xml:space="preserve">Kompletny zestaw eksperymentalny: Obraz uzyskany w soczewce wklęsłej  </v>
          </cell>
          <cell r="G6270" t="str">
            <v xml:space="preserve">Изображение, полученное с помощью вогнутой линзы  </v>
          </cell>
          <cell r="H6270">
            <v>496</v>
          </cell>
        </row>
        <row r="6271">
          <cell r="A6271" t="str">
            <v>P1068700</v>
          </cell>
          <cell r="B6271" t="str">
            <v>Kissen- und tonnenförmige Verzeichnungen</v>
          </cell>
          <cell r="C6271" t="str">
            <v xml:space="preserve">Pincushion an barrel distortion </v>
          </cell>
          <cell r="D6271" t="str">
            <v xml:space="preserve">Oe 4.14 Aberrations d'images (en forme de "tonneau" oude"barillet") </v>
          </cell>
          <cell r="E6271" t="str">
            <v>Distorsión de cojín y de barril</v>
          </cell>
          <cell r="F6271" t="str">
            <v xml:space="preserve">Kompletny zestaw eksperymentalny: Dystorsja beczkowa i poduszkowa  </v>
          </cell>
          <cell r="G6271" t="str">
            <v xml:space="preserve">Подушкообразные и цилиндрические искажения  </v>
          </cell>
          <cell r="H6271">
            <v>536</v>
          </cell>
        </row>
        <row r="6272">
          <cell r="A6272" t="str">
            <v>P1068800</v>
          </cell>
          <cell r="B6272" t="str">
            <v>Die Lupe</v>
          </cell>
          <cell r="C6272" t="str">
            <v xml:space="preserve">The magnifying glass </v>
          </cell>
          <cell r="D6272" t="str">
            <v xml:space="preserve">Oe 7.1 La loupe </v>
          </cell>
          <cell r="E6272" t="str">
            <v xml:space="preserve">Lupa </v>
          </cell>
          <cell r="F6272" t="str">
            <v xml:space="preserve">Kompletny zestaw eksperymentalny: Lupa  </v>
          </cell>
          <cell r="G6272" t="str">
            <v xml:space="preserve">Увеличительное стекло  </v>
          </cell>
          <cell r="H6272">
            <v>181</v>
          </cell>
        </row>
        <row r="6273">
          <cell r="A6273" t="str">
            <v>P1068900</v>
          </cell>
          <cell r="B6273" t="str">
            <v>Das Mikroskop</v>
          </cell>
          <cell r="C6273" t="str">
            <v xml:space="preserve">The structure of a microscope </v>
          </cell>
          <cell r="D6273" t="str">
            <v xml:space="preserve">Oe 7.2 Conception du microscope </v>
          </cell>
          <cell r="E6273" t="str">
            <v xml:space="preserve">Microscopio </v>
          </cell>
          <cell r="F6273" t="str">
            <v xml:space="preserve">Kompletny zestaw eksperymentalny: Budowa mikroskopu  </v>
          </cell>
          <cell r="G6273" t="str">
            <v xml:space="preserve">Устройство микроскопа </v>
          </cell>
          <cell r="H6273">
            <v>559.20000000000005</v>
          </cell>
        </row>
        <row r="6274">
          <cell r="A6274" t="str">
            <v>P1069000</v>
          </cell>
          <cell r="B6274" t="str">
            <v>Bestimmung der Vergrößerung eines Mikroskops</v>
          </cell>
          <cell r="C6274" t="str">
            <v xml:space="preserve">Determining the magnification of a microscope </v>
          </cell>
          <cell r="D6274" t="str">
            <v xml:space="preserve">Oe 7.3 Détermination du grandissement d'un microscope  </v>
          </cell>
          <cell r="E6274" t="str">
            <v xml:space="preserve">Determinación del aumento de un microscopio </v>
          </cell>
          <cell r="F6274" t="str">
            <v xml:space="preserve">Kompletny zestaw eksperymentalny: Wyznaczanie powiększenia mikroskopu  </v>
          </cell>
          <cell r="G6274" t="str">
            <v>Определение увеличения микроскопа</v>
          </cell>
          <cell r="H6274">
            <v>572</v>
          </cell>
        </row>
        <row r="6275">
          <cell r="A6275" t="str">
            <v>P1069100</v>
          </cell>
          <cell r="B6275" t="str">
            <v>Das astronomische Fernrohr</v>
          </cell>
          <cell r="C6275" t="str">
            <v xml:space="preserve">The astronomical telescope </v>
          </cell>
          <cell r="D6275" t="str">
            <v>Oe 7.4 La lunette astronomique</v>
          </cell>
          <cell r="E6275" t="str">
            <v xml:space="preserve">Telescopio astronómico </v>
          </cell>
          <cell r="F6275" t="str">
            <v xml:space="preserve">Kompletny zestaw eksperymentalny: Teleskop astronomiczny  </v>
          </cell>
          <cell r="G6275" t="str">
            <v xml:space="preserve">Астрономический телескоп  </v>
          </cell>
          <cell r="H6275">
            <v>167.9</v>
          </cell>
        </row>
        <row r="6276">
          <cell r="A6276" t="str">
            <v>P1069200</v>
          </cell>
          <cell r="B6276" t="str">
            <v>Das holländische Fernrohr</v>
          </cell>
          <cell r="C6276" t="str">
            <v xml:space="preserve">The Galilean telescope </v>
          </cell>
          <cell r="D6276" t="str">
            <v xml:space="preserve">Oe 7.5 La lunette de galilée </v>
          </cell>
          <cell r="E6276" t="str">
            <v xml:space="preserve">Telescopio holandés </v>
          </cell>
          <cell r="F6276" t="str">
            <v xml:space="preserve">Kompletny zestaw eksperymentalny: Teleskop Galileusza  </v>
          </cell>
          <cell r="G6276" t="str">
            <v xml:space="preserve">Телескоп Галилея  </v>
          </cell>
          <cell r="H6276">
            <v>167.9</v>
          </cell>
        </row>
        <row r="6277">
          <cell r="A6277" t="str">
            <v>P1069300</v>
          </cell>
          <cell r="B6277" t="str">
            <v>Bestimmung der Vergrößerung eines Fernrohres</v>
          </cell>
          <cell r="C6277" t="str">
            <v xml:space="preserve">Determining the magnification of a telescope </v>
          </cell>
          <cell r="D6277" t="str">
            <v xml:space="preserve">Oe 7.6 Déterminination du grandissement d'une lunette  </v>
          </cell>
          <cell r="E6277" t="str">
            <v xml:space="preserve">Determinación del aumento de un telescopio </v>
          </cell>
          <cell r="F6277" t="str">
            <v xml:space="preserve">Kompletny zestaw eksperymentalny: Wyznaczanie powiększenia teleskopu  </v>
          </cell>
          <cell r="G6277" t="str">
            <v xml:space="preserve">Определение увеличения телескопа  </v>
          </cell>
          <cell r="H6277">
            <v>117</v>
          </cell>
        </row>
        <row r="6278">
          <cell r="A6278" t="str">
            <v>P1069400</v>
          </cell>
          <cell r="B6278" t="str">
            <v>Der Fotoapparat</v>
          </cell>
          <cell r="C6278" t="str">
            <v xml:space="preserve">The camera </v>
          </cell>
          <cell r="D6278" t="str">
            <v xml:space="preserve">Oe 7.7 L'appareil photographique  </v>
          </cell>
          <cell r="E6278" t="str">
            <v xml:space="preserve">Cámara fotográfica </v>
          </cell>
          <cell r="F6278" t="str">
            <v xml:space="preserve">Kompletny zestaw eksperymentalny: Aparat fotograficzny  </v>
          </cell>
          <cell r="G6278" t="str">
            <v xml:space="preserve">Фотоаппарат  </v>
          </cell>
          <cell r="H6278">
            <v>560</v>
          </cell>
        </row>
        <row r="6279">
          <cell r="A6279" t="str">
            <v>P1069500</v>
          </cell>
          <cell r="B6279" t="str">
            <v>Die Schärfentiefe eines Fotoapparates</v>
          </cell>
          <cell r="C6279" t="str">
            <v xml:space="preserve">The depth of focus of a camera </v>
          </cell>
          <cell r="D6279" t="str">
            <v xml:space="preserve">Oe 7.8 La profondeur de champ de l'appareil photo  </v>
          </cell>
          <cell r="E6279" t="str">
            <v xml:space="preserve">Profundidad de campo de una cámara fotográfica </v>
          </cell>
          <cell r="F6279" t="str">
            <v xml:space="preserve">Kompletny zestaw eksperymentalny: Głębia ostrości aparatu fotograficznego  </v>
          </cell>
          <cell r="G6279" t="str">
            <v xml:space="preserve">Глубина  резкости фотоаппарата  </v>
          </cell>
          <cell r="H6279">
            <v>554</v>
          </cell>
        </row>
        <row r="6280">
          <cell r="A6280" t="str">
            <v>P1069600</v>
          </cell>
          <cell r="B6280" t="str">
            <v>Der Diaprojektor</v>
          </cell>
          <cell r="C6280" t="str">
            <v xml:space="preserve">The slide projector </v>
          </cell>
          <cell r="D6280" t="str">
            <v xml:space="preserve">Oe 7.9 Le projecteur de diapositives </v>
          </cell>
          <cell r="E6280" t="str">
            <v xml:space="preserve">Proyector de diapositivas </v>
          </cell>
          <cell r="F6280" t="str">
            <v xml:space="preserve">Kompletny zestaw eksperymentalny: Projektor diapozytywów  </v>
          </cell>
          <cell r="G6280" t="str">
            <v xml:space="preserve">Диаскоп  </v>
          </cell>
          <cell r="H6280">
            <v>550.20000000000005</v>
          </cell>
        </row>
        <row r="6281">
          <cell r="A6281" t="str">
            <v>P1069700</v>
          </cell>
          <cell r="B6281" t="str">
            <v>Beugung am Gitter</v>
          </cell>
          <cell r="C6281" t="str">
            <v xml:space="preserve">Diffraction at a grid </v>
          </cell>
          <cell r="D6281" t="str">
            <v xml:space="preserve">Oe 8.1 Diffraction par un réseau </v>
          </cell>
          <cell r="E6281" t="str">
            <v xml:space="preserve">Difracción en rejilla </v>
          </cell>
          <cell r="F6281" t="str">
            <v xml:space="preserve">Kompletny zestaw eksperymentalny: Dyfrakcji na siatce  </v>
          </cell>
          <cell r="G6281" t="str">
            <v xml:space="preserve">Дифракция на решетке  </v>
          </cell>
          <cell r="H6281">
            <v>592.20000000000005</v>
          </cell>
        </row>
        <row r="6282">
          <cell r="A6282" t="str">
            <v>P1069800</v>
          </cell>
          <cell r="B6282" t="str">
            <v>Bestimmung der Wellenlänge durch Beugung am Gitter</v>
          </cell>
          <cell r="C6282" t="str">
            <v xml:space="preserve">Determination of the wavelength by grid diffraction </v>
          </cell>
          <cell r="D6282" t="str">
            <v xml:space="preserve">Oe 8.2 Mesure de la longueur d'onde  </v>
          </cell>
          <cell r="E6282" t="str">
            <v xml:space="preserve">Determinación de longitud de onda por difracción en rejilla </v>
          </cell>
          <cell r="F6282" t="str">
            <v xml:space="preserve">Kompletny zestaw eksperymentalny: Wyznaczanie długości fali za pomocą siatki dyfrakcyjnej  </v>
          </cell>
          <cell r="G6282" t="str">
            <v xml:space="preserve">Определение длины волны с помощью дифракционной решетки  </v>
          </cell>
          <cell r="H6282">
            <v>603.70000000000005</v>
          </cell>
        </row>
        <row r="6283">
          <cell r="A6283" t="str">
            <v>P1069900</v>
          </cell>
          <cell r="B6283" t="str">
            <v>Polarisation mit Filtern</v>
          </cell>
          <cell r="C6283" t="str">
            <v xml:space="preserve">Polarisation with filters </v>
          </cell>
          <cell r="D6283" t="str">
            <v>Oe 8.3 Filtres de polarisation</v>
          </cell>
          <cell r="E6283" t="str">
            <v xml:space="preserve">Polarización con filtros </v>
          </cell>
          <cell r="F6283" t="str">
            <v xml:space="preserve">Kompletny zestaw eksperymentalny: Polaryzacja światła za pomocą filtru  </v>
          </cell>
          <cell r="G6283" t="str">
            <v xml:space="preserve">Поляризация с помощью  фильтров  </v>
          </cell>
          <cell r="H6283">
            <v>570</v>
          </cell>
        </row>
        <row r="6284">
          <cell r="A6284" t="str">
            <v>P1070000</v>
          </cell>
          <cell r="B6284" t="str">
            <v>Drehung der Polarisationsebene durch Zuckerlösung</v>
          </cell>
          <cell r="C6284" t="str">
            <v xml:space="preserve">Rotation of the polarisation plane with a sugar solution </v>
          </cell>
          <cell r="D6284" t="str">
            <v>Oe 8.4 Rotation du plan de polarisation par une solution de-sucre</v>
          </cell>
          <cell r="E6284" t="str">
            <v xml:space="preserve">Giro del plano de polarización en una solución de azúcar </v>
          </cell>
          <cell r="F6284" t="str">
            <v xml:space="preserve">Kompletny zestaw eksperymentalny: Skręcenie płaszczyzny polaryzacji za pomocą roztworu cukru  </v>
          </cell>
          <cell r="G6284" t="str">
            <v xml:space="preserve">Вращение плоскости поляризации в растворе сахара </v>
          </cell>
          <cell r="H6284">
            <v>646</v>
          </cell>
        </row>
        <row r="6285">
          <cell r="A6285" t="str">
            <v>P1077069</v>
          </cell>
          <cell r="B6285" t="str">
            <v>Quadratisches Abstandsgesetz mit Cobra SMARTsense</v>
          </cell>
          <cell r="C6285" t="str">
            <v>Square distance law with Cobra SMARTsense</v>
          </cell>
          <cell r="D6285" t="str">
            <v>La loi de la distance carrée avec Cobra SMARTsense</v>
          </cell>
          <cell r="E6285" t="str">
            <v>Ley de distancia cuadrada con Cobra SMARTsense</v>
          </cell>
          <cell r="F6285" t="str">
            <v/>
          </cell>
          <cell r="G6285" t="str">
            <v>Закон квадратного расстояния с помощью Cobra SMARTsense</v>
          </cell>
          <cell r="H6285">
            <v>589</v>
          </cell>
        </row>
        <row r="6286">
          <cell r="A6286" t="str">
            <v>P1077169</v>
          </cell>
          <cell r="B6286" t="str">
            <v>Polarisation von Licht mit Cobra SMARTsense</v>
          </cell>
          <cell r="C6286" t="str">
            <v>Polarisation of light with Cobra SMARTsense</v>
          </cell>
          <cell r="D6286" t="str">
            <v>Polarisation de la lumière avec Cobra SMARTsense</v>
          </cell>
          <cell r="E6286" t="str">
            <v>Polarización de la luz con Cobra SMARTsense</v>
          </cell>
          <cell r="F6286" t="str">
            <v/>
          </cell>
          <cell r="G6286" t="str">
            <v>Поляризация света с помощью Cobra SMARTsense</v>
          </cell>
          <cell r="H6286">
            <v>764</v>
          </cell>
        </row>
        <row r="6287">
          <cell r="A6287" t="str">
            <v>P1084000</v>
          </cell>
          <cell r="B6287" t="str">
            <v xml:space="preserve">Nachweis von Ladungsarten an Reibstäben </v>
          </cell>
          <cell r="C6287" t="str">
            <v xml:space="preserve">Demonstration of the type of charge on rubbed rods </v>
          </cell>
          <cell r="D6287" t="str">
            <v xml:space="preserve">Détection des types de chargements sur les barres de frottemisation différente de tigesparfrottement </v>
          </cell>
          <cell r="E6287" t="str">
            <v xml:space="preserve">Demostración de clases de carga por frotación en varillas </v>
          </cell>
          <cell r="F6287" t="str">
            <v xml:space="preserve">Kompletny zestaw eksperymentalny: Wykrywanie rodzaju ładunku na prętach gumowych  </v>
          </cell>
          <cell r="G6287" t="str">
            <v xml:space="preserve">Демонстрация типа заряда  при трении стержней  </v>
          </cell>
          <cell r="H6287">
            <v>19</v>
          </cell>
        </row>
        <row r="6288">
          <cell r="A6288" t="str">
            <v>P1084100</v>
          </cell>
          <cell r="B6288" t="str">
            <v xml:space="preserve">Nachweis von Ladungsarten an Folien und Platten </v>
          </cell>
          <cell r="C6288" t="str">
            <v xml:space="preserve">Demonstration of the type of charge on films and plates </v>
          </cell>
          <cell r="D6288" t="str">
            <v>Détection des types de chargements sur les films et les plaqrentes électrisations sur-feuilles et plaques</v>
          </cell>
          <cell r="E6288" t="str">
            <v xml:space="preserve">Demostración de clases de carga en láminas y placas </v>
          </cell>
          <cell r="F6288" t="str">
            <v xml:space="preserve">Kompletny zestaw eksperymentalny: Wykrywanie rodzaju ładunku na foliach i płytach  </v>
          </cell>
          <cell r="G6288" t="str">
            <v>Демонстрация типа заряда на пленках и пластинках</v>
          </cell>
          <cell r="H6288">
            <v>69.099999999999994</v>
          </cell>
        </row>
        <row r="6289">
          <cell r="A6289" t="str">
            <v>P1084200</v>
          </cell>
          <cell r="B6289" t="str">
            <v xml:space="preserve">Kräfte zwischen geladenen Körpern </v>
          </cell>
          <cell r="C6289" t="str">
            <v xml:space="preserve">Forces between charged bodies </v>
          </cell>
          <cell r="D6289" t="str">
            <v xml:space="preserve">Forces entre corps chargése deux corps électrisés  </v>
          </cell>
          <cell r="E6289" t="str">
            <v>Fuerzas entre cuerpos eléctricamente cargados</v>
          </cell>
          <cell r="F6289" t="str">
            <v xml:space="preserve">Kompletny zestaw eksperymentalny: Siły działające między naładowanymi ciałami  </v>
          </cell>
          <cell r="G6289" t="str">
            <v xml:space="preserve">Силы между заряженными телами  </v>
          </cell>
          <cell r="H6289">
            <v>77.099999999999994</v>
          </cell>
        </row>
        <row r="6290">
          <cell r="A6290" t="str">
            <v>P1084300</v>
          </cell>
          <cell r="B6290" t="str">
            <v xml:space="preserve">Modell eines Elektroskops </v>
          </cell>
          <cell r="C6290" t="str">
            <v xml:space="preserve">A model of an electroscope </v>
          </cell>
          <cell r="D6290" t="str">
            <v xml:space="preserve">Modèle d'électroscopescope  </v>
          </cell>
          <cell r="E6290" t="str">
            <v xml:space="preserve">Modelo de electroscopio </v>
          </cell>
          <cell r="F6290" t="str">
            <v xml:space="preserve">Kompletny zestaw eksperymentalny: Model elektroskopu  </v>
          </cell>
          <cell r="G6290" t="str">
            <v xml:space="preserve">Модель электроскопа  </v>
          </cell>
          <cell r="H6290">
            <v>28.64</v>
          </cell>
        </row>
        <row r="6291">
          <cell r="A6291" t="str">
            <v>P1084400</v>
          </cell>
          <cell r="B6291" t="str">
            <v xml:space="preserve">Funktionsweise eines Elektroskops </v>
          </cell>
          <cell r="C6291" t="str">
            <v xml:space="preserve">The mode of operation of an electroscope </v>
          </cell>
          <cell r="D6291" t="str">
            <v xml:space="preserve">Fonctionnement d'un électroscopeectroscope  </v>
          </cell>
          <cell r="E6291" t="str">
            <v xml:space="preserve">Funcionamiento de electroscopio </v>
          </cell>
          <cell r="F6291" t="str">
            <v xml:space="preserve">Kompletny zestaw eksperymentalny: Zasada działania elektroskopu  </v>
          </cell>
          <cell r="G6291" t="str">
            <v xml:space="preserve">Принцип работы электроскопа </v>
          </cell>
          <cell r="H6291">
            <v>67.599999999999994</v>
          </cell>
        </row>
        <row r="6292">
          <cell r="A6292" t="str">
            <v>P1084500</v>
          </cell>
          <cell r="B6292" t="str">
            <v xml:space="preserve">Influenz bei Leitern und Nichtleitern </v>
          </cell>
          <cell r="C6292" t="str">
            <v xml:space="preserve">Electrostatic induction with conductors and non-conductors </v>
          </cell>
          <cell r="D6292" t="str">
            <v>Influence sur les conducteurs et les non-conducteursuence des conducteurs et des-non-conducteurs</v>
          </cell>
          <cell r="E6292" t="str">
            <v xml:space="preserve">Inducción electrostática en conductores y no conductores </v>
          </cell>
          <cell r="F6292" t="str">
            <v xml:space="preserve">Kompletny zestaw eksperymentalny: Indukcyjna elektryczna dla przewodnikami i izolatorów  </v>
          </cell>
          <cell r="G6292" t="str">
            <v xml:space="preserve">Электростатическая индукция в проводниках и диэлектриках  </v>
          </cell>
          <cell r="H6292">
            <v>78.400000000000006</v>
          </cell>
        </row>
        <row r="6293">
          <cell r="A6293" t="str">
            <v>P1084600</v>
          </cell>
          <cell r="B6293" t="str">
            <v xml:space="preserve">Kraftwirkung bei Influenz (Bildladung) </v>
          </cell>
          <cell r="C6293" t="str">
            <v>The effect of a force of electrostatic induction (imagecharge)</v>
          </cell>
          <cell r="D6293" t="str">
            <v xml:space="preserve">Effet de force en cas d'influenza (charge d'image)fluence </v>
          </cell>
          <cell r="E6293" t="str">
            <v>Efecto de fuerza de inducción electrostática (carga de ima-gen)</v>
          </cell>
          <cell r="F6293" t="str">
            <v xml:space="preserve">Kompletny zestaw eksperymentalny: Zjawisko indukcji elektrostatycznej (obraz ładunku)  </v>
          </cell>
          <cell r="G6293" t="str">
            <v xml:space="preserve">Явление электростатической индукции (изображение заряда)  </v>
          </cell>
          <cell r="H6293">
            <v>67</v>
          </cell>
        </row>
        <row r="6294">
          <cell r="A6294" t="str">
            <v>P1084700</v>
          </cell>
          <cell r="B6294" t="str">
            <v xml:space="preserve">Influenzerscheinungen am Elektroskop </v>
          </cell>
          <cell r="C6294" t="str">
            <v xml:space="preserve">Electrostatic induction with an electroscope </v>
          </cell>
          <cell r="D6294" t="str">
            <v xml:space="preserve">Manifestations de la grippe à l'électroscope  </v>
          </cell>
          <cell r="E6294" t="str">
            <v xml:space="preserve">Inducción electrostática con electroscopio </v>
          </cell>
          <cell r="F6294" t="str">
            <v xml:space="preserve">Kompletny zestaw eksperymentalny: Indukowanie ładunku za pomocą elektroskopu  </v>
          </cell>
          <cell r="G6294" t="str">
            <v>Электростатическая индукция с  помощью электроскопа</v>
          </cell>
          <cell r="H6294">
            <v>63.4</v>
          </cell>
        </row>
        <row r="6295">
          <cell r="A6295" t="str">
            <v>P1084800</v>
          </cell>
          <cell r="B6295" t="str">
            <v xml:space="preserve">Leiter als Ladungsspeicher </v>
          </cell>
          <cell r="C6295" t="str">
            <v xml:space="preserve">A conductor as a capacitor </v>
          </cell>
          <cell r="D6295" t="str">
            <v xml:space="preserve">Conducteur comme accumulateur de chargeomme accumulateurs de charge </v>
          </cell>
          <cell r="E6295" t="str">
            <v xml:space="preserve">Conductores como acumuladores de carga </v>
          </cell>
          <cell r="F6295" t="str">
            <v xml:space="preserve">Kompletny zestaw eksperymentalny: Przewodnik jako kondensator  </v>
          </cell>
          <cell r="G6295" t="str">
            <v xml:space="preserve">Проводник в качестве конденсатора </v>
          </cell>
          <cell r="H6295">
            <v>98.65</v>
          </cell>
        </row>
        <row r="6296">
          <cell r="A6296" t="str">
            <v>P1084900</v>
          </cell>
          <cell r="B6296" t="str">
            <v xml:space="preserve">Ladungsverteilung im Faraday-Becher </v>
          </cell>
          <cell r="C6296" t="str">
            <v xml:space="preserve">Charge distribution in a Faraday cup </v>
          </cell>
          <cell r="D6296" t="str">
            <v xml:space="preserve">Répartition des charges dans le bécher de Faradayes sur le bécher faraday </v>
          </cell>
          <cell r="E6296" t="str">
            <v xml:space="preserve">Distribución de carga en copa de Faraday </v>
          </cell>
          <cell r="F6296" t="str">
            <v xml:space="preserve">Kompletny zestaw eksperymentalny: Rozkład ładunku w naczyniu Faradaya  </v>
          </cell>
          <cell r="G6296" t="str">
            <v xml:space="preserve">Распределение заряда в цилиндре Фарадея </v>
          </cell>
          <cell r="H6296">
            <v>98.65</v>
          </cell>
        </row>
        <row r="6297">
          <cell r="A6297" t="str">
            <v>P1085000</v>
          </cell>
          <cell r="B6297" t="str">
            <v xml:space="preserve">Speicherung von positiven und negativen Ladungen </v>
          </cell>
          <cell r="C6297" t="str">
            <v xml:space="preserve">Storing of positive and negative charges </v>
          </cell>
          <cell r="D6297" t="str">
            <v xml:space="preserve">Stockage de charges positives et négativess positives et négatives </v>
          </cell>
          <cell r="E6297" t="str">
            <v xml:space="preserve">Acumulación de cargas positivas y negativas </v>
          </cell>
          <cell r="F6297" t="str">
            <v xml:space="preserve">Kompletny zestaw eksperymentalny: Magazynowanie ładunków dodatnich i ujemnych  </v>
          </cell>
          <cell r="G6297" t="str">
            <v xml:space="preserve">Закон сохранения положительных и отрицательных зарядов  </v>
          </cell>
          <cell r="H6297">
            <v>58</v>
          </cell>
        </row>
        <row r="6298">
          <cell r="A6298" t="str">
            <v>P1085100</v>
          </cell>
          <cell r="B6298" t="str">
            <v xml:space="preserve">Ladungstransport durch ein Pendel </v>
          </cell>
          <cell r="C6298" t="str">
            <v xml:space="preserve">Charge transport with a pendulum </v>
          </cell>
          <cell r="D6298" t="str">
            <v xml:space="preserve">Transport de charges par un penduleélectriques par un pendule </v>
          </cell>
          <cell r="E6298" t="str">
            <v xml:space="preserve">Transporte de cargas a través de un péndulo </v>
          </cell>
          <cell r="F6298" t="str">
            <v xml:space="preserve">Kompletny zestaw eksperymentalny: Transport ładunku za pomocą wahadła  </v>
          </cell>
          <cell r="G6298" t="str">
            <v>Перенос заряда с помощью маятника</v>
          </cell>
          <cell r="H6298">
            <v>81.5</v>
          </cell>
        </row>
        <row r="6299">
          <cell r="A6299" t="str">
            <v>P1085200</v>
          </cell>
          <cell r="B6299" t="str">
            <v xml:space="preserve">Beweglichkeit von Ladungen in Isolatoren und Leitern </v>
          </cell>
          <cell r="C6299" t="str">
            <v xml:space="preserve">The mobility of charges in insulators and conductors </v>
          </cell>
          <cell r="D6299" t="str">
            <v>Mobilité des charges dans les isolateurs et les conducteursans des isolateurs ou conduc-teurs</v>
          </cell>
          <cell r="E6299" t="str">
            <v xml:space="preserve">Movilidad de cargas en aislantes y en conductores </v>
          </cell>
          <cell r="F6299" t="str">
            <v xml:space="preserve">Kompletny zestaw eksperymentalny: Ruchliwość ładunków w izolatorach i przewodnikach  </v>
          </cell>
          <cell r="G6299" t="str">
            <v xml:space="preserve">Подвижность зарядов в диэлектриках и проводниках  </v>
          </cell>
          <cell r="H6299">
            <v>58.9</v>
          </cell>
        </row>
        <row r="6300">
          <cell r="A6300" t="str">
            <v>P1085300</v>
          </cell>
          <cell r="B6300" t="str">
            <v xml:space="preserve">Prüfen der Leitfähigkeit mit dem Elektroskop </v>
          </cell>
          <cell r="C6300" t="str">
            <v xml:space="preserve">Testing conductivity with an electroscope </v>
          </cell>
          <cell r="D6300" t="str">
            <v xml:space="preserve">Contrôle de la conductivité avec l'électroscopeuctibilité avec l'électroscope </v>
          </cell>
          <cell r="E6300" t="str">
            <v xml:space="preserve">Comprobación de conductividad con electroscopio </v>
          </cell>
          <cell r="F6300" t="str">
            <v xml:space="preserve">Kompletny zestaw eksperymentalny: Testowanie przewodności za pomocą elektroskopu  </v>
          </cell>
          <cell r="G6300" t="str">
            <v xml:space="preserve">Исследование проводимости с помощью электроскопа </v>
          </cell>
          <cell r="H6300">
            <v>90.15</v>
          </cell>
        </row>
        <row r="6301">
          <cell r="A6301" t="str">
            <v>P1085400</v>
          </cell>
          <cell r="B6301" t="str">
            <v xml:space="preserve">Entladung durch Ionisation </v>
          </cell>
          <cell r="C6301" t="str">
            <v xml:space="preserve">Discharging by ionisation </v>
          </cell>
          <cell r="D6301" t="str">
            <v xml:space="preserve">Décharge par ionisationn </v>
          </cell>
          <cell r="E6301" t="str">
            <v xml:space="preserve">Descarga por ionización </v>
          </cell>
          <cell r="F6301" t="str">
            <v xml:space="preserve">Kompletny zestaw eksperymentalny: Rozładowanie poprzez jonizację  </v>
          </cell>
          <cell r="G6301" t="str">
            <v xml:space="preserve">Разрядка  путем ионизации  </v>
          </cell>
          <cell r="H6301">
            <v>87.4</v>
          </cell>
        </row>
        <row r="6302">
          <cell r="A6302" t="str">
            <v>P1085500</v>
          </cell>
          <cell r="B6302" t="str">
            <v xml:space="preserve">Endladung durch Spitzen </v>
          </cell>
          <cell r="C6302" t="str">
            <v xml:space="preserve">Discharging at points </v>
          </cell>
          <cell r="D6302" t="str">
            <v>Charge finale par pointes</v>
          </cell>
          <cell r="E6302" t="str">
            <v xml:space="preserve">Descarga en puntas </v>
          </cell>
          <cell r="F6302" t="str">
            <v xml:space="preserve">Kompletny zestaw eksperymentalny: Rozładowanie poprzez końcówką  </v>
          </cell>
          <cell r="G6302" t="str">
            <v xml:space="preserve">Разрядка через наконечник  </v>
          </cell>
          <cell r="H6302">
            <v>52.5</v>
          </cell>
        </row>
        <row r="6303">
          <cell r="A6303" t="str">
            <v>P1085600</v>
          </cell>
          <cell r="B6303" t="str">
            <v xml:space="preserve">Magnetische und nichtmagnetische Stoffe </v>
          </cell>
          <cell r="C6303" t="str">
            <v xml:space="preserve">Magnetic and non-magnetic substances </v>
          </cell>
          <cell r="D6303" t="str">
            <v xml:space="preserve">Matériaux magnétiques et non magnétiquest amagnétiques </v>
          </cell>
          <cell r="E6303" t="str">
            <v xml:space="preserve">Materiales magnéticos y no magnéticos </v>
          </cell>
          <cell r="F6303" t="str">
            <v xml:space="preserve">Kompletny zestaw eksperymentalny: Substancje magnetyczne i niemagnetyczne  </v>
          </cell>
          <cell r="G6303" t="str">
            <v>Магнитные и немагнитные вещества</v>
          </cell>
          <cell r="H6303">
            <v>22.3</v>
          </cell>
        </row>
        <row r="6304">
          <cell r="A6304" t="str">
            <v>P1085700</v>
          </cell>
          <cell r="B6304" t="str">
            <v xml:space="preserve">Magnetpole und ihre Unterscheidung </v>
          </cell>
          <cell r="C6304" t="str">
            <v xml:space="preserve">Magnetic poles and polarity </v>
          </cell>
          <cell r="D6304" t="str">
            <v>Les pôles magnétiques et leur distinction</v>
          </cell>
          <cell r="E6304" t="str">
            <v xml:space="preserve">Polos magnéticos y su distinción </v>
          </cell>
          <cell r="F6304" t="str">
            <v xml:space="preserve">Kompletny zestaw eksperymentalny: Bieguny magnetyczne i polaryzacja  </v>
          </cell>
          <cell r="G6304" t="str">
            <v xml:space="preserve">Магнитные полюса и полярность  </v>
          </cell>
          <cell r="H6304">
            <v>68.400000000000006</v>
          </cell>
        </row>
        <row r="6305">
          <cell r="A6305" t="str">
            <v>P1085800</v>
          </cell>
          <cell r="B6305" t="str">
            <v xml:space="preserve">Magnetische Anziehungskraft (Fernwirkung) </v>
          </cell>
          <cell r="C6305" t="str">
            <v xml:space="preserve">Magnetic attraction (distant effect) </v>
          </cell>
          <cell r="D6305" t="str">
            <v>Attraction magnétique (effet à distance)</v>
          </cell>
          <cell r="E6305" t="str">
            <v xml:space="preserve">Atracción magnética (acción remota) </v>
          </cell>
          <cell r="F6305" t="str">
            <v xml:space="preserve">Kompletny zestaw eksperymentalny: Przyciąganie magnetyczne (wpływ odległości)  </v>
          </cell>
          <cell r="G6305" t="str">
            <v xml:space="preserve">Магнитное притяжение (эффект дальности)  </v>
          </cell>
          <cell r="H6305">
            <v>27.2</v>
          </cell>
        </row>
        <row r="6306">
          <cell r="A6306" t="str">
            <v>P1085900</v>
          </cell>
          <cell r="B6306" t="str">
            <v xml:space="preserve">Magnetisieren und Entmagnetisieren </v>
          </cell>
          <cell r="C6306" t="str">
            <v xml:space="preserve">Magnetisation and de-magnetisation </v>
          </cell>
          <cell r="D6306" t="str">
            <v xml:space="preserve">Magnétisation et démagnétisationnétisation </v>
          </cell>
          <cell r="E6306" t="str">
            <v xml:space="preserve">Magnetización y desmagnetización </v>
          </cell>
          <cell r="F6306" t="str">
            <v xml:space="preserve">Kompletny zestaw eksperymentalny: Magnesowanie i rozmagnesowywanie  </v>
          </cell>
          <cell r="G6306" t="str">
            <v xml:space="preserve">Намагничивание и размагничивание </v>
          </cell>
          <cell r="H6306">
            <v>62</v>
          </cell>
        </row>
        <row r="6307">
          <cell r="A6307" t="str">
            <v>P1086000</v>
          </cell>
          <cell r="B6307" t="str">
            <v xml:space="preserve">Zerlegung von Magneten (Elementarmagnete) </v>
          </cell>
          <cell r="C6307" t="str">
            <v xml:space="preserve">Breaking down magnets (elementary magnets) </v>
          </cell>
          <cell r="D6307" t="str">
            <v xml:space="preserve">Décomposition d'aimants (aimants élémentaires) </v>
          </cell>
          <cell r="E6307" t="str">
            <v xml:space="preserve">Descomposición de imanes (imanes elementales) </v>
          </cell>
          <cell r="F6307" t="str">
            <v xml:space="preserve">Kompletny zestaw eksperymentalny: Dekompozycja magnesu (magnesy elementarne)  </v>
          </cell>
          <cell r="G6307" t="str">
            <v xml:space="preserve">Разрушающее действие  магнитов (простые магниты) </v>
          </cell>
          <cell r="H6307">
            <v>53.5</v>
          </cell>
        </row>
        <row r="6308">
          <cell r="A6308" t="str">
            <v>P1086100</v>
          </cell>
          <cell r="B6308" t="str">
            <v xml:space="preserve">Zusammensetzung von Magneten </v>
          </cell>
          <cell r="C6308" t="str">
            <v xml:space="preserve">Combining magnets </v>
          </cell>
          <cell r="D6308" t="str">
            <v xml:space="preserve">Composition des aimantsieurs aimants </v>
          </cell>
          <cell r="E6308" t="str">
            <v xml:space="preserve">Composición de imanes </v>
          </cell>
          <cell r="F6308" t="str">
            <v xml:space="preserve">Kompletny zestaw eksperymentalny: Łączenie magnesów  </v>
          </cell>
          <cell r="G6308" t="str">
            <v xml:space="preserve">Комбинация  магнитов  </v>
          </cell>
          <cell r="H6308">
            <v>28.5</v>
          </cell>
        </row>
        <row r="6309">
          <cell r="A6309" t="str">
            <v>P1086200</v>
          </cell>
          <cell r="B6309" t="str">
            <v xml:space="preserve">Darstellung der Feldlinien eines Stabmagneten </v>
          </cell>
          <cell r="C6309" t="str">
            <v xml:space="preserve">Representation of the field lines of a bar magnet </v>
          </cell>
          <cell r="D6309" t="str">
            <v xml:space="preserve">Représentation des lignes de champ d'un barreau aimantées de champ </v>
          </cell>
          <cell r="E6309" t="str">
            <v xml:space="preserve">Representación de líneas de campo de un imán recto </v>
          </cell>
          <cell r="F6309" t="str">
            <v xml:space="preserve">Kompletny zestaw eksperymentalny: Reprezentacja linii pola magnetycznego za pomocą igły magnetycznej  </v>
          </cell>
          <cell r="G6309" t="str">
            <v xml:space="preserve">Изображение силовых линий поля стержневого магнита </v>
          </cell>
          <cell r="H6309">
            <v>18.2</v>
          </cell>
        </row>
        <row r="6310">
          <cell r="A6310" t="str">
            <v>P1086300</v>
          </cell>
          <cell r="B6310" t="str">
            <v xml:space="preserve">Richtung der Feldlinien eines Stabmagneten </v>
          </cell>
          <cell r="C6310" t="str">
            <v xml:space="preserve">Direction of the field lines of a bar magnet </v>
          </cell>
          <cell r="D6310" t="str">
            <v xml:space="preserve">Direction des lignes de champ d'un barreau aimantée champ </v>
          </cell>
          <cell r="E6310" t="str">
            <v xml:space="preserve">Sentido de líneas de campo de un imán recto </v>
          </cell>
          <cell r="F6310" t="str">
            <v xml:space="preserve">Kompletny zestaw eksperymentalny: Kierunek linii pola magnetycznego magnesu sztabkowego  </v>
          </cell>
          <cell r="G6310" t="str">
            <v xml:space="preserve">Направление силовых линий стержневого магнита  </v>
          </cell>
          <cell r="H6310">
            <v>38.5</v>
          </cell>
        </row>
        <row r="6311">
          <cell r="A6311" t="str">
            <v>P1086400</v>
          </cell>
          <cell r="B6311" t="str">
            <v xml:space="preserve">Feldlinien von zwei gleichartigen Polen </v>
          </cell>
          <cell r="C6311" t="str">
            <v xml:space="preserve">Pattern produced by the field lines of two like poles </v>
          </cell>
          <cell r="D6311" t="str">
            <v xml:space="preserve">Lignes de champ de deux pôles de même natureamp de deux pôles identiques </v>
          </cell>
          <cell r="E6311" t="str">
            <v xml:space="preserve">Líneas de campo entre dos polos del mismo signo </v>
          </cell>
          <cell r="F6311" t="str">
            <v xml:space="preserve">Kompletny zestaw eksperymentalny: Obraz linii pola magnetycznego wytworzonego przez dwa bieguny jednoimienne  </v>
          </cell>
          <cell r="G6311" t="str">
            <v>Изображение силовых линий поля двух одноименных полюсов</v>
          </cell>
          <cell r="H6311">
            <v>44.7</v>
          </cell>
        </row>
        <row r="6312">
          <cell r="A6312" t="str">
            <v>P1086500</v>
          </cell>
          <cell r="B6312" t="str">
            <v xml:space="preserve">Feldlinien von zwei entgegengesetzten Polen </v>
          </cell>
          <cell r="C6312" t="str">
            <v xml:space="preserve">Pattern produced by the field lines of two unlike poles </v>
          </cell>
          <cell r="D6312" t="str">
            <v xml:space="preserve">Lignes de champ de deux pôles opposésamp de deux pôles différents </v>
          </cell>
          <cell r="E6312" t="str">
            <v xml:space="preserve">Líneas de campo entre dos polos de signo opuesto </v>
          </cell>
          <cell r="F6312" t="str">
            <v xml:space="preserve">Kompletny zestaw eksperymentalny: Obraz linii pola magnetycznego wytworzonego przez dwa bieguny różnoimienne  </v>
          </cell>
          <cell r="G6312" t="str">
            <v>Изображение силовых линий поля двух разноименных полюсов</v>
          </cell>
          <cell r="H6312">
            <v>30.2</v>
          </cell>
        </row>
        <row r="6313">
          <cell r="A6313" t="str">
            <v>P1086600</v>
          </cell>
          <cell r="B6313" t="str">
            <v xml:space="preserve">Das Magnetfeld der Erde </v>
          </cell>
          <cell r="C6313" t="str">
            <v xml:space="preserve">The earth's magnetic field  </v>
          </cell>
          <cell r="D6313" t="str">
            <v xml:space="preserve">Le champ magnétique de la Terrestre </v>
          </cell>
          <cell r="E6313" t="str">
            <v xml:space="preserve">Campo magnético de la tierra </v>
          </cell>
          <cell r="F6313" t="str">
            <v xml:space="preserve">Kompletny zestaw eksperymentalny: Pole magnetyczne Ziemi  </v>
          </cell>
          <cell r="G6313" t="str">
            <v xml:space="preserve">Магнитное поле Земли  </v>
          </cell>
          <cell r="H6313">
            <v>54.6</v>
          </cell>
        </row>
        <row r="6314">
          <cell r="A6314" t="str">
            <v>P1086769</v>
          </cell>
          <cell r="B6314" t="str">
            <v>Das magnetische Feld in einer Spule mit Cobra SMARTsense</v>
          </cell>
          <cell r="C6314" t="str">
            <v>Magnetic Field in a coil with Cobra SMARTsense</v>
          </cell>
          <cell r="D6314" t="str">
            <v/>
          </cell>
          <cell r="E6314" t="str">
            <v/>
          </cell>
          <cell r="F6314" t="str">
            <v/>
          </cell>
          <cell r="G6314" t="str">
            <v>Магнитное поле в катушке с Cobra SMARTsense</v>
          </cell>
          <cell r="H6314">
            <v>262.10000000000002</v>
          </cell>
        </row>
        <row r="6315">
          <cell r="A6315" t="str">
            <v>P1086869</v>
          </cell>
          <cell r="B6315" t="str">
            <v>Der Elektromagnet mit Cobra SMARTsense</v>
          </cell>
          <cell r="C6315" t="str">
            <v>Electromagnets with Cobra SMARTsense</v>
          </cell>
          <cell r="D6315" t="str">
            <v/>
          </cell>
          <cell r="E6315" t="str">
            <v/>
          </cell>
          <cell r="F6315" t="str">
            <v/>
          </cell>
          <cell r="G6315" t="str">
            <v xml:space="preserve"> Электромагнит с  Cobra SMARTsense</v>
          </cell>
          <cell r="H6315">
            <v>309.10000000000002</v>
          </cell>
        </row>
        <row r="6316">
          <cell r="A6316" t="str">
            <v>P1100000</v>
          </cell>
          <cell r="B6316" t="str">
            <v xml:space="preserve">Geradlinige Ausbreitung des Lichtes </v>
          </cell>
          <cell r="C6316" t="str">
            <v>Rectilinear propagation of light</v>
          </cell>
          <cell r="D6316" t="str">
            <v xml:space="preserve">Ot 1.1 </v>
          </cell>
          <cell r="E6316" t="str">
            <v>Propagación rectilínea de luz (en tablero magnético)</v>
          </cell>
          <cell r="F6316" t="str">
            <v xml:space="preserve">Kompletny zestaw eksperymentalny: Prostoliniowe rozchodzenie się światła  </v>
          </cell>
          <cell r="G6316" t="str">
            <v xml:space="preserve">Прямолинейное распространение света  </v>
          </cell>
          <cell r="H6316">
            <v>1319.7</v>
          </cell>
        </row>
        <row r="6317">
          <cell r="A6317" t="str">
            <v>P1100100</v>
          </cell>
          <cell r="B6317" t="str">
            <v xml:space="preserve">Schattenbildung bei punktförmiger Lichtquelle </v>
          </cell>
          <cell r="C6317" t="str">
            <v>Shadow formation by a point light source</v>
          </cell>
          <cell r="D6317" t="str">
            <v xml:space="preserve">Ot 1.2 </v>
          </cell>
          <cell r="E6317" t="str">
            <v>Formación de sombras con una fuente puntual de luz (en tab-lero magnético)</v>
          </cell>
          <cell r="F6317" t="str">
            <v xml:space="preserve">Kompletny zestaw eksperymentalny: Tworzenie cienia dla punktowego źródła światła  </v>
          </cell>
          <cell r="G6317" t="str">
            <v xml:space="preserve">Формирование тени с помощью точечного источника света </v>
          </cell>
          <cell r="H6317">
            <v>1229.8</v>
          </cell>
        </row>
        <row r="6318">
          <cell r="A6318" t="str">
            <v>P1100200</v>
          </cell>
          <cell r="B6318" t="str">
            <v xml:space="preserve">Kern- und Halbschatten bei zweipunktförmigen Lichtquellen </v>
          </cell>
          <cell r="C6318" t="str">
            <v>Umbra and penumbra with two point light sources</v>
          </cell>
          <cell r="D6318" t="str">
            <v xml:space="preserve">Ot 1.3 </v>
          </cell>
          <cell r="E6318" t="str">
            <v>Sombra y penumbra con dos fuentes puntuales de luz (en tab-lero magnético)</v>
          </cell>
          <cell r="F6318" t="str">
            <v xml:space="preserve">Kompletny zestaw eksperymentalny: Tworzenie cienia i półcienia dla dwóch punktowych źródeł światła  </v>
          </cell>
          <cell r="G6318" t="str">
            <v xml:space="preserve">Формирование тени и полутени с помощью двух точечных источников света </v>
          </cell>
          <cell r="H6318">
            <v>1310.8</v>
          </cell>
        </row>
        <row r="6319">
          <cell r="A6319" t="str">
            <v>P1100300</v>
          </cell>
          <cell r="B6319" t="str">
            <v xml:space="preserve">Kern- und Halbschatten bei ausgedehnter Lichtquelle </v>
          </cell>
          <cell r="C6319" t="str">
            <v>Umbra and penumbra with an extensive light source</v>
          </cell>
          <cell r="D6319" t="str">
            <v xml:space="preserve">Ot 1.4 </v>
          </cell>
          <cell r="E6319" t="str">
            <v>Sombra y penumbra con una fuente de luz extensa (en tableromagnético)</v>
          </cell>
          <cell r="F6319" t="str">
            <v xml:space="preserve">Kompletny zestaw eksperymentalny: Cienie i półcienie dla powierzchniowego źródła światła  </v>
          </cell>
          <cell r="G6319" t="str">
            <v xml:space="preserve">Формирование тени и полутени с помощью протяженного источника света  </v>
          </cell>
          <cell r="H6319">
            <v>1247.8</v>
          </cell>
        </row>
        <row r="6320">
          <cell r="A6320" t="str">
            <v>P1100400</v>
          </cell>
          <cell r="B6320" t="str">
            <v xml:space="preserve">Schattenlänge </v>
          </cell>
          <cell r="C6320" t="str">
            <v>Length of shadows</v>
          </cell>
          <cell r="D6320" t="str">
            <v xml:space="preserve">Ot 1.5 </v>
          </cell>
          <cell r="E6320" t="str">
            <v>Longitud de sombras (en tablero magnético)</v>
          </cell>
          <cell r="F6320" t="str">
            <v xml:space="preserve">Kompletny zestaw eksperymentalny: Długość cienia  </v>
          </cell>
          <cell r="G6320" t="str">
            <v xml:space="preserve">Длина теней </v>
          </cell>
          <cell r="H6320">
            <v>1288.7</v>
          </cell>
        </row>
        <row r="6321">
          <cell r="A6321" t="str">
            <v>P1100500</v>
          </cell>
          <cell r="B6321" t="str">
            <v xml:space="preserve">Sonnen- und Mondfinsternis mit punktförmiger Lichtquelle </v>
          </cell>
          <cell r="C6321" t="str">
            <v>Solar and lunar eclipses with a point light source</v>
          </cell>
          <cell r="D6321" t="str">
            <v xml:space="preserve">Ot 1.6 </v>
          </cell>
          <cell r="E6321" t="str">
            <v>Eclipse del sol y de la luna con una fuente puntual de luz(en tablero magnético)</v>
          </cell>
          <cell r="F6321" t="str">
            <v xml:space="preserve">Kompletny zestaw eksperymentalny: Zaćmienie Słońca i Księżyca z punktowym źródłem światła  </v>
          </cell>
          <cell r="G6321" t="str">
            <v xml:space="preserve">Солнечные и лунные затмения с помощью точечного источника света  </v>
          </cell>
          <cell r="H6321">
            <v>1229.8</v>
          </cell>
        </row>
        <row r="6322">
          <cell r="A6322" t="str">
            <v>P1100600</v>
          </cell>
          <cell r="B6322" t="str">
            <v xml:space="preserve">Sonnen- und Mondfinsternis mit ausgedehnter Lichtquelle </v>
          </cell>
          <cell r="C6322" t="str">
            <v>Solar and lunar eclipses with an extensive light source</v>
          </cell>
          <cell r="D6322" t="str">
            <v xml:space="preserve">Ot 1.7 </v>
          </cell>
          <cell r="E6322" t="str">
            <v>Eclipse del sol y de la luna con una fuente de luz extensa(en tablero magnético)</v>
          </cell>
          <cell r="F6322" t="str">
            <v xml:space="preserve">Kompletny zestaw eksperymentalny: Zaćmienie Słońca i Księżyca z powierzchniowym źródłem światła  </v>
          </cell>
          <cell r="G6322" t="str">
            <v>Солнечные и лунные затмения с поверхностным источником света</v>
          </cell>
          <cell r="H6322">
            <v>1310.8</v>
          </cell>
        </row>
        <row r="6323">
          <cell r="A6323" t="str">
            <v>P1100700</v>
          </cell>
          <cell r="B6323" t="str">
            <v xml:space="preserve">Reflexion des Lichtes </v>
          </cell>
          <cell r="C6323" t="str">
            <v>Reflection of light</v>
          </cell>
          <cell r="D6323" t="str">
            <v xml:space="preserve">Ot 2.1 </v>
          </cell>
          <cell r="E6323" t="str">
            <v>Reflexión de luz (en tablero magnético)</v>
          </cell>
          <cell r="F6323" t="str">
            <v xml:space="preserve">Kompletny zestaw eksperymentalny: Odbicie światła  </v>
          </cell>
          <cell r="G6323" t="str">
            <v xml:space="preserve">Отражение света  </v>
          </cell>
          <cell r="H6323">
            <v>1252.7</v>
          </cell>
        </row>
        <row r="6324">
          <cell r="A6324" t="str">
            <v>P1100800</v>
          </cell>
          <cell r="B6324" t="str">
            <v xml:space="preserve">Das Reflexionsgesetz </v>
          </cell>
          <cell r="C6324" t="str">
            <v>The law of reflection</v>
          </cell>
          <cell r="D6324" t="str">
            <v xml:space="preserve">Ot 2.2 </v>
          </cell>
          <cell r="E6324" t="str">
            <v>Ley de reflexión (en tablero magnético)</v>
          </cell>
          <cell r="F6324" t="str">
            <v xml:space="preserve">Kompletny zestaw eksperymentalny: Prawo odbicia  </v>
          </cell>
          <cell r="G6324" t="str">
            <v xml:space="preserve">Закон отражения  </v>
          </cell>
          <cell r="H6324">
            <v>1252.7</v>
          </cell>
        </row>
        <row r="6325">
          <cell r="A6325" t="str">
            <v>P1100900</v>
          </cell>
          <cell r="B6325" t="str">
            <v xml:space="preserve">Entstehung eines Bildpunktes am ebenen Spiegel </v>
          </cell>
          <cell r="C6325" t="str">
            <v>Formation of an image point by a plane mirror</v>
          </cell>
          <cell r="D6325" t="str">
            <v xml:space="preserve">Ot 2.3 </v>
          </cell>
          <cell r="E6325" t="str">
            <v>Formación de un punto de imágen en un espejo plano (en tab-lero magnético)</v>
          </cell>
          <cell r="F6325" t="str">
            <v xml:space="preserve">Kompletny zestaw eksperymentalny: Powstawanie obrazu punktu w zwierciadle płaskim  </v>
          </cell>
          <cell r="G6325" t="str">
            <v>Формирование точки изображения с помощью плоского зеркала</v>
          </cell>
          <cell r="H6325">
            <v>1339.6</v>
          </cell>
        </row>
        <row r="6326">
          <cell r="A6326" t="str">
            <v>P1101000</v>
          </cell>
          <cell r="B6326" t="str">
            <v xml:space="preserve">Bildentstehung am ebenen Spiegel </v>
          </cell>
          <cell r="C6326" t="str">
            <v>Image formation by a plane mirror</v>
          </cell>
          <cell r="D6326" t="str">
            <v xml:space="preserve">Ot 2.4 </v>
          </cell>
          <cell r="E6326" t="str">
            <v>Formación de imágenes en un espejo plano (en tableromagnético)</v>
          </cell>
          <cell r="F6326" t="str">
            <v xml:space="preserve">Kompletny zestaw eksperymentalny: Powstawanie obrazu w zwierciadle płaskim  </v>
          </cell>
          <cell r="G6326" t="str">
            <v>Формирование изображения с помощью плоского зеркала</v>
          </cell>
          <cell r="H6326">
            <v>1339.6</v>
          </cell>
        </row>
        <row r="6327">
          <cell r="A6327" t="str">
            <v>P1101100</v>
          </cell>
          <cell r="B6327" t="str">
            <v xml:space="preserve">Anwendungen der Reflexion an ebenen Spiegeln </v>
          </cell>
          <cell r="C6327" t="str">
            <v>Applications of reflection by plane mirrors</v>
          </cell>
          <cell r="D6327" t="str">
            <v xml:space="preserve">Ot 2.5 </v>
          </cell>
          <cell r="E6327" t="str">
            <v>Aplicaciones de reflexiones en un espejo plano (en tableromagnético)</v>
          </cell>
          <cell r="F6327" t="str">
            <v xml:space="preserve">Kompletny zestaw eksperymentalny: Zastosowanie zwierciadeł płaskich  </v>
          </cell>
          <cell r="G6327" t="str">
            <v xml:space="preserve">Применения отражения от плоских зеркал </v>
          </cell>
          <cell r="H6327">
            <v>1327.9</v>
          </cell>
        </row>
        <row r="6328">
          <cell r="A6328" t="str">
            <v>P1101200</v>
          </cell>
          <cell r="B6328" t="str">
            <v xml:space="preserve">Reflexion des Lichtes am Hohlspiegel </v>
          </cell>
          <cell r="C6328" t="str">
            <v>Reflection of light by a concave mirror</v>
          </cell>
          <cell r="D6328" t="str">
            <v xml:space="preserve">Ot 2.6 </v>
          </cell>
          <cell r="E6328" t="str">
            <v>Reflexión de luz en un espejo cóncavo (en tablero magnético)</v>
          </cell>
          <cell r="F6328" t="str">
            <v xml:space="preserve">Kompletny zestaw eksperymentalny: Odbicie światła od zwierciadła wklęsłego  </v>
          </cell>
          <cell r="G6328" t="str">
            <v>Отражение света вогнутым зеркалом</v>
          </cell>
          <cell r="H6328">
            <v>1298.8</v>
          </cell>
        </row>
        <row r="6329">
          <cell r="A6329" t="str">
            <v>P1101300</v>
          </cell>
          <cell r="B6329" t="str">
            <v>Eigenschaften des Hohlspiegels</v>
          </cell>
          <cell r="C6329" t="str">
            <v>Properties of a concave mirror</v>
          </cell>
          <cell r="D6329" t="str">
            <v xml:space="preserve">Ot 2.7 </v>
          </cell>
          <cell r="E6329" t="str">
            <v>Propiedades de un espejo cóncavo (en tablero magnético)</v>
          </cell>
          <cell r="F6329" t="str">
            <v xml:space="preserve">Kompletny zestaw eksperymentalny: Właściwości zwierciadła wklęsłego   </v>
          </cell>
          <cell r="G6329" t="str">
            <v xml:space="preserve">Свойства вогнутого зеркала </v>
          </cell>
          <cell r="H6329">
            <v>1217.8</v>
          </cell>
        </row>
        <row r="6330">
          <cell r="A6330" t="str">
            <v>P1101400</v>
          </cell>
          <cell r="B6330" t="str">
            <v xml:space="preserve">Reelle Bilder am Hohlspiegel </v>
          </cell>
          <cell r="C6330" t="str">
            <v>Real images with a concave mirror</v>
          </cell>
          <cell r="D6330" t="str">
            <v xml:space="preserve">Ot 2.8 </v>
          </cell>
          <cell r="E6330" t="str">
            <v>Imágenes reales en un espejo cóncavo (en tablero magnético)</v>
          </cell>
          <cell r="F6330" t="str">
            <v xml:space="preserve">Kompletny zestaw eksperymentalny: Rzeczywiste obrazy w zwierciadle wklęsłym  </v>
          </cell>
          <cell r="G6330" t="str">
            <v>Действительные изображения с вогнутым зеркалом</v>
          </cell>
          <cell r="H6330">
            <v>1298.8</v>
          </cell>
        </row>
        <row r="6331">
          <cell r="A6331" t="str">
            <v>P1101500</v>
          </cell>
          <cell r="B6331" t="str">
            <v xml:space="preserve">Abbildungsgesetz und Abbildungsmaßstab für den Hohlspiegel </v>
          </cell>
          <cell r="C6331" t="str">
            <v xml:space="preserve">Law of imagery and magnification of a concave mirror </v>
          </cell>
          <cell r="D6331" t="str">
            <v xml:space="preserve">Ot 2.9 </v>
          </cell>
          <cell r="E6331" t="str">
            <v>Ley de formación y ampliación de imágenes en un espejocóncavo (en tablero magnético)</v>
          </cell>
          <cell r="F6331" t="str">
            <v xml:space="preserve">Kompletny zestaw eksperymentalny: Równanie zwierciadła wklęsłego  </v>
          </cell>
          <cell r="G6331" t="str">
            <v>Закон отображения  и увеличения с помощью  вогнутого зеркала</v>
          </cell>
          <cell r="H6331">
            <v>1298.8</v>
          </cell>
        </row>
        <row r="6332">
          <cell r="A6332" t="str">
            <v>P1101600</v>
          </cell>
          <cell r="B6332" t="str">
            <v xml:space="preserve">Virtuelle Bilder am Hohlspiegel </v>
          </cell>
          <cell r="C6332" t="str">
            <v xml:space="preserve">Virtual images with a concave mirror </v>
          </cell>
          <cell r="D6332" t="str">
            <v xml:space="preserve">Ot 2.10 </v>
          </cell>
          <cell r="E6332" t="str">
            <v>Imágenes virtuales en un espejo cóncavo (en tablero magnéti-co)</v>
          </cell>
          <cell r="F6332" t="str">
            <v xml:space="preserve">Kompletny zestaw eksperymentalny: Pozorne obrazy w zwierciadle wklęsłym  </v>
          </cell>
          <cell r="G6332" t="str">
            <v>Мнимые изображения на вогнутом  зеркале</v>
          </cell>
          <cell r="H6332">
            <v>1298.8</v>
          </cell>
        </row>
        <row r="6333">
          <cell r="A6333" t="str">
            <v>P1101700</v>
          </cell>
          <cell r="B6333" t="str">
            <v xml:space="preserve">Abbildungsfehler am Hohlspiegel (Katakaustik) </v>
          </cell>
          <cell r="C6333" t="str">
            <v>Aberrations with a concave mirror (catacaustics)</v>
          </cell>
          <cell r="D6333" t="str">
            <v xml:space="preserve">Ot 2.11 </v>
          </cell>
          <cell r="E6333" t="str">
            <v>Aberraciones en un espejo cóncavo (catacáustica) en tableromagnético</v>
          </cell>
          <cell r="F6333" t="str">
            <v xml:space="preserve">Kompletny zestaw eksperymentalny: Aberracja sferyczna (catacoustics)  </v>
          </cell>
          <cell r="G6333" t="str">
            <v xml:space="preserve">Аберрации с вогнутым зеркалом  </v>
          </cell>
          <cell r="H6333">
            <v>1253.8</v>
          </cell>
        </row>
        <row r="6334">
          <cell r="A6334" t="str">
            <v>P1101800</v>
          </cell>
          <cell r="B6334" t="str">
            <v xml:space="preserve">Reflexion des Lichtes am Wölbspiegel </v>
          </cell>
          <cell r="C6334" t="str">
            <v>Reflection of light by a convex mirror</v>
          </cell>
          <cell r="D6334" t="str">
            <v xml:space="preserve">Ot 2.12 </v>
          </cell>
          <cell r="E6334" t="str">
            <v>Reflexión de luz en un espejo convexo (en tablero magnético)</v>
          </cell>
          <cell r="F6334" t="str">
            <v xml:space="preserve">Kompletny zestaw eksperymentalny: Odbicie światła od zwierciadła wypukłego  </v>
          </cell>
          <cell r="G6334" t="str">
            <v xml:space="preserve">Отражение света от выпуклого зеркала  </v>
          </cell>
          <cell r="H6334">
            <v>1276.7</v>
          </cell>
        </row>
        <row r="6335">
          <cell r="A6335" t="str">
            <v>P1101900</v>
          </cell>
          <cell r="B6335" t="str">
            <v>Eigenschaften des Wölbspiegels</v>
          </cell>
          <cell r="C6335" t="str">
            <v>Properties of a convex mirror</v>
          </cell>
          <cell r="D6335" t="str">
            <v xml:space="preserve">Ot 2.13 </v>
          </cell>
          <cell r="E6335" t="str">
            <v>Propiedades de un espejo convexo (en tablero magnético)</v>
          </cell>
          <cell r="F6335" t="str">
            <v xml:space="preserve">Kompletny zestaw eksperymentalny: Właściwości zwierciadła wypukłego  </v>
          </cell>
          <cell r="G6335" t="str">
            <v>Свойства выпуклого зеркала</v>
          </cell>
          <cell r="H6335">
            <v>1298.8</v>
          </cell>
        </row>
        <row r="6336">
          <cell r="A6336" t="str">
            <v>P1102000</v>
          </cell>
          <cell r="B6336" t="str">
            <v xml:space="preserve">Bildentstehung am Wölbspiegel </v>
          </cell>
          <cell r="C6336" t="str">
            <v>Image formation by a convex mirror</v>
          </cell>
          <cell r="D6336" t="str">
            <v xml:space="preserve">Ot 2.14 </v>
          </cell>
          <cell r="E6336" t="str">
            <v>Formación de imágenes en un espejo convexo (en tableromagnético)</v>
          </cell>
          <cell r="F6336" t="str">
            <v xml:space="preserve">Kompletny zestaw eksperymentalny: Tworzenie obrazu przez zwierciadło wypukłe  </v>
          </cell>
          <cell r="G6336" t="str">
            <v xml:space="preserve">Формирование изображения с помощью выпуклого зеркала </v>
          </cell>
          <cell r="H6336">
            <v>1217.8</v>
          </cell>
        </row>
        <row r="6337">
          <cell r="A6337" t="str">
            <v>P1102100</v>
          </cell>
          <cell r="B6337" t="str">
            <v xml:space="preserve">Abbildungsgesetz und Abbildungsmaßstab für den Wölbspiegel </v>
          </cell>
          <cell r="C6337" t="str">
            <v>Law of imagery and magnification of a convex mirror</v>
          </cell>
          <cell r="D6337" t="str">
            <v xml:space="preserve">Ot 2.15 </v>
          </cell>
          <cell r="E6337" t="str">
            <v>Ley de formación y ampliación de imágenes en un espejo con-vexo (en tablero magnético)</v>
          </cell>
          <cell r="F6337" t="str">
            <v xml:space="preserve">Kompletny zestaw eksperymentalny: Równanie zwierciadła wypukłego  </v>
          </cell>
          <cell r="G6337" t="str">
            <v>Закон отображения и увеличения выпуклого зеркала</v>
          </cell>
          <cell r="H6337">
            <v>1298.8</v>
          </cell>
        </row>
        <row r="6338">
          <cell r="A6338" t="str">
            <v>P1102200</v>
          </cell>
          <cell r="B6338" t="str">
            <v xml:space="preserve">Reflexion des Lichtes am Parabolspiegel </v>
          </cell>
          <cell r="C6338" t="str">
            <v>Reflection of light by a parabolic mirror</v>
          </cell>
          <cell r="D6338" t="str">
            <v xml:space="preserve">Ot 2.16 </v>
          </cell>
          <cell r="E6338" t="str">
            <v>Reflexión de luz en un espejo parabólico (en tableromagnético)</v>
          </cell>
          <cell r="F6338" t="str">
            <v xml:space="preserve">Kompletny zestaw eksperymentalny: Odbicie światła od zwierciadła parabolicznego  </v>
          </cell>
          <cell r="G6338" t="str">
            <v>Отражение света с помощью параболического зеркала</v>
          </cell>
          <cell r="H6338">
            <v>1217.8</v>
          </cell>
        </row>
        <row r="6339">
          <cell r="A6339" t="str">
            <v>P1102300</v>
          </cell>
          <cell r="B6339" t="str">
            <v xml:space="preserve">Brechung des Lichtes beim Übergang Luft-Glas </v>
          </cell>
          <cell r="C6339" t="str">
            <v>Refraction of light at the air-glass boundary</v>
          </cell>
          <cell r="D6339" t="str">
            <v xml:space="preserve">Ot 3.1 </v>
          </cell>
          <cell r="E6339" t="str">
            <v>Refracción de luz al pasar del aire al vidrio (en tableromagnético)</v>
          </cell>
          <cell r="F6339" t="str">
            <v xml:space="preserve">Kompletny zestaw eksperymentalny: Załamanie światła na granicy powietrze-szkło  </v>
          </cell>
          <cell r="G6339" t="str">
            <v>Преломление света на границе воздух-стекло</v>
          </cell>
          <cell r="H6339">
            <v>1314.7</v>
          </cell>
        </row>
        <row r="6340">
          <cell r="A6340" t="str">
            <v>P1102400</v>
          </cell>
          <cell r="B6340" t="str">
            <v xml:space="preserve">Brechung des Lichtes beim Übergang Luft-Wasser </v>
          </cell>
          <cell r="C6340" t="str">
            <v>Refraction of light at the air-water boundary</v>
          </cell>
          <cell r="D6340" t="str">
            <v xml:space="preserve">Ot 3.2 </v>
          </cell>
          <cell r="E6340" t="str">
            <v>Refracción de luz al pasar del aire al agua (en tableromagnético)</v>
          </cell>
          <cell r="F6340" t="str">
            <v xml:space="preserve">Kompletny zestaw eksperymentalny: Załamanie światła na granicy powietrze-woda  </v>
          </cell>
          <cell r="G6340" t="str">
            <v xml:space="preserve">Преломление света на границе раздела воздух-вода  </v>
          </cell>
          <cell r="H6340">
            <v>1258.7</v>
          </cell>
        </row>
        <row r="6341">
          <cell r="A6341" t="str">
            <v>P1102500</v>
          </cell>
          <cell r="B6341" t="str">
            <v xml:space="preserve">Das Brechungsgesetz (quantitativ) </v>
          </cell>
          <cell r="C6341" t="str">
            <v>The law of refraction (quantitative)</v>
          </cell>
          <cell r="D6341" t="str">
            <v xml:space="preserve">Ot 3.3 </v>
          </cell>
          <cell r="E6341" t="str">
            <v>Ley de refracción (cuantitativa) en tablero magnético</v>
          </cell>
          <cell r="F6341" t="str">
            <v xml:space="preserve">Kompletny zestaw eksperymentalny: Prawo załamania światła (ilościowo)  </v>
          </cell>
          <cell r="G6341" t="str">
            <v xml:space="preserve">Закон преломления (количественный) </v>
          </cell>
          <cell r="H6341">
            <v>1285.7</v>
          </cell>
        </row>
        <row r="6342">
          <cell r="A6342" t="str">
            <v>P1102600</v>
          </cell>
          <cell r="B6342" t="str">
            <v xml:space="preserve">Totalreflexion des Lichtes beim Übergang Glas-Luft </v>
          </cell>
          <cell r="C6342" t="str">
            <v>Total reflection of light at the glass-air boundary</v>
          </cell>
          <cell r="D6342" t="str">
            <v xml:space="preserve">Réflexion totale de la lumière à l'interface verre-air </v>
          </cell>
          <cell r="E6342" t="str">
            <v>Reflexión total de luz al pasar del glas al aire (en tableromagnético)</v>
          </cell>
          <cell r="F6342" t="str">
            <v xml:space="preserve">Kompletny zestaw eksperymentalny: Całkowite wewnętrzne odbicie światła na granicy szkło-powietrze  </v>
          </cell>
          <cell r="G6342" t="str">
            <v xml:space="preserve">Полное отражение света на границе раздела стекло-воздух  </v>
          </cell>
          <cell r="H6342">
            <v>1285.7</v>
          </cell>
        </row>
        <row r="6343">
          <cell r="A6343" t="str">
            <v>P1102700</v>
          </cell>
          <cell r="B6343" t="str">
            <v xml:space="preserve">Totalreflexion des Lichtes beim Übergang Wasser-Luft </v>
          </cell>
          <cell r="C6343" t="str">
            <v>Total reflection of light at the water-air boundary</v>
          </cell>
          <cell r="D6343" t="str">
            <v xml:space="preserve">Ot 3.5 </v>
          </cell>
          <cell r="E6343" t="str">
            <v>Reflexión total de luz al pasar del agua al aire (en tableromagnético)</v>
          </cell>
          <cell r="F6343" t="str">
            <v xml:space="preserve">Kompletny zestaw eksperymentalny: Całkowite wewnętrzne odbicie światła na granicy woda-powietrze  </v>
          </cell>
          <cell r="G6343" t="str">
            <v xml:space="preserve">Полное отражение света на границе раздела вода-воздух  </v>
          </cell>
          <cell r="H6343">
            <v>1294.7</v>
          </cell>
        </row>
        <row r="6344">
          <cell r="A6344" t="str">
            <v>P1102800</v>
          </cell>
          <cell r="B6344" t="str">
            <v xml:space="preserve">Lichtdurchgang durch eine planparallele Platte </v>
          </cell>
          <cell r="C6344" t="str">
            <v>Passage of light through a planoparallel glass plate</v>
          </cell>
          <cell r="D6344" t="str">
            <v xml:space="preserve">Ot 3.6 </v>
          </cell>
          <cell r="E6344" t="str">
            <v>Paso de luz a través de una placa plano paralela (en tableromagnético)</v>
          </cell>
          <cell r="F6344" t="str">
            <v xml:space="preserve">Kompletny zestaw eksperymentalny: Przejście światła przez równoległą płytę szklaną  </v>
          </cell>
          <cell r="G6344" t="str">
            <v xml:space="preserve">Прохождение света через плоскопараллельную стеклянную пластинку  </v>
          </cell>
          <cell r="H6344">
            <v>1233.7</v>
          </cell>
        </row>
        <row r="6345">
          <cell r="A6345" t="str">
            <v>P1102900</v>
          </cell>
          <cell r="B6345" t="str">
            <v xml:space="preserve">Brechung des Lichtes an einem Prisma </v>
          </cell>
          <cell r="C6345" t="str">
            <v>Refraction by a prism</v>
          </cell>
          <cell r="D6345" t="str">
            <v xml:space="preserve">Ot 3.7 </v>
          </cell>
          <cell r="E6345" t="str">
            <v>Refracción en un prisma (en tablero magnético)</v>
          </cell>
          <cell r="F6345" t="str">
            <v xml:space="preserve">Kompletny zestaw eksperymentalny: Załamanie przez pryzmat  </v>
          </cell>
          <cell r="G6345" t="str">
            <v xml:space="preserve">Преломление света призмой  </v>
          </cell>
          <cell r="H6345">
            <v>1244.0999999999999</v>
          </cell>
        </row>
        <row r="6346">
          <cell r="A6346" t="str">
            <v>P1103000</v>
          </cell>
          <cell r="B6346" t="str">
            <v xml:space="preserve">Strahlenverlauf durch ein Umkehrprisma </v>
          </cell>
          <cell r="C6346" t="str">
            <v>Light path through a reversing prism</v>
          </cell>
          <cell r="D6346" t="str">
            <v xml:space="preserve">Ot 3.8 </v>
          </cell>
          <cell r="E6346" t="str">
            <v>Paso de rayos a través de un prisma reflectivo de reversión(en tablero magnético)</v>
          </cell>
          <cell r="F6346" t="str">
            <v xml:space="preserve">Kompletny zestaw eksperymentalny: Droga światła przy całkowitym wewnętrznym odbiciu w pryzmacie  </v>
          </cell>
          <cell r="G6346" t="str">
            <v xml:space="preserve">Луч света, проходящий через  реверсивную призму </v>
          </cell>
          <cell r="H6346">
            <v>1291.5999999999999</v>
          </cell>
        </row>
        <row r="6347">
          <cell r="A6347" t="str">
            <v>P1103100</v>
          </cell>
          <cell r="B6347" t="str">
            <v xml:space="preserve">Strahlenverläufe durch ein Umlenkprisma </v>
          </cell>
          <cell r="C6347" t="str">
            <v>Light path of through a deviating prism</v>
          </cell>
          <cell r="D6347" t="str">
            <v xml:space="preserve">Ot 3.9 </v>
          </cell>
          <cell r="E6347" t="str">
            <v>Paso de rayos a través de un prisma reflectivo de desviación(en tablero magnético)</v>
          </cell>
          <cell r="F6347" t="str">
            <v xml:space="preserve">Kompletny zestaw eksperymentalny: Droga światła przy odchylenia przez pryzmat  </v>
          </cell>
          <cell r="G6347" t="str">
            <v xml:space="preserve">Луч света, проходящий через отклоняющую призму  </v>
          </cell>
          <cell r="H6347">
            <v>1244.0999999999999</v>
          </cell>
        </row>
        <row r="6348">
          <cell r="A6348" t="str">
            <v>P1103200</v>
          </cell>
          <cell r="B6348" t="str">
            <v xml:space="preserve">Lichtleitung durch Totalreflexion </v>
          </cell>
          <cell r="C6348" t="str">
            <v>Light transmission by total reflection</v>
          </cell>
          <cell r="D6348" t="str">
            <v xml:space="preserve">Ot 3.10 </v>
          </cell>
          <cell r="E6348" t="str">
            <v>Transmisión de luz por reflexión total (en tablero magnéti-co)</v>
          </cell>
          <cell r="F6348" t="str">
            <v xml:space="preserve">Kompletny zestaw eksperymentalny: Całkowite odbicie wewnętrzne  </v>
          </cell>
          <cell r="G6348" t="str">
            <v>Полное внутреннее отражение</v>
          </cell>
          <cell r="H6348">
            <v>1246.8</v>
          </cell>
        </row>
        <row r="6349">
          <cell r="A6349" t="str">
            <v>P1103300</v>
          </cell>
          <cell r="B6349" t="str">
            <v xml:space="preserve">Brechung des Lichtes an einer Sammellinse </v>
          </cell>
          <cell r="C6349" t="str">
            <v>Refraction of light by a convergent lens</v>
          </cell>
          <cell r="D6349" t="str">
            <v xml:space="preserve">Ot 4.1 </v>
          </cell>
          <cell r="E6349" t="str">
            <v>Refracción de luz en una lente convergente (en tableromagnético)</v>
          </cell>
          <cell r="F6349" t="str">
            <v xml:space="preserve">Kompletny zestaw eksperymentalny: Załamanie światła przez soczewkę skupiająca  </v>
          </cell>
          <cell r="G6349" t="str">
            <v xml:space="preserve">Преломление света на  собирающей линзе  </v>
          </cell>
          <cell r="H6349">
            <v>1328.6</v>
          </cell>
        </row>
        <row r="6350">
          <cell r="A6350" t="str">
            <v>P1103400</v>
          </cell>
          <cell r="B6350" t="str">
            <v xml:space="preserve">Eigenschaften einer Sammellinse </v>
          </cell>
          <cell r="C6350" t="str">
            <v>Properties of a convergent lens</v>
          </cell>
          <cell r="D6350" t="str">
            <v xml:space="preserve">Ot 4.2 </v>
          </cell>
          <cell r="E6350" t="str">
            <v>Propiedades de una lente convergente (en tablero magnético)</v>
          </cell>
          <cell r="F6350" t="str">
            <v xml:space="preserve">Kompletny zestaw eksperymentalny: Właściwości soczewki skupiającej  </v>
          </cell>
          <cell r="G6350" t="str">
            <v>Свойства собирающих линз</v>
          </cell>
          <cell r="H6350">
            <v>1292.5999999999999</v>
          </cell>
        </row>
        <row r="6351">
          <cell r="A6351" t="str">
            <v>P1103500</v>
          </cell>
          <cell r="B6351" t="str">
            <v xml:space="preserve">Reelle Bilder an einer Sammellinse </v>
          </cell>
          <cell r="C6351" t="str">
            <v>Real images with a convergent lens</v>
          </cell>
          <cell r="D6351" t="str">
            <v xml:space="preserve">Ot 4.3 </v>
          </cell>
          <cell r="E6351" t="str">
            <v>Imágenes reales con una lente convergente (en tableromagnético)</v>
          </cell>
          <cell r="F6351" t="str">
            <v xml:space="preserve">Kompletny zestaw eksperymentalny: Obrazy rzeczywiste dla soczewki skupiającej  </v>
          </cell>
          <cell r="G6351" t="str">
            <v xml:space="preserve">Действительные изображения на собирающей линзе </v>
          </cell>
          <cell r="H6351">
            <v>1292.5999999999999</v>
          </cell>
        </row>
        <row r="6352">
          <cell r="A6352" t="str">
            <v>P1103600</v>
          </cell>
          <cell r="B6352" t="str">
            <v xml:space="preserve">Abbildungsgesetz und Abbildungsmaßstab für die Sammellinse </v>
          </cell>
          <cell r="C6352" t="str">
            <v>Law of imagery and magnification of a convergent lens</v>
          </cell>
          <cell r="D6352" t="str">
            <v xml:space="preserve">Ot 4.4 </v>
          </cell>
          <cell r="E6352" t="str">
            <v>Ley de formación y ampliación de imágenes de una lente con-vergente (en tablero magnético)</v>
          </cell>
          <cell r="F6352" t="str">
            <v xml:space="preserve">Kompletny zestaw eksperymentalny: Równanie soczewki skupiającej  </v>
          </cell>
          <cell r="G6352" t="str">
            <v xml:space="preserve">Закон отображения и увеличения собирающей линзы </v>
          </cell>
          <cell r="H6352">
            <v>1292.5999999999999</v>
          </cell>
        </row>
        <row r="6353">
          <cell r="A6353" t="str">
            <v>P1103700</v>
          </cell>
          <cell r="B6353" t="str">
            <v xml:space="preserve">Virtuelle Bilder an der Sammellinse </v>
          </cell>
          <cell r="C6353" t="str">
            <v>Virtual images with a convergent lens</v>
          </cell>
          <cell r="D6353" t="str">
            <v xml:space="preserve">Ot 4.5 </v>
          </cell>
          <cell r="E6353" t="str">
            <v>Imágenes virtuales con una lente convergente (en tableromagnético)</v>
          </cell>
          <cell r="F6353" t="str">
            <v xml:space="preserve">Kompletny zestaw eksperymentalny: Obrazy pozorne dla soczewki skupiającej  </v>
          </cell>
          <cell r="G6353" t="str">
            <v>Мнимые изображения на собирающей линзе</v>
          </cell>
          <cell r="H6353">
            <v>1373.6</v>
          </cell>
        </row>
        <row r="6354">
          <cell r="A6354" t="str">
            <v>P1103800</v>
          </cell>
          <cell r="B6354" t="str">
            <v xml:space="preserve">Brechung des Lichtes an einer Zerstreuungslinse </v>
          </cell>
          <cell r="C6354" t="str">
            <v>Refraction of light at a divergent lens</v>
          </cell>
          <cell r="D6354" t="str">
            <v xml:space="preserve">Ot 4.6 </v>
          </cell>
          <cell r="E6354" t="str">
            <v>Refracción de luz en una lente divergente (en tableromagnético)</v>
          </cell>
          <cell r="F6354" t="str">
            <v xml:space="preserve">Kompletny zestaw eksperymentalny: Załamanie światła w soczewce rozpraszającej  </v>
          </cell>
          <cell r="G6354" t="str">
            <v>Преломление света в рассеивающей линзе</v>
          </cell>
          <cell r="H6354">
            <v>1314.7</v>
          </cell>
        </row>
        <row r="6355">
          <cell r="A6355" t="str">
            <v>P1103900</v>
          </cell>
          <cell r="B6355" t="str">
            <v xml:space="preserve">Eigenschaften einer Zerstreuungslinse </v>
          </cell>
          <cell r="C6355" t="str">
            <v xml:space="preserve">Properties of a divergent lens. OT 4.7 </v>
          </cell>
          <cell r="D6355" t="str">
            <v xml:space="preserve">Ot 4.7 </v>
          </cell>
          <cell r="E6355" t="str">
            <v>Propiedades de una lente divergente (en tablero magnético)</v>
          </cell>
          <cell r="F6355" t="str">
            <v xml:space="preserve">Kompletny zestaw eksperymentalny: Właściwości soczewki rozpraszającej  </v>
          </cell>
          <cell r="G6355" t="str">
            <v>Свойства рассеивающих линз.</v>
          </cell>
          <cell r="H6355">
            <v>1233.7</v>
          </cell>
        </row>
        <row r="6356">
          <cell r="A6356" t="str">
            <v>P1104000</v>
          </cell>
          <cell r="B6356" t="str">
            <v xml:space="preserve">Bildentstehung an einer Zerstreuungslinse </v>
          </cell>
          <cell r="C6356" t="str">
            <v>Image formation by a divergent lens</v>
          </cell>
          <cell r="D6356" t="str">
            <v xml:space="preserve">Ot 4.8 </v>
          </cell>
          <cell r="E6356" t="str">
            <v>Formación de imágenes en una lente divergente (en tableromagnético)</v>
          </cell>
          <cell r="F6356" t="str">
            <v xml:space="preserve">Kompletny zestaw eksperymentalny: Tworzenie obrazu przez soczewkę rozpraszającą  </v>
          </cell>
          <cell r="G6356" t="str">
            <v>Формирование изображения с помощью рассеивающей линзы</v>
          </cell>
          <cell r="H6356">
            <v>1314.7</v>
          </cell>
        </row>
        <row r="6357">
          <cell r="A6357" t="str">
            <v>P1104100</v>
          </cell>
          <cell r="B6357" t="str">
            <v>Abbildungsgesetz und Abbildungsmaßstab für eine Zerstreuungslinse</v>
          </cell>
          <cell r="C6357" t="str">
            <v xml:space="preserve">Law of imagery and magnification of a divergent lens </v>
          </cell>
          <cell r="D6357" t="str">
            <v xml:space="preserve">Ot 4.9 </v>
          </cell>
          <cell r="E6357" t="str">
            <v>Ley de formación y ampliación de imágenes de una lente di-vergente (en tablero magnético)</v>
          </cell>
          <cell r="F6357" t="str">
            <v xml:space="preserve">Kompletny zestaw eksperymentalny: Równanie soczewki rozpraszającej  </v>
          </cell>
          <cell r="G6357" t="str">
            <v>Закон отображения и увеличения в рассеивающей линзе</v>
          </cell>
          <cell r="H6357">
            <v>1314.7</v>
          </cell>
        </row>
        <row r="6358">
          <cell r="A6358" t="str">
            <v>P1104200</v>
          </cell>
          <cell r="B6358" t="str">
            <v xml:space="preserve">Linsenkombinationen aus zwei Sammellinsen </v>
          </cell>
          <cell r="C6358" t="str">
            <v xml:space="preserve">Lens combination consisting of two convergent lenses </v>
          </cell>
          <cell r="D6358" t="str">
            <v xml:space="preserve">Ot 4.10 </v>
          </cell>
          <cell r="E6358" t="str">
            <v>Combinación de dos lentes convergentes (en tablero magnéti-co)</v>
          </cell>
          <cell r="F6358" t="str">
            <v xml:space="preserve">Kompletny zestaw eksperymentalny: Połączenie dwóch soczewek skupiających  </v>
          </cell>
          <cell r="G6358" t="str">
            <v xml:space="preserve">Комбинация из двух собирающих линз  </v>
          </cell>
          <cell r="H6358">
            <v>1367.5</v>
          </cell>
        </row>
        <row r="6359">
          <cell r="A6359" t="str">
            <v>P1104300</v>
          </cell>
          <cell r="B6359" t="str">
            <v>Linsenkombination aus einer Sammel- und einer Zerstreuungslinse</v>
          </cell>
          <cell r="C6359" t="str">
            <v>Lens combination consisting of a convergent and a divergentlens</v>
          </cell>
          <cell r="D6359" t="str">
            <v xml:space="preserve">Ot 4.11 </v>
          </cell>
          <cell r="E6359" t="str">
            <v>Combinación de una lente convergente y una lente divergente(en tablero magnético)</v>
          </cell>
          <cell r="F6359" t="str">
            <v xml:space="preserve">Kompletny zestaw eksperymentalny: Połączenie soczewki skupiającej i rozpraszającej  </v>
          </cell>
          <cell r="G6359" t="str">
            <v>Комбинация из собирающей и рассеивающей линз</v>
          </cell>
          <cell r="H6359">
            <v>1367.5</v>
          </cell>
        </row>
        <row r="6360">
          <cell r="A6360" t="str">
            <v>P1104400</v>
          </cell>
          <cell r="B6360" t="str">
            <v xml:space="preserve">Sphärische Linsenfehler </v>
          </cell>
          <cell r="C6360" t="str">
            <v xml:space="preserve">Spherical aberration </v>
          </cell>
          <cell r="D6360" t="str">
            <v xml:space="preserve">Ot 4.12 </v>
          </cell>
          <cell r="E6360" t="str">
            <v>Aberración esférica (en tablero magnético)</v>
          </cell>
          <cell r="F6360" t="str">
            <v xml:space="preserve">Kompletny zestaw eksperymentalny: Aberracja sferyczna  </v>
          </cell>
          <cell r="G6360" t="str">
            <v xml:space="preserve">Сферическая аберрация </v>
          </cell>
          <cell r="H6360">
            <v>1328.6</v>
          </cell>
        </row>
        <row r="6361">
          <cell r="A6361" t="str">
            <v>P1104500</v>
          </cell>
          <cell r="B6361" t="str">
            <v xml:space="preserve">Chromatische Linsenfehler </v>
          </cell>
          <cell r="C6361" t="str">
            <v xml:space="preserve">Chromatic aberration </v>
          </cell>
          <cell r="D6361" t="str">
            <v xml:space="preserve">Ot 4.13 </v>
          </cell>
          <cell r="E6361" t="str">
            <v>Aberración cromática (en tablero magnético)</v>
          </cell>
          <cell r="F6361" t="str">
            <v xml:space="preserve">Kompletny zestaw eksperymentalny: Aberracja chromatyczna  </v>
          </cell>
          <cell r="G6361" t="str">
            <v xml:space="preserve">Хроматическая аберрация  </v>
          </cell>
          <cell r="H6361">
            <v>1292.5999999999999</v>
          </cell>
        </row>
        <row r="6362">
          <cell r="A6362" t="str">
            <v>P1104600</v>
          </cell>
          <cell r="B6362" t="str">
            <v xml:space="preserve">Farbzerlegung mit einem Prisma (Dispersion) </v>
          </cell>
          <cell r="C6362" t="str">
            <v xml:space="preserve">Colour dispersion with a prism </v>
          </cell>
          <cell r="D6362" t="str">
            <v xml:space="preserve">Ot 5.1 </v>
          </cell>
          <cell r="E6362" t="str">
            <v>Separación de colores con un prisma (dispersión) en tableromagnético</v>
          </cell>
          <cell r="F6362" t="str">
            <v xml:space="preserve">Kompletny zestaw eksperymentalny: Rozszczepienie światła białego za pomocą pryzmatu  </v>
          </cell>
          <cell r="G6362" t="str">
            <v xml:space="preserve">Дисперсия  призмы </v>
          </cell>
          <cell r="H6362">
            <v>1269.7</v>
          </cell>
        </row>
        <row r="6363">
          <cell r="A6363" t="str">
            <v>P1104700</v>
          </cell>
          <cell r="B6363" t="str">
            <v xml:space="preserve">Unzerlegbarkeit der Spektralfarben </v>
          </cell>
          <cell r="C6363" t="str">
            <v xml:space="preserve">Non-dispersivity of spectral colours </v>
          </cell>
          <cell r="D6363" t="str">
            <v xml:space="preserve">Ot 5.2 </v>
          </cell>
          <cell r="E6363" t="str">
            <v>Inseparabilidad de colores espectrales (en tablero magnéti-co)</v>
          </cell>
          <cell r="F6363" t="str">
            <v xml:space="preserve">Kompletny zestaw eksperymentalny: Nierozszczepialność pojedynczych barw widma  </v>
          </cell>
          <cell r="G6363" t="str">
            <v>Неделимость спектральных цветов</v>
          </cell>
          <cell r="H6363">
            <v>1362</v>
          </cell>
        </row>
        <row r="6364">
          <cell r="A6364" t="str">
            <v>P1104800</v>
          </cell>
          <cell r="B6364" t="str">
            <v>Vereinigung der Spektralfarben</v>
          </cell>
          <cell r="C6364" t="str">
            <v xml:space="preserve">Reunification of spectral colours </v>
          </cell>
          <cell r="D6364" t="str">
            <v xml:space="preserve">Ot 5.3 </v>
          </cell>
          <cell r="E6364" t="str">
            <v>Reunificación de colores espectrales (en tablero magnético)</v>
          </cell>
          <cell r="F6364" t="str">
            <v xml:space="preserve">Kompletny zestaw eksperymentalny: Połączenie barw widma  </v>
          </cell>
          <cell r="G6364" t="str">
            <v xml:space="preserve">Объединение цветов спектра  </v>
          </cell>
          <cell r="H6364">
            <v>1361.9</v>
          </cell>
        </row>
        <row r="6365">
          <cell r="A6365" t="str">
            <v>P1104900</v>
          </cell>
          <cell r="B6365" t="str">
            <v xml:space="preserve">Komplementärfarben </v>
          </cell>
          <cell r="C6365" t="str">
            <v xml:space="preserve">Complementary colours </v>
          </cell>
          <cell r="D6365" t="str">
            <v xml:space="preserve">Ot 5.4 </v>
          </cell>
          <cell r="E6365" t="str">
            <v>Colores complementarios (en tablero magnético)</v>
          </cell>
          <cell r="F6365" t="str">
            <v xml:space="preserve">Kompletny zestaw eksperymentalny: Barwy dopełniające  </v>
          </cell>
          <cell r="G6365" t="str">
            <v xml:space="preserve">Дополнительные цвета </v>
          </cell>
          <cell r="H6365">
            <v>1420.8</v>
          </cell>
        </row>
        <row r="6366">
          <cell r="A6366" t="str">
            <v>P1105000</v>
          </cell>
          <cell r="B6366" t="str">
            <v xml:space="preserve">Additive Farbmischung </v>
          </cell>
          <cell r="C6366" t="str">
            <v>Additive colour mixing</v>
          </cell>
          <cell r="D6366" t="str">
            <v>Mélange additif de couleurs</v>
          </cell>
          <cell r="E6366" t="str">
            <v>Mezcla aditiva de colores (en tablero magnético)</v>
          </cell>
          <cell r="F6366" t="str">
            <v xml:space="preserve">Kompletny zestaw eksperymentalny: Addytywne mieszanie barw  </v>
          </cell>
          <cell r="G6366" t="str">
            <v>Аддитивное смешивание цветов</v>
          </cell>
          <cell r="H6366">
            <v>1055.3</v>
          </cell>
        </row>
        <row r="6367">
          <cell r="A6367" t="str">
            <v>P1105100</v>
          </cell>
          <cell r="B6367" t="str">
            <v xml:space="preserve">Subtraktive Farbmischung </v>
          </cell>
          <cell r="C6367" t="str">
            <v xml:space="preserve">Subtractive colour mixing </v>
          </cell>
          <cell r="D6367" t="str">
            <v xml:space="preserve">Ot 5.6 </v>
          </cell>
          <cell r="E6367" t="str">
            <v>Mezcla sustractiva de colores (en tablero magnético)</v>
          </cell>
          <cell r="F6367" t="str">
            <v xml:space="preserve">Kompletny zestaw eksperymentalny: Subtraktywne mieszanie barw  </v>
          </cell>
          <cell r="G6367" t="str">
            <v>Субтрактивное смешивание цветов</v>
          </cell>
          <cell r="H6367">
            <v>1004.3</v>
          </cell>
        </row>
        <row r="6368">
          <cell r="A6368" t="str">
            <v>P1105200</v>
          </cell>
          <cell r="B6368" t="str">
            <v xml:space="preserve">Aufbau und Funktion des Auges </v>
          </cell>
          <cell r="C6368" t="str">
            <v xml:space="preserve">Structure and function of the human eye </v>
          </cell>
          <cell r="D6368" t="str">
            <v xml:space="preserve">Ot 6.1 </v>
          </cell>
          <cell r="E6368" t="str">
            <v>Estructura y funcionamiento del ojo humano (en tableromagnético)</v>
          </cell>
          <cell r="F6368" t="str">
            <v xml:space="preserve">Kompletny zestaw eksperymentalny: Budowa i funkcjonowanie ludzkiego oka  </v>
          </cell>
          <cell r="G6368" t="str">
            <v>Строение и функции человеческого глаза</v>
          </cell>
          <cell r="H6368">
            <v>1386.5</v>
          </cell>
        </row>
        <row r="6369">
          <cell r="A6369" t="str">
            <v>P1105300</v>
          </cell>
          <cell r="B6369" t="str">
            <v xml:space="preserve">Kurzsichtigkeit und ihre Korrektur </v>
          </cell>
          <cell r="C6369" t="str">
            <v>Short-sightedness and its correction (myopia)</v>
          </cell>
          <cell r="D6369" t="str">
            <v xml:space="preserve">Ot 6.2 </v>
          </cell>
          <cell r="E6369" t="str">
            <v>Miopía y su corrección (en tablero magnético)</v>
          </cell>
          <cell r="F6369" t="str">
            <v xml:space="preserve">Kompletny zestaw eksperymentalny: Krótkowzroczność i jej korygowanie (myopia)  </v>
          </cell>
          <cell r="G6369" t="str">
            <v xml:space="preserve">Близорукость и ее коррекция  </v>
          </cell>
          <cell r="H6369">
            <v>1386.5</v>
          </cell>
        </row>
        <row r="6370">
          <cell r="A6370" t="str">
            <v>P1105400</v>
          </cell>
          <cell r="B6370" t="str">
            <v xml:space="preserve">Weitsichtigkeit und ihre Korrektur </v>
          </cell>
          <cell r="C6370" t="str">
            <v xml:space="preserve">Long-sightedness and its correction (hyperopia) </v>
          </cell>
          <cell r="D6370" t="str">
            <v xml:space="preserve">Ot 6.3 </v>
          </cell>
          <cell r="E6370" t="str">
            <v>Hipermetropía y su corrección (en tablero magnético)</v>
          </cell>
          <cell r="F6370" t="str">
            <v xml:space="preserve">Kompletny zestaw eksperymentalny: Dalekowzroczność i jego korygowanie (nadwzroczność)  </v>
          </cell>
          <cell r="G6370" t="str">
            <v xml:space="preserve">Дальнозоркость и ее коррекция  </v>
          </cell>
          <cell r="H6370">
            <v>1386.5</v>
          </cell>
        </row>
        <row r="6371">
          <cell r="A6371" t="str">
            <v>P1105500</v>
          </cell>
          <cell r="B6371" t="str">
            <v xml:space="preserve">Die Lupe </v>
          </cell>
          <cell r="C6371" t="str">
            <v>The magnifying glass</v>
          </cell>
          <cell r="D6371" t="str">
            <v xml:space="preserve">Ot 7.1 </v>
          </cell>
          <cell r="E6371" t="str">
            <v>Lupa (en tablero magnético)</v>
          </cell>
          <cell r="F6371" t="str">
            <v xml:space="preserve">Kompletny zestaw eksperymentalny: Lupa  </v>
          </cell>
          <cell r="G6371" t="str">
            <v>Увеличительное стекло (лупа)</v>
          </cell>
          <cell r="H6371">
            <v>1373.6</v>
          </cell>
        </row>
        <row r="6372">
          <cell r="A6372" t="str">
            <v>P1105600</v>
          </cell>
          <cell r="B6372" t="str">
            <v xml:space="preserve">Der Fotoapparat </v>
          </cell>
          <cell r="C6372" t="str">
            <v xml:space="preserve">The camera </v>
          </cell>
          <cell r="D6372" t="str">
            <v xml:space="preserve">Ot 7.2 </v>
          </cell>
          <cell r="E6372" t="str">
            <v>Cámara fotográfica (en tablero magnético)</v>
          </cell>
          <cell r="F6372" t="str">
            <v xml:space="preserve">Kompletny zestaw eksperymentalny: Aparat fotograficzny  </v>
          </cell>
          <cell r="G6372" t="str">
            <v xml:space="preserve">Фотоаппарат </v>
          </cell>
          <cell r="H6372">
            <v>1412.4</v>
          </cell>
        </row>
        <row r="6373">
          <cell r="A6373" t="str">
            <v>P1105700</v>
          </cell>
          <cell r="B6373" t="str">
            <v xml:space="preserve">Das astronomische Fernrohr </v>
          </cell>
          <cell r="C6373" t="str">
            <v xml:space="preserve">The astronomical telescope </v>
          </cell>
          <cell r="D6373" t="str">
            <v xml:space="preserve">Ot 7.3 </v>
          </cell>
          <cell r="E6373" t="str">
            <v>Telescopio astronómico (en tablero magnético)</v>
          </cell>
          <cell r="F6373" t="str">
            <v xml:space="preserve">Kompletny zestaw eksperymentalny: Teleskop astronomiczny  </v>
          </cell>
          <cell r="G6373" t="str">
            <v xml:space="preserve">Астрономический телескоп  </v>
          </cell>
          <cell r="H6373">
            <v>1367.5</v>
          </cell>
        </row>
        <row r="6374">
          <cell r="A6374" t="str">
            <v>P1105800</v>
          </cell>
          <cell r="B6374" t="str">
            <v xml:space="preserve">Das Spiegelteleskop (nach Newton) </v>
          </cell>
          <cell r="C6374" t="str">
            <v>The Newtonian reflecting telescope</v>
          </cell>
          <cell r="D6374" t="str">
            <v xml:space="preserve">Ot 7.4 </v>
          </cell>
          <cell r="E6374" t="str">
            <v>Telescopio según Newton (en tablero magnético)</v>
          </cell>
          <cell r="F6374" t="str">
            <v xml:space="preserve">Kompletny zestaw eksperymentalny: Teleskop zwierciadlany Newtona  </v>
          </cell>
          <cell r="G6374" t="str">
            <v xml:space="preserve">Ньютоновский рефлекторный телескоп  </v>
          </cell>
          <cell r="H6374">
            <v>1395.5</v>
          </cell>
        </row>
        <row r="6375">
          <cell r="A6375" t="str">
            <v>P1105900</v>
          </cell>
          <cell r="B6375" t="str">
            <v xml:space="preserve">Das Spiegelteleskop (nach Herschel) </v>
          </cell>
          <cell r="C6375" t="str">
            <v xml:space="preserve">Herschel's reflecting telescope  </v>
          </cell>
          <cell r="D6375" t="str">
            <v xml:space="preserve">Ot 7.5 </v>
          </cell>
          <cell r="E6375" t="str">
            <v>Telescopio según Herschel (en tablero magnético)</v>
          </cell>
          <cell r="F6375" t="str">
            <v xml:space="preserve">Kompletny zestaw eksperymentalny: Teleskop zwierciadlany Herschela  </v>
          </cell>
          <cell r="G6375" t="str">
            <v>Зеркальный телескоп Гершеля</v>
          </cell>
          <cell r="H6375">
            <v>1353.6</v>
          </cell>
        </row>
        <row r="6376">
          <cell r="A6376" t="str">
            <v>P1120001</v>
          </cell>
          <cell r="B6376" t="str">
            <v>Erzeugung von Wellen</v>
          </cell>
          <cell r="C6376" t="str">
            <v>Generation of waves</v>
          </cell>
          <cell r="D6376" t="str">
            <v>Génération d'ondes</v>
          </cell>
          <cell r="E6376" t="str">
            <v>Generación de ondas</v>
          </cell>
          <cell r="F6376" t="str">
            <v xml:space="preserve">Kompletny zestaw eksperymentalny: Wytwarzanie fal  </v>
          </cell>
          <cell r="G6376" t="str">
            <v xml:space="preserve">Генерация волн </v>
          </cell>
          <cell r="H6376">
            <v>1575</v>
          </cell>
        </row>
        <row r="6377">
          <cell r="A6377" t="str">
            <v>P1120101</v>
          </cell>
          <cell r="B6377" t="str">
            <v>Reflexion an verschiedenen Hindernissen</v>
          </cell>
          <cell r="C6377" t="str">
            <v>Reflection by various obstacles</v>
          </cell>
          <cell r="D6377" t="str">
            <v>Réflexion par obstacle diverss</v>
          </cell>
          <cell r="E6377" t="str">
            <v>Reflexión en diversos obstáculos</v>
          </cell>
          <cell r="F6377" t="str">
            <v xml:space="preserve">Kompletny zestaw eksperymentalny: Odbicie światła od różnych przedmiotów  </v>
          </cell>
          <cell r="G6377" t="str">
            <v xml:space="preserve">Отражение от различных препятствий  </v>
          </cell>
          <cell r="H6377">
            <v>1575</v>
          </cell>
        </row>
        <row r="6378">
          <cell r="A6378" t="str">
            <v>P1120201</v>
          </cell>
          <cell r="B6378" t="str">
            <v>Zusammenhang zwischen Frequenz und Wellenlänge</v>
          </cell>
          <cell r="C6378" t="str">
            <v>Connection between the frequency and wavelength</v>
          </cell>
          <cell r="D6378" t="str">
            <v>Connexion entre les fréquencescy et longueur d'onde</v>
          </cell>
          <cell r="E6378" t="str">
            <v>Relación entre frecuencia y longitud de onda</v>
          </cell>
          <cell r="F6378" t="str">
            <v xml:space="preserve">Kompletny zestaw eksperymentalny: Związek pomiędzy częstotliwością i długością fali  </v>
          </cell>
          <cell r="G6378" t="str">
            <v>Связь между частотой и длиной волны</v>
          </cell>
          <cell r="H6378">
            <v>1575</v>
          </cell>
        </row>
        <row r="6379">
          <cell r="A6379" t="str">
            <v>P1120301</v>
          </cell>
          <cell r="B6379" t="str">
            <v>Der Dopplereffekt</v>
          </cell>
          <cell r="C6379" t="str">
            <v>Doppler effect</v>
          </cell>
          <cell r="D6379" t="str">
            <v>Effet Doppler</v>
          </cell>
          <cell r="E6379" t="str">
            <v>Efecto Doppler</v>
          </cell>
          <cell r="F6379" t="str">
            <v xml:space="preserve">Kompletny zestaw eksperymentalny: Zjawisko Dopplera  </v>
          </cell>
          <cell r="G6379" t="str">
            <v>Эффект Допплера</v>
          </cell>
          <cell r="H6379">
            <v>1983.8</v>
          </cell>
        </row>
        <row r="6380">
          <cell r="A6380" t="str">
            <v>P1120401</v>
          </cell>
          <cell r="B6380" t="str">
            <v>Abhängigkeit der Ausbreitungsgeschwindigkeit von der Wassertiefe</v>
          </cell>
          <cell r="C6380" t="str">
            <v>Dependence of the velocity of propagation on the depth ofwater</v>
          </cell>
          <cell r="D6380" t="str">
            <v>Dépendance de la vitesse des propagation sur la profondeur deeau</v>
          </cell>
          <cell r="E6380" t="str">
            <v>Dependencia de velocidad de propagación de la profundidaddel agua</v>
          </cell>
          <cell r="F6380" t="str">
            <v xml:space="preserve">Kompletny zestaw eksperymentalny: Zależność prędkości rozchodzenia się fali od głębokości wody  </v>
          </cell>
          <cell r="G6380" t="str">
            <v xml:space="preserve">Зависимость скорости распространения волн от глубины воды  </v>
          </cell>
          <cell r="H6380">
            <v>1575</v>
          </cell>
        </row>
        <row r="6381">
          <cell r="A6381" t="str">
            <v>P1120501</v>
          </cell>
          <cell r="B6381" t="str">
            <v>Brechung an einer planparallelen Platte / einem Prisma</v>
          </cell>
          <cell r="C6381" t="str">
            <v>Refraction at a planoparallel plate / on a prism</v>
          </cell>
          <cell r="D6381" t="str">
            <v>Réfraction à un planoparallèle plaque / sur un prisme</v>
          </cell>
          <cell r="E6381" t="str">
            <v>Refracción en una placa plano paralela / en un prisma</v>
          </cell>
          <cell r="F6381" t="str">
            <v xml:space="preserve">Kompletny zestaw eksperymentalny: Załamanie przez płytkę płasko-równoległą / pryzmat  </v>
          </cell>
          <cell r="G6381" t="str">
            <v xml:space="preserve">Преломление в плоскости параллельной пластины/на призме  </v>
          </cell>
          <cell r="H6381">
            <v>1575</v>
          </cell>
        </row>
        <row r="6382">
          <cell r="A6382" t="str">
            <v>P1120601</v>
          </cell>
          <cell r="B6382" t="str">
            <v>Brechung an einer Sammellinse / einer Zerstreuungslinse</v>
          </cell>
          <cell r="C6382" t="str">
            <v>Refraction at a convergent lens / at a divergent lens</v>
          </cell>
          <cell r="D6382" t="str">
            <v>Réfraction à une lentille convergentes / à une lentille divergente</v>
          </cell>
          <cell r="E6382" t="str">
            <v>Refracción en una lente convergente / divergente</v>
          </cell>
          <cell r="F6382" t="str">
            <v xml:space="preserve">Kompletny zestaw eksperymentalny: Załamanie na soczewce skupiającej i rozpraszającej  </v>
          </cell>
          <cell r="G6382" t="str">
            <v xml:space="preserve">Преломление на собирающей/рассеивающей линзе   </v>
          </cell>
          <cell r="H6382">
            <v>1575</v>
          </cell>
        </row>
        <row r="6383">
          <cell r="A6383" t="str">
            <v>P1120701</v>
          </cell>
          <cell r="B6383" t="str">
            <v>Interferenz gegenläufiger Wasserwellen</v>
          </cell>
          <cell r="C6383" t="str">
            <v>Interference of water waves travelling in opposite directions</v>
          </cell>
          <cell r="D6383" t="str">
            <v>Interférence des vagues d'eau tren allant dans des directions opposées</v>
          </cell>
          <cell r="E6383" t="str">
            <v>Interferencia de ondas de marcha opuesta</v>
          </cell>
          <cell r="F6383" t="str">
            <v xml:space="preserve">Kompletny zestaw eksperymentalny: Interferencja fal na powierzchni wody rozchodzących się w przeciwnych kierunkach  </v>
          </cell>
          <cell r="G6383" t="str">
            <v xml:space="preserve">Интерференция волн, распространяющихся в противоположных направлениях  </v>
          </cell>
          <cell r="H6383">
            <v>1575</v>
          </cell>
        </row>
        <row r="6384">
          <cell r="A6384" t="str">
            <v>P1120801</v>
          </cell>
          <cell r="B6384" t="str">
            <v>Einfluss der Phasendifferenz auf das Interferenzmuster zweier Erreger</v>
          </cell>
          <cell r="C6384" t="str">
            <v>Influence of the phase difference on the interference pat-terns of two exciters</v>
          </cell>
          <cell r="D6384" t="str">
            <v>Influence de la différence de phasence sur la pat- d'interférenceternes de deux excitateurs</v>
          </cell>
          <cell r="E6384" t="str">
            <v>Influencia de diferencia de fase al patrón de interferenciade dos excitadores</v>
          </cell>
          <cell r="F6384" t="str">
            <v xml:space="preserve">Kompletny zestaw eksperymentalny: Wpływ różnicy faz na obraz interferencji fal pochodzących z dwóch źródeł (na wodzie)  </v>
          </cell>
          <cell r="G6384" t="str">
            <v>Влияние разности фаз на интерференционную картину от двух источников</v>
          </cell>
          <cell r="H6384">
            <v>1983.8</v>
          </cell>
        </row>
        <row r="6385">
          <cell r="A6385" t="str">
            <v>P1120901</v>
          </cell>
          <cell r="B6385" t="str">
            <v>Das Interferenzmuster mehrerer punktförmiger Erreger Huygens</v>
          </cell>
          <cell r="C6385" t="str">
            <v>Interference pattern of several point exciters (Huygens)</v>
          </cell>
          <cell r="D6385" t="str">
            <v>Modèle d'interférence de plusieursl excitateurs ponctuels (Huygens)</v>
          </cell>
          <cell r="E6385" t="str">
            <v>Patrones de interferencia de varios excitadores de punta(Huygens)</v>
          </cell>
          <cell r="F6385" t="str">
            <v xml:space="preserve">Kompletny zestaw eksperymentalny: Interferencja fal pochodzących z wielu źródeł (zasada Huygensa)  </v>
          </cell>
          <cell r="G6385" t="str">
            <v xml:space="preserve">Интерференционная картина от нескольких точечных источников (Гюйгенс)  </v>
          </cell>
          <cell r="H6385">
            <v>1575</v>
          </cell>
        </row>
        <row r="6386">
          <cell r="A6386" t="str">
            <v>P1121001</v>
          </cell>
          <cell r="B6386" t="str">
            <v>Beugung an Hindernissen und Spalten</v>
          </cell>
          <cell r="C6386" t="str">
            <v>Diffraction at obstacles and slits</v>
          </cell>
          <cell r="D6386" t="str">
            <v>Diffraction aux obstacles et slits</v>
          </cell>
          <cell r="E6386" t="str">
            <v>Difracción en obstáculos y rendijas</v>
          </cell>
          <cell r="F6386" t="str">
            <v xml:space="preserve">Kompletny zestaw eksperymentalny: Dyfrakcja na przeszkodach i szczelinach  </v>
          </cell>
          <cell r="G6386" t="str">
            <v xml:space="preserve">Дифракция на препятствиях и щелях  </v>
          </cell>
          <cell r="H6386">
            <v>1575</v>
          </cell>
        </row>
        <row r="6387">
          <cell r="A6387" t="str">
            <v>P1121101</v>
          </cell>
          <cell r="B6387" t="str">
            <v>Beugung und Interferenz am Doppelspalt</v>
          </cell>
          <cell r="C6387" t="str">
            <v>Diffraction and interference at a double slit</v>
          </cell>
          <cell r="D6387" t="str">
            <v>Diffraction et interférence at une double fente</v>
          </cell>
          <cell r="E6387" t="str">
            <v>Difracción e interferencia en rendija doble</v>
          </cell>
          <cell r="F6387" t="str">
            <v>Kompletny zestaw eksperymentalny: Dyfrakcja i interferencja na szczelinie podwójnej</v>
          </cell>
          <cell r="G6387" t="str">
            <v>Дифракция и интерференция на двойной щели</v>
          </cell>
          <cell r="H6387">
            <v>1575</v>
          </cell>
        </row>
        <row r="6388">
          <cell r="A6388" t="str">
            <v>P1131701</v>
          </cell>
          <cell r="B6388" t="str">
            <v xml:space="preserve">Chemischer Vorgang: Synthese und Analyse </v>
          </cell>
          <cell r="C6388" t="str">
            <v>Chemical process: synthesis and analysis</v>
          </cell>
          <cell r="D6388" t="str">
            <v>Synthesis and analysis</v>
          </cell>
          <cell r="E6388" t="str">
            <v>Porcesos químicos: síntesis y análisis</v>
          </cell>
          <cell r="F6388" t="str">
            <v xml:space="preserve">Kompletny zestaw eksperymentalny: Proces chemiczny: synteza i analiza  </v>
          </cell>
          <cell r="G6388" t="str">
            <v>Химический процесс: синтез и анализ</v>
          </cell>
          <cell r="H6388">
            <v>354.04</v>
          </cell>
        </row>
        <row r="6389">
          <cell r="A6389" t="str">
            <v>P1132500</v>
          </cell>
          <cell r="B6389" t="str">
            <v xml:space="preserve">Trennung eines Flüssigkeitsgemisches durch Destillation </v>
          </cell>
          <cell r="C6389" t="str">
            <v>Separation of a mixture of liquids by distillation</v>
          </cell>
          <cell r="D6389" t="str">
            <v>séparation of à mixture of liquids by distillation</v>
          </cell>
          <cell r="E6389" t="str">
            <v>Separación de una mezcla de líquidos por destilación</v>
          </cell>
          <cell r="F6389" t="str">
            <v xml:space="preserve">Kompletny zestaw eksperymentalny: Rozdzielanie mieszaniny cieczy przez destylację  </v>
          </cell>
          <cell r="G6389" t="str">
            <v>Разделение смеси жидкостей путем дистилляции</v>
          </cell>
          <cell r="H6389">
            <v>2799.35</v>
          </cell>
        </row>
        <row r="6390">
          <cell r="A6390" t="str">
            <v>P1133400</v>
          </cell>
          <cell r="B6390" t="str">
            <v xml:space="preserve">Luft - ein Gemisch aus den Gasen Sauerstoff und Stickstoff </v>
          </cell>
          <cell r="C6390" t="str">
            <v>Air - a mixture of the gases oxygen and nitrogen</v>
          </cell>
          <cell r="D6390" t="str">
            <v>Air- à mixture of the gases oxygen and nitrogen</v>
          </cell>
          <cell r="E6390" t="str">
            <v>Aire - una mezcla de los gases de oxígeno y nitrógeno</v>
          </cell>
          <cell r="F6390" t="str">
            <v xml:space="preserve">Kompletny zestaw eksperymentalny: Powietrze jako mieszanina tlenu i azotu (gazy)  </v>
          </cell>
          <cell r="G6390" t="str">
            <v>Воздух - смесь кислорода и азота</v>
          </cell>
          <cell r="H6390">
            <v>2958.3</v>
          </cell>
        </row>
        <row r="6391">
          <cell r="A6391" t="str">
            <v>P1133700</v>
          </cell>
          <cell r="B6391" t="str">
            <v xml:space="preserve">Schnelle Verbrennungen - Explosionen </v>
          </cell>
          <cell r="C6391" t="str">
            <v>Rapid combustion- explosions</v>
          </cell>
          <cell r="D6391" t="str">
            <v>Combustion rapide - explosions</v>
          </cell>
          <cell r="E6391" t="str">
            <v>Combustión rápida: explosiones</v>
          </cell>
          <cell r="F6391" t="str">
            <v xml:space="preserve">Kompletny zestaw eksperymentalny: Spalenie gwałtowne, eksplozja  </v>
          </cell>
          <cell r="G6391" t="str">
            <v xml:space="preserve">Взрывы - быстрое сгорание  </v>
          </cell>
          <cell r="H6391">
            <v>2077.9</v>
          </cell>
        </row>
        <row r="6392">
          <cell r="A6392" t="str">
            <v>P1134300</v>
          </cell>
          <cell r="B6392" t="str">
            <v>Das Gesetz von der Erhaltung der Masse bei chemischen Reaktionen</v>
          </cell>
          <cell r="C6392" t="str">
            <v>The law of conservation of mass in chemical reactions</v>
          </cell>
          <cell r="D6392" t="str">
            <v>La loi de conservation de la massedans les réactions chimiques</v>
          </cell>
          <cell r="E6392" t="str">
            <v>Ley de conservación de la masa en las reacciones químicas</v>
          </cell>
          <cell r="F6392" t="str">
            <v xml:space="preserve">Kompletny zestaw eksperymentalny: Prawo zachowania masy w reakcjach chemicznych  </v>
          </cell>
          <cell r="G6392" t="str">
            <v xml:space="preserve">Закон сохранения массы в химических реакциях </v>
          </cell>
          <cell r="H6392">
            <v>5686.35</v>
          </cell>
        </row>
        <row r="6393">
          <cell r="A6393" t="str">
            <v>P1134400</v>
          </cell>
          <cell r="B6393" t="str">
            <v>Das Gesetz der festen Massenverhältnisse bei chemischen Reaktionen - quantitative Untersuchungen zu Oxiden und Sulfiden</v>
          </cell>
          <cell r="C6393" t="str">
            <v>The law of definite proportions in chemical reactions</v>
          </cell>
          <cell r="D6393" t="str">
            <v>The law of reciprocal proportions in chemical réactions</v>
          </cell>
          <cell r="E6393" t="str">
            <v>Ley de las proporciones recíprocas en las reacciones químicas</v>
          </cell>
          <cell r="F6393" t="str">
            <v xml:space="preserve">Kompletny zestaw eksperymentalny: Prawo stałości składu w reakcjach chemicznych  </v>
          </cell>
          <cell r="G6393" t="str">
            <v xml:space="preserve">Правила подбора коэффициентов в уравнениях химических реакций </v>
          </cell>
          <cell r="H6393">
            <v>5198.1400000000003</v>
          </cell>
        </row>
        <row r="6394">
          <cell r="A6394" t="str">
            <v>P1135700</v>
          </cell>
          <cell r="B6394" t="str">
            <v>Osmose - Abhängigkeit des osmotischen Drucks von der Konzentration</v>
          </cell>
          <cell r="C6394" t="str">
            <v>Osmosis - dependence of the osmotic pressure on the concentration</v>
          </cell>
          <cell r="D6394" t="str">
            <v>Osmose - pression osmotique en fonction de la concentration</v>
          </cell>
          <cell r="E6394" t="str">
            <v>Osmosis - Dependencia de la presión osmótica en lacontcentración</v>
          </cell>
          <cell r="F6394" t="str">
            <v xml:space="preserve">Kompletny zestaw eksperymentalny: Osmoza - zależność ciśnienia osmotycznego od stężenia  </v>
          </cell>
          <cell r="G6394" t="str">
            <v xml:space="preserve">Осмос - зависимость осмотического давления от концентрации    </v>
          </cell>
          <cell r="H6394">
            <v>2878.6</v>
          </cell>
        </row>
        <row r="6395">
          <cell r="A6395" t="str">
            <v>P1136300</v>
          </cell>
          <cell r="B6395" t="str">
            <v>Enthalpie und Entropie als Triebkräfte chemischer Reaktionen</v>
          </cell>
          <cell r="C6395" t="str">
            <v>Enthalpy and entropy as driving forces of chemical reactions</v>
          </cell>
          <cell r="D6395" t="str">
            <v>Enthalpie et entropie en tant que forces motrices des réactions chimiques</v>
          </cell>
          <cell r="E6395" t="str">
            <v>Entalpía y entropía como fuerzas conductoras de las reacciones químicas</v>
          </cell>
          <cell r="F6395" t="str">
            <v xml:space="preserve">Kompletny zestaw eksperymentalny: Entalpia i entropia jako siły napędowe reakcji chemicznych  </v>
          </cell>
          <cell r="G6395" t="str">
            <v xml:space="preserve">Энтальпия и энтропия в качестве движущей силы химических реакций  </v>
          </cell>
          <cell r="H6395">
            <v>2451.35</v>
          </cell>
        </row>
        <row r="6396">
          <cell r="A6396" t="str">
            <v>P1136400</v>
          </cell>
          <cell r="B6396" t="str">
            <v xml:space="preserve">Metastabile chemische Systeme und Aktivierungsenergie </v>
          </cell>
          <cell r="C6396" t="str">
            <v>Metastable chemical systems and energy of activation</v>
          </cell>
          <cell r="D6396" t="str">
            <v>Systèmes chimiques métastables etd l'énergie d'activation</v>
          </cell>
          <cell r="E6396" t="str">
            <v>Sistemas químicos metaestables y energía de activación</v>
          </cell>
          <cell r="F6396" t="str">
            <v xml:space="preserve">Kompletny zestaw eksperymentalny: Metastabilne układy chemiczne i energia aktywacji  </v>
          </cell>
          <cell r="G6396" t="str">
            <v xml:space="preserve">Метастабильные  химические системы и энергия активации  </v>
          </cell>
          <cell r="H6396">
            <v>3131.9</v>
          </cell>
        </row>
        <row r="6397">
          <cell r="A6397" t="str">
            <v>P1137300</v>
          </cell>
          <cell r="B6397" t="str">
            <v xml:space="preserve">Eigenschaften von Lithium, Natrium und Kalium </v>
          </cell>
          <cell r="C6397" t="str">
            <v>Properties of lithium, sodium and potassium</v>
          </cell>
          <cell r="D6397" t="str">
            <v>Propriétés du lithium, du sodium et le potassium</v>
          </cell>
          <cell r="E6397" t="str">
            <v>Propiedades del Litio, Sodio y Potasio</v>
          </cell>
          <cell r="F6397" t="str">
            <v xml:space="preserve">Kompletny zestaw eksperymentalny: Właściwości litu, sodu i potasu  </v>
          </cell>
          <cell r="G6397" t="str">
            <v xml:space="preserve">Свойства лития, натрия и калия  </v>
          </cell>
          <cell r="H6397">
            <v>1580.9</v>
          </cell>
        </row>
        <row r="6398">
          <cell r="A6398" t="str">
            <v>P1138000</v>
          </cell>
          <cell r="B6398" t="str">
            <v>Reaktion von Magnesium und Calcium mit Wasser - Hydroxidbildung -</v>
          </cell>
          <cell r="C6398" t="str">
            <v>Reaction of magnesium and calcium with water - hydroxideformation</v>
          </cell>
          <cell r="D6398" t="str">
            <v>réaction of magnesium and calcium avec water- hydroxidefor-mation</v>
          </cell>
          <cell r="E6398" t="str">
            <v>Reacción del magnesio y el calcio con agua - formación de hidróxidos</v>
          </cell>
          <cell r="F6398" t="str">
            <v xml:space="preserve">Kompletny zestaw eksperymentalny: Reakcja magnezu i wapnia z wodą - powstawania wodorotlenku  </v>
          </cell>
          <cell r="G6398" t="str">
            <v>Реакция магния и кальция с водой - образование гидроксида</v>
          </cell>
          <cell r="H6398">
            <v>1997.35</v>
          </cell>
        </row>
        <row r="6399">
          <cell r="A6399" t="str">
            <v>P1139600</v>
          </cell>
          <cell r="B6399" t="str">
            <v xml:space="preserve">Eigenschaften des Schwefels </v>
          </cell>
          <cell r="C6399" t="str">
            <v>Properties of sulphur</v>
          </cell>
          <cell r="D6399" t="str">
            <v>Propriétés du soufre</v>
          </cell>
          <cell r="E6399" t="str">
            <v>Propiedades del sulfuro</v>
          </cell>
          <cell r="F6399" t="str">
            <v xml:space="preserve">Kompletny zestaw eksperymentalny: Własności siarki  </v>
          </cell>
          <cell r="G6399" t="str">
            <v>Свойства серы</v>
          </cell>
          <cell r="H6399">
            <v>198.25</v>
          </cell>
        </row>
        <row r="6400">
          <cell r="A6400" t="str">
            <v>P1140500</v>
          </cell>
          <cell r="B6400" t="str">
            <v xml:space="preserve">Bindung von Stickstoff durch unedle Metalle </v>
          </cell>
          <cell r="C6400" t="str">
            <v>Binding of nitrogen by base metals</v>
          </cell>
          <cell r="D6400" t="str">
            <v>Binding of nitrogen by base métals</v>
          </cell>
          <cell r="E6400" t="str">
            <v>Enlace del nitrógeno por metales base</v>
          </cell>
          <cell r="F6400" t="str">
            <v xml:space="preserve">Kompletny zestaw eksperymentalny: Wiązanie azotu przez metale nieszlachetne  </v>
          </cell>
          <cell r="G6400" t="str">
            <v xml:space="preserve">Связывание азота с помощью цветных металлов  </v>
          </cell>
          <cell r="H6400">
            <v>523.79999999999995</v>
          </cell>
        </row>
        <row r="6401">
          <cell r="A6401" t="str">
            <v>P1140700</v>
          </cell>
          <cell r="B6401" t="str">
            <v>Ammoniak-Darstellung aus den Elementen (Haber-Bosch-Verfahren, mit Phenolphthaleinlösung)</v>
          </cell>
          <cell r="C6401" t="str">
            <v>Ammonia preparation from the elements (Haber-Bosch process)</v>
          </cell>
          <cell r="D6401" t="str">
            <v xml:space="preserve">Ct 16.4 </v>
          </cell>
          <cell r="E6401" t="str">
            <v>Preparación del amoniaco a partir de los elementos (procesode Haber-Bosch) (CT 16.4)</v>
          </cell>
          <cell r="F6401" t="str">
            <v xml:space="preserve">Kompletny zestaw eksperymentalny: Wytwarzanie amoniaku z pierwiastków (metoda Habera-Boscha)  </v>
          </cell>
          <cell r="G6401" t="str">
            <v>Производство аммиака (Процесс Хабера-Боша)</v>
          </cell>
          <cell r="H6401">
            <v>2574.65</v>
          </cell>
        </row>
        <row r="6402">
          <cell r="A6402" t="str">
            <v>P1142200</v>
          </cell>
          <cell r="B6402" t="str">
            <v xml:space="preserve">Graphit und Diamant </v>
          </cell>
          <cell r="C6402" t="str">
            <v>Graphite and diamond</v>
          </cell>
          <cell r="D6402" t="str">
            <v>Graphite et diamant</v>
          </cell>
          <cell r="E6402" t="str">
            <v>Grafito y diamante</v>
          </cell>
          <cell r="F6402" t="str">
            <v xml:space="preserve">Kompletny zestaw eksperymentalny: Grafit i diament  </v>
          </cell>
          <cell r="G6402" t="str">
            <v xml:space="preserve">Графит и алмаз  </v>
          </cell>
          <cell r="H6402">
            <v>6047.75</v>
          </cell>
        </row>
        <row r="6403">
          <cell r="A6403" t="str">
            <v>P1143400</v>
          </cell>
          <cell r="B6403" t="str">
            <v xml:space="preserve">Eigenschaften des Aluminiums </v>
          </cell>
          <cell r="C6403" t="str">
            <v>Properties of aluminium</v>
          </cell>
          <cell r="D6403" t="str">
            <v>Propriétés de l'aluminium</v>
          </cell>
          <cell r="E6403" t="str">
            <v>Propiedades de Aluminio</v>
          </cell>
          <cell r="F6403" t="str">
            <v xml:space="preserve">Kompletny zestaw eksperymentalny: Właściwości glinu  </v>
          </cell>
          <cell r="G6403" t="str">
            <v xml:space="preserve">Свойства алюминия  </v>
          </cell>
          <cell r="H6403">
            <v>2400.6999999999998</v>
          </cell>
        </row>
        <row r="6404">
          <cell r="A6404" t="str">
            <v>P1143901</v>
          </cell>
          <cell r="B6404" t="str">
            <v>Herstellung von Metalllegierungen</v>
          </cell>
          <cell r="C6404" t="str">
            <v>Production of metal alloys</v>
          </cell>
          <cell r="D6404" t="str">
            <v>Production of métallic alloys</v>
          </cell>
          <cell r="E6404" t="str">
            <v>Producción de aleaciones de metales</v>
          </cell>
          <cell r="F6404" t="str">
            <v xml:space="preserve">Kompletny zestaw eksperymentalny: Wytwarzanie stopów metali  </v>
          </cell>
          <cell r="G6404" t="str">
            <v>Производство сплавов металлов</v>
          </cell>
          <cell r="H6404">
            <v>3692.1</v>
          </cell>
        </row>
        <row r="6405">
          <cell r="A6405" t="str">
            <v>P1145500</v>
          </cell>
          <cell r="B6405" t="str">
            <v xml:space="preserve">Komplexsalze </v>
          </cell>
          <cell r="C6405" t="str">
            <v>Complex salts</v>
          </cell>
          <cell r="D6405" t="str">
            <v>Sels complexes</v>
          </cell>
          <cell r="E6405" t="str">
            <v>Sales complejas</v>
          </cell>
          <cell r="F6405" t="str">
            <v xml:space="preserve">Kompletny zestaw eksperymentalny: Sole złożone  </v>
          </cell>
          <cell r="G6405" t="str">
            <v>Комплексные соли</v>
          </cell>
          <cell r="H6405">
            <v>451.9</v>
          </cell>
        </row>
        <row r="6406">
          <cell r="A6406" t="str">
            <v>P1145600</v>
          </cell>
          <cell r="B6406" t="str">
            <v xml:space="preserve">Saure, neutrale und alkalische Reaktionen von Salzlösungen </v>
          </cell>
          <cell r="C6406" t="str">
            <v>Acidic, neutral and alkaline reactions of solutions of salts</v>
          </cell>
          <cell r="D6406" t="str">
            <v>Acide, neutre et alcalin reactions des solutions de sels</v>
          </cell>
          <cell r="E6406" t="str">
            <v xml:space="preserve">Soluciones salinas: reacciones ácidas, neutras y alcalinas </v>
          </cell>
          <cell r="F6406" t="str">
            <v xml:space="preserve">Kompletny zestaw eksperymentalny: Kwaśne, obojętne i zasadowe reakcje roztworów soli  </v>
          </cell>
          <cell r="G6406" t="str">
            <v xml:space="preserve">Кислотные, нейтральные и щелочные реакции растворов солей  </v>
          </cell>
          <cell r="H6406">
            <v>498</v>
          </cell>
        </row>
        <row r="6407">
          <cell r="A6407" t="str">
            <v>P1145701</v>
          </cell>
          <cell r="B6407" t="str">
            <v>Elektrische Leitfähigkeit von gelösten Stoffen</v>
          </cell>
          <cell r="C6407" t="str">
            <v>Electrical conductivity of solutions of salts</v>
          </cell>
          <cell r="D6407" t="str">
            <v>éLectrical conductivity of solutions of salts</v>
          </cell>
          <cell r="E6407" t="str">
            <v>Conductividad eléctrica de las disoluciones de sales</v>
          </cell>
          <cell r="F6407" t="str">
            <v xml:space="preserve">Kompletny zestaw eksperymentalny: Przewodnictwo elektryczne roztworów soli  </v>
          </cell>
          <cell r="G6407" t="str">
            <v>Электропроводность растворенных веществ</v>
          </cell>
          <cell r="H6407">
            <v>266.3</v>
          </cell>
        </row>
        <row r="6408">
          <cell r="A6408" t="str">
            <v>P1147501</v>
          </cell>
          <cell r="B6408" t="str">
            <v>Elektrolytische Stoffabscheidung und Ladungsmenge (1. Faradaysches Gesetz) -</v>
          </cell>
          <cell r="C6408" t="str">
            <v xml:space="preserve">Electrolytic deposition and quantity of electricity (Faraday's first law) </v>
          </cell>
          <cell r="D6408" t="str">
            <v>La quantité de charge libérée lors de lélectrolyse (1ère loi de Faraday)</v>
          </cell>
          <cell r="E6408" t="str">
            <v>Deposición electrolítica y cantidad de electricidad (Primera ley de Faraday)</v>
          </cell>
          <cell r="F6408" t="str">
            <v>Kompletny zestaw eksperymentalny: Elektrolityczne osadzanie, a ilość energii elektrycznej (pierwsze prawo elektrolizyFaradaya)</v>
          </cell>
          <cell r="G6408" t="str">
            <v>Электролитическое осаждение материала и количество заряда (Первый закон Фарадея)</v>
          </cell>
          <cell r="H6408">
            <v>4477.8</v>
          </cell>
        </row>
        <row r="6409">
          <cell r="A6409" t="str">
            <v>P1148400</v>
          </cell>
          <cell r="B6409" t="str">
            <v>Messung der Elektromotorischen Kraft (EMK) mit einer Normal-Wasserstoffelektrode als Referenz</v>
          </cell>
          <cell r="C6409" t="str">
            <v>Measurement of the electromotive force (EMF) with standard hydrogen electrode as a reference</v>
          </cell>
          <cell r="D6409" t="str">
            <v xml:space="preserve">L'hydrogène dans la série électrochimique: l'électrode normale à hydrogène </v>
          </cell>
          <cell r="E6409" t="str">
            <v>Hidrógeno en las series redox: electrodo normal de hidrógeno</v>
          </cell>
          <cell r="F6409" t="str">
            <v xml:space="preserve">Kompletny zestaw eksperymentalny: Wodór w szeregu aktywności metali: normalna elektroda wodorowa  </v>
          </cell>
          <cell r="G6409" t="str">
            <v xml:space="preserve">Стандартный водородный электрод  </v>
          </cell>
          <cell r="H6409">
            <v>5987.87</v>
          </cell>
        </row>
        <row r="6410">
          <cell r="A6410" t="str">
            <v>P1149100</v>
          </cell>
          <cell r="B6410" t="str">
            <v>Abhängigkeit der Reaktionsgeschwindigkeit von der Stoffart</v>
          </cell>
          <cell r="C6410" t="str">
            <v>Dependence of the reaction velocity on the type of substance</v>
          </cell>
          <cell r="D6410" t="str">
            <v>Vitesse de réaction en fonction du type de la substance I</v>
          </cell>
          <cell r="E6410" t="str">
            <v>Relación entre velocidad de reacción y tipo de sustancia</v>
          </cell>
          <cell r="F6410" t="str">
            <v xml:space="preserve">Kompletny zestaw eksperymentalny: Zależność szybkości reakcji od rodzaju substancji I  </v>
          </cell>
          <cell r="G6410" t="str">
            <v xml:space="preserve">Зависимость скорости реакции от типа вещества  </v>
          </cell>
          <cell r="H6410">
            <v>2631.85</v>
          </cell>
        </row>
        <row r="6411">
          <cell r="A6411" t="str">
            <v>P1149300</v>
          </cell>
          <cell r="B6411" t="str">
            <v>Abhängigkeit der Reaktionsgeschwindigkeit von der Konzentration (Landolt- Reaktion) -</v>
          </cell>
          <cell r="C6411" t="str">
            <v>Dependence of the reaction velocity on the concentration (Landolt reaction)</v>
          </cell>
          <cell r="D6411" t="str">
            <v>Vitesse de réaction en fonction de la concentration (réaction de  Landolt)</v>
          </cell>
          <cell r="E6411" t="str">
            <v>Relación entre la velocidad de reacción y concentración (Landolt reaction)</v>
          </cell>
          <cell r="F6411" t="str">
            <v xml:space="preserve">Kompletny zestaw eksperymentalny: Zależność szybkości reakcji od stężenia (reakcja Landolta)  </v>
          </cell>
          <cell r="G6411" t="str">
            <v xml:space="preserve">Зависимость скорости реакции от концентрации (реакция Ландольта)  </v>
          </cell>
          <cell r="H6411">
            <v>806.05</v>
          </cell>
        </row>
        <row r="6412">
          <cell r="A6412" t="str">
            <v>P1149400</v>
          </cell>
          <cell r="B6412" t="str">
            <v>Abhängigkeit der Reaktionsgeschwindigkeit von der Temperatur (Essigsäure - Magnesium - Reaktion)</v>
          </cell>
          <cell r="C6412" t="str">
            <v>Dependence of the reaction velocity on the temperature</v>
          </cell>
          <cell r="D6412" t="str">
            <v>Vitesse de réaction en fonction de la température I (acide acétique - magnésium)</v>
          </cell>
          <cell r="E6412" t="str">
            <v>Cálculo de la velocidad de reacción en función de la temperatura</v>
          </cell>
          <cell r="F6412" t="str">
            <v xml:space="preserve">Kompletny zestaw eksperymentalny: Zależność szybkości reakcji od temperatury  </v>
          </cell>
          <cell r="G6412" t="str">
            <v xml:space="preserve">Зависимость скорости реакции от температуры  </v>
          </cell>
          <cell r="H6412">
            <v>3439.85</v>
          </cell>
        </row>
        <row r="6413">
          <cell r="A6413" t="str">
            <v>P1149701</v>
          </cell>
          <cell r="B6413" t="str">
            <v>Qualitativer Nachweis der Elemente</v>
          </cell>
          <cell r="C6413" t="str">
            <v>The detection of carbon with lime-water</v>
          </cell>
          <cell r="D6413" t="str">
            <v>La détection du carbone dans l'eau de chaux</v>
          </cell>
          <cell r="E6413" t="str">
            <v>Detección de carbón con agua de cal</v>
          </cell>
          <cell r="F6413" t="str">
            <v xml:space="preserve">Kompletny zestaw eksperymentalny: Wykrywanie węgla za pomocą wody wapiennej  </v>
          </cell>
          <cell r="G6413" t="str">
            <v>Обнаружение углерода при помощи известковой воды</v>
          </cell>
          <cell r="H6413">
            <v>209.6</v>
          </cell>
        </row>
        <row r="6414">
          <cell r="A6414" t="str">
            <v>P1149800</v>
          </cell>
          <cell r="B6414" t="str">
            <v xml:space="preserve">Temperaturverhalten organischer Verbindungen </v>
          </cell>
          <cell r="C6414" t="str">
            <v>Temperature behaviour of organic compounds</v>
          </cell>
          <cell r="D6414" t="str">
            <v>Temperature behaviour of organic compounds</v>
          </cell>
          <cell r="E6414" t="str">
            <v>Comportamiento de la temperatura de los compuestos orgánicos</v>
          </cell>
          <cell r="F6414" t="str">
            <v xml:space="preserve">Kompletny zestaw eksperymentalny: Temperaturowe zachowanie związków organicznych  </v>
          </cell>
          <cell r="G6414" t="str">
            <v xml:space="preserve">Поведение температуры органических соединений  </v>
          </cell>
          <cell r="H6414">
            <v>328.7</v>
          </cell>
        </row>
        <row r="6415">
          <cell r="A6415" t="str">
            <v>P1154000</v>
          </cell>
          <cell r="B6415" t="str">
            <v>Keto-Enol-Tautomerie des Acetessigsäureethylesters (3-Oxobutansäureethylester) -</v>
          </cell>
          <cell r="C6415" t="str">
            <v>Keto-enol tautomerism of ethyl acetoacetate (3-oxobutanoicacid ethyl ester)</v>
          </cell>
          <cell r="D6415" t="str">
            <v>Keto-enol tautomerism of ethyl acetoacetate (ethyl 3-oxobu-tanoate)</v>
          </cell>
          <cell r="E6415" t="str">
            <v xml:space="preserve">Tautomería ceto-enol del acetoacetato de etilo </v>
          </cell>
          <cell r="F6415" t="str">
            <v xml:space="preserve">Kompletny zestaw eksperymentalny: Tautomeria Keto-enolowa acetooctanu etylu (3-oksobutanowego estru etylowy)  </v>
          </cell>
          <cell r="G6415" t="str">
            <v xml:space="preserve">Кето-енольная таутомерия этилацетоацетата (этиловый эфир ацетоуксусной кислоты)   </v>
          </cell>
          <cell r="H6415">
            <v>569</v>
          </cell>
        </row>
        <row r="6416">
          <cell r="A6416" t="str">
            <v>P1195000</v>
          </cell>
          <cell r="B6416" t="str">
            <v>Fresnelscher Doppelspiegelversuch</v>
          </cell>
          <cell r="C6416" t="str">
            <v xml:space="preserve">Fresnel's double mirror experiment  </v>
          </cell>
          <cell r="D6416" t="str">
            <v xml:space="preserve">Wo 1.1 </v>
          </cell>
          <cell r="E6416" t="str">
            <v>Experimento doble espejo de Fresnel</v>
          </cell>
          <cell r="F6416" t="str">
            <v xml:space="preserve">Kompletny zestaw eksperymentalny: Doświadczenie z podwójnym zwierciadłem Fresnela  </v>
          </cell>
          <cell r="G6416" t="str">
            <v xml:space="preserve">Эксперимент с двойным зеркалом Френеля </v>
          </cell>
          <cell r="H6416">
            <v>866</v>
          </cell>
        </row>
        <row r="6417">
          <cell r="A6417" t="str">
            <v>P1195100</v>
          </cell>
          <cell r="B6417" t="str">
            <v>Fresnelscher Biprismaversuch</v>
          </cell>
          <cell r="C6417" t="str">
            <v xml:space="preserve">Fresnel's biprism experiment  </v>
          </cell>
          <cell r="D6417" t="str">
            <v xml:space="preserve">Wo 1.2 </v>
          </cell>
          <cell r="E6417" t="str">
            <v>Experimento biprisma de Fresnel</v>
          </cell>
          <cell r="F6417" t="str">
            <v xml:space="preserve">Kompletny zestaw eksperymentalny: Doświadczenie z podwójnym pryzmatem Fresnela  </v>
          </cell>
          <cell r="G6417" t="str">
            <v xml:space="preserve">Эксперимент с бипризмой Френеля  </v>
          </cell>
          <cell r="H6417">
            <v>843</v>
          </cell>
        </row>
        <row r="6418">
          <cell r="A6418" t="str">
            <v>P1195200</v>
          </cell>
          <cell r="B6418" t="str">
            <v>Youngscher Doppelspaltversuch</v>
          </cell>
          <cell r="C6418" t="str">
            <v xml:space="preserve">Young's double slit experiment </v>
          </cell>
          <cell r="D6418" t="str">
            <v>Expérience de fente de Young</v>
          </cell>
          <cell r="E6418" t="str">
            <v>Experimento de de la doble rendija de Young</v>
          </cell>
          <cell r="F6418" t="str">
            <v xml:space="preserve">Kompletny zestaw eksperymentalny: Doświadczenie Younga z podwójną szczeliną  </v>
          </cell>
          <cell r="G6418" t="str">
            <v xml:space="preserve">Опыт Юнга  с двойной щелью </v>
          </cell>
          <cell r="H6418">
            <v>694.9</v>
          </cell>
        </row>
        <row r="6419">
          <cell r="A6419" t="str">
            <v>P1195300</v>
          </cell>
          <cell r="B6419" t="str">
            <v>Newtonsche Ringe</v>
          </cell>
          <cell r="C6419" t="str">
            <v xml:space="preserve">Newton's rings  </v>
          </cell>
          <cell r="D6419" t="str">
            <v xml:space="preserve">Wo 1.4 </v>
          </cell>
          <cell r="E6419" t="str">
            <v>Anillos de Newton</v>
          </cell>
          <cell r="F6419" t="str">
            <v xml:space="preserve">Kompletny zestaw eksperymentalny: Pierścienie Newtona  </v>
          </cell>
          <cell r="G6419" t="str">
            <v xml:space="preserve">Кольца Ньютона </v>
          </cell>
          <cell r="H6419">
            <v>714</v>
          </cell>
        </row>
        <row r="6420">
          <cell r="A6420" t="str">
            <v>P1195400</v>
          </cell>
          <cell r="B6420" t="str">
            <v>Beugung an einer Kante</v>
          </cell>
          <cell r="C6420" t="str">
            <v>Diffraction at an edge</v>
          </cell>
          <cell r="D6420" t="str">
            <v xml:space="preserve">Wo 2.1 </v>
          </cell>
          <cell r="E6420" t="str">
            <v>Difracción en un borde</v>
          </cell>
          <cell r="F6420" t="str">
            <v xml:space="preserve">Kompletny zestaw eksperymentalny: Dyfrakcja na krawędzi  </v>
          </cell>
          <cell r="G6420" t="str">
            <v xml:space="preserve">Дифракция на краю </v>
          </cell>
          <cell r="H6420">
            <v>664.4</v>
          </cell>
        </row>
        <row r="6421">
          <cell r="A6421" t="str">
            <v>P1195500</v>
          </cell>
          <cell r="B6421" t="str">
            <v>Beugung am Spalt</v>
          </cell>
          <cell r="C6421" t="str">
            <v xml:space="preserve">Diffraction at a slit </v>
          </cell>
          <cell r="D6421" t="str">
            <v xml:space="preserve">Wo 2.2 </v>
          </cell>
          <cell r="E6421" t="str">
            <v>Difracción en una rendija</v>
          </cell>
          <cell r="F6421" t="str">
            <v xml:space="preserve">Kompletny zestaw eksperymentalny: Dyfrakcja na szczelinie  </v>
          </cell>
          <cell r="G6421" t="str">
            <v xml:space="preserve">Дифракция на щели </v>
          </cell>
          <cell r="H6421">
            <v>743.3</v>
          </cell>
        </row>
        <row r="6422">
          <cell r="A6422" t="str">
            <v>P1195600</v>
          </cell>
          <cell r="B6422" t="str">
            <v>Beugung am schmalen Hindernis (Steg) - das Babinetsche Theorem -</v>
          </cell>
          <cell r="C6422" t="str">
            <v xml:space="preserve">Diffraction at a narrow obstacle (line) - Babinet's princip-le </v>
          </cell>
          <cell r="D6422" t="str">
            <v xml:space="preserve">Wo 2.3 </v>
          </cell>
          <cell r="E6422" t="str">
            <v>Difracción en obtáculo estrecho (línea) - Principio de Babin</v>
          </cell>
          <cell r="F6422" t="str">
            <v xml:space="preserve">Kompletny zestaw eksperymentalny: Dyfrakcja na wąskiej przeszkodzie (linia) - Zasada Babineta  </v>
          </cell>
          <cell r="G6422" t="str">
            <v xml:space="preserve">Дифракция на узких препятствиях (линиях) - Принцип Бабине  </v>
          </cell>
          <cell r="H6422">
            <v>693.3</v>
          </cell>
        </row>
        <row r="6423">
          <cell r="A6423" t="str">
            <v>P1195700</v>
          </cell>
          <cell r="B6423" t="str">
            <v>Beugung am Doppelspalt</v>
          </cell>
          <cell r="C6423" t="str">
            <v xml:space="preserve">Diffraction at a double slit </v>
          </cell>
          <cell r="D6423" t="str">
            <v xml:space="preserve">Wo 2.4 </v>
          </cell>
          <cell r="E6423" t="str">
            <v>Difracción en doble rendija</v>
          </cell>
          <cell r="F6423" t="str">
            <v xml:space="preserve">Kompletny zestaw eksperymentalny: Dyfrakcja na podwójnej szczelinie  </v>
          </cell>
          <cell r="G6423" t="str">
            <v xml:space="preserve">Дифракция на двойной щели  </v>
          </cell>
          <cell r="H6423">
            <v>744.8</v>
          </cell>
        </row>
        <row r="6424">
          <cell r="A6424" t="str">
            <v>P1195800</v>
          </cell>
          <cell r="B6424" t="str">
            <v>Beugung an Mehrfachspalten</v>
          </cell>
          <cell r="C6424" t="str">
            <v xml:space="preserve">Diffraction at multiple slits </v>
          </cell>
          <cell r="D6424" t="str">
            <v xml:space="preserve">Wo 2.5 </v>
          </cell>
          <cell r="E6424" t="str">
            <v>Difracción en múltiples rendijas</v>
          </cell>
          <cell r="F6424" t="str">
            <v xml:space="preserve">Kompletny zestaw eksperymentalny: Dyfrakcja na wielu szczelinach  </v>
          </cell>
          <cell r="G6424" t="str">
            <v>Дифракция на нескольких щелях</v>
          </cell>
          <cell r="H6424">
            <v>741.7</v>
          </cell>
        </row>
        <row r="6425">
          <cell r="A6425" t="str">
            <v>P1195900</v>
          </cell>
          <cell r="B6425" t="str">
            <v>Beugung am Gitter</v>
          </cell>
          <cell r="C6425" t="str">
            <v>Diffraction at a grating</v>
          </cell>
          <cell r="D6425" t="str">
            <v xml:space="preserve">Wo 2.6 </v>
          </cell>
          <cell r="E6425" t="str">
            <v>Difracción en una reja</v>
          </cell>
          <cell r="F6425" t="str">
            <v xml:space="preserve">Kompletny zestaw eksperymentalny: Dyfrakcja na siatce dyfrakcyjnej  </v>
          </cell>
          <cell r="G6425" t="str">
            <v>Дифракция на решетке</v>
          </cell>
          <cell r="H6425">
            <v>823.9</v>
          </cell>
        </row>
        <row r="6426">
          <cell r="A6426" t="str">
            <v>P1196000</v>
          </cell>
          <cell r="B6426" t="str">
            <v>Bestimmung der Wellenlänge durch Beugung am Gitter</v>
          </cell>
          <cell r="C6426" t="str">
            <v>Determination of the wavelength by grid diffraction</v>
          </cell>
          <cell r="D6426" t="str">
            <v xml:space="preserve">Wo 2.7 </v>
          </cell>
          <cell r="E6426" t="str">
            <v>Determinación de la longitud de onda mediante drifacción en cuadrícula</v>
          </cell>
          <cell r="F6426" t="str">
            <v xml:space="preserve">Kompletny zestaw eksperymentalny: Wyznaczenie długości fali za pomocą siatki dyfrakcyjnej  </v>
          </cell>
          <cell r="G6426" t="str">
            <v xml:space="preserve">Определение длины волны с помощью дифракционной решетки  </v>
          </cell>
          <cell r="H6426">
            <v>740.7</v>
          </cell>
        </row>
        <row r="6427">
          <cell r="A6427" t="str">
            <v>P1196100</v>
          </cell>
          <cell r="B6427" t="str">
            <v>Kohärenzbedingung</v>
          </cell>
          <cell r="C6427" t="str">
            <v>Coherence condition</v>
          </cell>
          <cell r="D6427" t="str">
            <v xml:space="preserve">Wo 2.8 </v>
          </cell>
          <cell r="E6427" t="str">
            <v>Condición de coherencia</v>
          </cell>
          <cell r="F6427" t="str">
            <v xml:space="preserve">Kompletny zestaw eksperymentalny: Fale spójne  </v>
          </cell>
          <cell r="G6427" t="str">
            <v xml:space="preserve">Условие когерентности  </v>
          </cell>
          <cell r="H6427">
            <v>767.8</v>
          </cell>
        </row>
        <row r="6428">
          <cell r="A6428" t="str">
            <v>P1196200</v>
          </cell>
          <cell r="B6428" t="str">
            <v>Beugung an einem Kreuzgitter</v>
          </cell>
          <cell r="C6428" t="str">
            <v xml:space="preserve">Diffraction at a crossed grating </v>
          </cell>
          <cell r="D6428" t="str">
            <v xml:space="preserve">Wo 3.1 </v>
          </cell>
          <cell r="E6428" t="str">
            <v>Difracción en reja cruzada</v>
          </cell>
          <cell r="F6428" t="str">
            <v xml:space="preserve">Kompletny zestaw eksperymentalny: Siatka dyfrakcyjna echelle  </v>
          </cell>
          <cell r="G6428" t="str">
            <v xml:space="preserve">Дифракция на прямоугольной дифракционной решетке  </v>
          </cell>
          <cell r="H6428">
            <v>705.3</v>
          </cell>
        </row>
        <row r="6429">
          <cell r="A6429" t="str">
            <v>P1196300</v>
          </cell>
          <cell r="B6429" t="str">
            <v>Beugung an Kreisöffnungen</v>
          </cell>
          <cell r="C6429" t="str">
            <v xml:space="preserve">Diffraction at circular apertures </v>
          </cell>
          <cell r="D6429" t="str">
            <v xml:space="preserve">Wo 3.2 </v>
          </cell>
          <cell r="E6429" t="str">
            <v>Difracción en aperturas circulares</v>
          </cell>
          <cell r="F6429" t="str">
            <v xml:space="preserve">Kompletny zestaw eksperymentalny: Dyfrakcja kołowej przysłonie  </v>
          </cell>
          <cell r="G6429" t="str">
            <v>Дифракция на круглом отверстии</v>
          </cell>
          <cell r="H6429">
            <v>701.9</v>
          </cell>
        </row>
        <row r="6430">
          <cell r="A6430" t="str">
            <v>P1196400</v>
          </cell>
          <cell r="B6430" t="str">
            <v>Beugung an einem System von kreisförmigen Öffnungen gleichen Durchmessers</v>
          </cell>
          <cell r="C6430" t="str">
            <v xml:space="preserve">Diffraction at a system of circular apertures of equal size </v>
          </cell>
          <cell r="D6430" t="str">
            <v xml:space="preserve">Wo 3.3 </v>
          </cell>
          <cell r="E6430" t="str">
            <v>Difracción en sistema de aperturas circulares de igual tamaño</v>
          </cell>
          <cell r="F6430" t="str">
            <v xml:space="preserve">Kompletny zestaw eksperymentalny: Dyfrakcja na układzie kołowych przysłon o jednakowej wielkości  </v>
          </cell>
          <cell r="G6430" t="str">
            <v xml:space="preserve">Дифракция  от системы круглых отверстий одинакового размера  </v>
          </cell>
          <cell r="H6430">
            <v>675</v>
          </cell>
        </row>
        <row r="6431">
          <cell r="A6431" t="str">
            <v>P1196500</v>
          </cell>
          <cell r="B6431" t="str">
            <v>Auflösungsvermögen optischer Geräte</v>
          </cell>
          <cell r="C6431" t="str">
            <v xml:space="preserve">Resolving power of optical devices </v>
          </cell>
          <cell r="D6431" t="str">
            <v xml:space="preserve">Wo 4.1 </v>
          </cell>
          <cell r="E6431" t="str">
            <v>Poder de resolución de dispositivos ópticos</v>
          </cell>
          <cell r="F6431" t="str">
            <v xml:space="preserve">Kompletny zestaw eksperymentalny: Zdolność rozdzielcza urządzeń optycznych  </v>
          </cell>
          <cell r="G6431" t="str">
            <v xml:space="preserve">Разрешающая способность оптических приборов  </v>
          </cell>
          <cell r="H6431">
            <v>725.7</v>
          </cell>
        </row>
        <row r="6432">
          <cell r="A6432" t="str">
            <v>P1196600</v>
          </cell>
          <cell r="B6432" t="str">
            <v>Auflösungsvermögen des Mikroskops</v>
          </cell>
          <cell r="C6432" t="str">
            <v>Resolving power of the microscope</v>
          </cell>
          <cell r="D6432" t="str">
            <v xml:space="preserve">Wo 4.2 </v>
          </cell>
          <cell r="E6432" t="str">
            <v>Poder de resolución del microscopio</v>
          </cell>
          <cell r="F6432" t="str">
            <v xml:space="preserve">Kompletny zestaw eksperymentalny: Zdolność rozdzielcza mikroskopu  </v>
          </cell>
          <cell r="G6432" t="str">
            <v xml:space="preserve">Разрешающая способность микроскопа  </v>
          </cell>
          <cell r="H6432">
            <v>707.2</v>
          </cell>
        </row>
        <row r="6433">
          <cell r="A6433" t="str">
            <v>P1196700</v>
          </cell>
          <cell r="B6433" t="str">
            <v>Spektrales Auflösungsvermögen bei einem Gitter</v>
          </cell>
          <cell r="C6433" t="str">
            <v xml:space="preserve">Spectral resolving power of a grating </v>
          </cell>
          <cell r="D6433" t="str">
            <v xml:space="preserve">Wo 4.3 </v>
          </cell>
          <cell r="E6433" t="str">
            <v>Poder de resolución espectral de una rejilla</v>
          </cell>
          <cell r="F6433" t="str">
            <v xml:space="preserve">Kompletny zestaw eksperymentalny: Widmowa zdolność rozdzielcza siatki dyfrakcyjnej  </v>
          </cell>
          <cell r="G6433" t="str">
            <v xml:space="preserve">Разрешающая способность дифракционной решетки </v>
          </cell>
          <cell r="H6433">
            <v>759.2</v>
          </cell>
        </row>
        <row r="6434">
          <cell r="A6434" t="str">
            <v>P1196800</v>
          </cell>
          <cell r="B6434" t="str">
            <v>Polarisation durch Filter</v>
          </cell>
          <cell r="C6434" t="str">
            <v xml:space="preserve">Polarisation by filters </v>
          </cell>
          <cell r="D6434" t="str">
            <v xml:space="preserve">Wo 5.1 </v>
          </cell>
          <cell r="E6434" t="str">
            <v>Polarización por filtros</v>
          </cell>
          <cell r="F6434" t="str">
            <v xml:space="preserve">Kompletny zestaw eksperymentalny: Polaryzacja światła za pomocą filtru  </v>
          </cell>
          <cell r="G6434" t="str">
            <v>Поляризационные  фильтры</v>
          </cell>
          <cell r="H6434">
            <v>572</v>
          </cell>
        </row>
        <row r="6435">
          <cell r="A6435" t="str">
            <v>P1196900</v>
          </cell>
          <cell r="B6435" t="str">
            <v>Polarisation durch Spannungsdoppelbrechung</v>
          </cell>
          <cell r="C6435" t="str">
            <v>Polarisation by strain double refraction  (birefringence)</v>
          </cell>
          <cell r="D6435" t="str">
            <v xml:space="preserve">Wo 5.2 </v>
          </cell>
          <cell r="E6435" t="str">
            <v>Polarización por doble refracción (Birrefringencia)</v>
          </cell>
          <cell r="F6435" t="str">
            <v xml:space="preserve">Kompletny zestaw eksperymentalny: Polaryzacja przez podwójne załamanie (dwójłomność)  </v>
          </cell>
          <cell r="G6435" t="str">
            <v>Поляризация двойного лучепреломления</v>
          </cell>
          <cell r="H6435">
            <v>583.49</v>
          </cell>
        </row>
        <row r="6436">
          <cell r="A6436" t="str">
            <v>P1197000</v>
          </cell>
          <cell r="B6436" t="str">
            <v>Chromatische Polarisation</v>
          </cell>
          <cell r="C6436" t="str">
            <v>Chromatic polarisation</v>
          </cell>
          <cell r="D6436" t="str">
            <v xml:space="preserve">Wo 5.3 </v>
          </cell>
          <cell r="E6436" t="str">
            <v>Polarización cromática</v>
          </cell>
          <cell r="F6436" t="str">
            <v xml:space="preserve">Kompletny zestaw eksperymentalny: Polaryzacja chromatyczna  </v>
          </cell>
          <cell r="G6436" t="str">
            <v xml:space="preserve">Хроматическая поляризация </v>
          </cell>
          <cell r="H6436">
            <v>624</v>
          </cell>
        </row>
        <row r="6437">
          <cell r="A6437" t="str">
            <v>P1197100</v>
          </cell>
          <cell r="B6437" t="str">
            <v>Polarisation durch Reflexion</v>
          </cell>
          <cell r="C6437" t="str">
            <v xml:space="preserve">Polarisation by reflection </v>
          </cell>
          <cell r="D6437" t="str">
            <v>Polarisation au cours de la réflexion</v>
          </cell>
          <cell r="E6437" t="str">
            <v>Polarización por reflexión</v>
          </cell>
          <cell r="F6437" t="str">
            <v xml:space="preserve">Kompletny zestaw eksperymentalny: Polaryzacja przez odbicie  </v>
          </cell>
          <cell r="G6437" t="str">
            <v xml:space="preserve">Поляризация при отражении </v>
          </cell>
          <cell r="H6437">
            <v>562.70000000000005</v>
          </cell>
        </row>
        <row r="6438">
          <cell r="A6438" t="str">
            <v>P1197200</v>
          </cell>
          <cell r="B6438" t="str">
            <v>Polarisation durch Brechung</v>
          </cell>
          <cell r="C6438" t="str">
            <v xml:space="preserve">Polarisation by refraction </v>
          </cell>
          <cell r="D6438" t="str">
            <v xml:space="preserve">Wo 5.5 </v>
          </cell>
          <cell r="E6438" t="str">
            <v>Olarización por refracción</v>
          </cell>
          <cell r="F6438" t="str">
            <v xml:space="preserve">Kompletny zestaw eksperymentalny: Polaryzacja przez załamanie  </v>
          </cell>
          <cell r="G6438" t="str">
            <v xml:space="preserve">Поляризация  при преломлении    </v>
          </cell>
          <cell r="H6438">
            <v>529.20000000000005</v>
          </cell>
        </row>
        <row r="6439">
          <cell r="A6439" t="str">
            <v>P1197300</v>
          </cell>
          <cell r="B6439" t="str">
            <v>Polarisation durch Streuung</v>
          </cell>
          <cell r="C6439" t="str">
            <v>Polarisation by dispersion</v>
          </cell>
          <cell r="D6439" t="str">
            <v xml:space="preserve">Wo 5.6 </v>
          </cell>
          <cell r="E6439" t="str">
            <v>Polarización por dispersión</v>
          </cell>
          <cell r="F6439" t="str">
            <v xml:space="preserve">Kompletny zestaw eksperymentalny: Polaryzacja przez dyspersję  </v>
          </cell>
          <cell r="G6439" t="str">
            <v>Поляризация при рассеянии</v>
          </cell>
          <cell r="H6439">
            <v>577.9</v>
          </cell>
        </row>
        <row r="6440">
          <cell r="A6440" t="str">
            <v>P1197400</v>
          </cell>
          <cell r="B6440" t="str">
            <v>Malussches Gesetz</v>
          </cell>
          <cell r="C6440" t="str">
            <v xml:space="preserve">Malus' law </v>
          </cell>
          <cell r="D6440" t="str">
            <v>Loi de Malus</v>
          </cell>
          <cell r="E6440" t="str">
            <v xml:space="preserve">WO 6.1 </v>
          </cell>
          <cell r="F6440" t="str">
            <v>Kompletny zestaw eksperymentalny: Prawo Malusa</v>
          </cell>
          <cell r="G6440" t="str">
            <v>Закон Малюсcа</v>
          </cell>
          <cell r="H6440">
            <v>644.6</v>
          </cell>
        </row>
        <row r="6441">
          <cell r="A6441" t="str">
            <v>P1197600</v>
          </cell>
          <cell r="B6441" t="str">
            <v>Brewstersches Gesetz</v>
          </cell>
          <cell r="C6441" t="str">
            <v xml:space="preserve">Brewster's law  </v>
          </cell>
          <cell r="D6441" t="str">
            <v xml:space="preserve">Wo 6.3 </v>
          </cell>
          <cell r="E6441" t="str">
            <v>Ley de Brewster</v>
          </cell>
          <cell r="F6441" t="str">
            <v xml:space="preserve">Kompletny zestaw eksperymentalny: Prawo Brewstera  </v>
          </cell>
          <cell r="G6441" t="str">
            <v>Закон Брюстера</v>
          </cell>
          <cell r="H6441">
            <v>530.5</v>
          </cell>
        </row>
        <row r="6442">
          <cell r="A6442" t="str">
            <v>P1197700</v>
          </cell>
          <cell r="B6442" t="str">
            <v>Drehung der Polarisationsebene in Zuckerlösung</v>
          </cell>
          <cell r="C6442" t="str">
            <v xml:space="preserve">Rotation of the polarisation plane in a sugar solution </v>
          </cell>
          <cell r="D6442" t="str">
            <v xml:space="preserve">Wo 6.4 </v>
          </cell>
          <cell r="E6442" t="str">
            <v>Rotación de la polatización plana en solución de azúcar</v>
          </cell>
          <cell r="F6442" t="str">
            <v xml:space="preserve">Kompletny zestaw eksperymentalny: Skręcanie płaszczyzny polaryzacji przez roztwór cukru   </v>
          </cell>
          <cell r="G6442" t="str">
            <v xml:space="preserve">Вращение плоскости поляризации в растворе сахара  </v>
          </cell>
          <cell r="H6442">
            <v>643.4</v>
          </cell>
        </row>
        <row r="6443">
          <cell r="A6443" t="str">
            <v>P1197800</v>
          </cell>
          <cell r="B6443" t="str">
            <v>Elliptische und zirkulare Polarisation</v>
          </cell>
          <cell r="C6443" t="str">
            <v xml:space="preserve">Elliptic and circular polarisation </v>
          </cell>
          <cell r="D6443" t="str">
            <v>Polarisation elliptique et circulaire</v>
          </cell>
          <cell r="E6443" t="str">
            <v xml:space="preserve">WO 6.5 </v>
          </cell>
          <cell r="F6443" t="str">
            <v>Kompletny zestaw eksperymentalny: Polaryzacja eliptyczna i kołowa</v>
          </cell>
          <cell r="G6443" t="str">
            <v>Эллиптическая и круговая поляризация</v>
          </cell>
          <cell r="H6443">
            <v>983.2</v>
          </cell>
        </row>
        <row r="6444">
          <cell r="A6444" t="str">
            <v>P1198105</v>
          </cell>
          <cell r="B6444" t="str">
            <v>Geschwindigkeitsunabhängige und geschwindigkeitsabhängige Reibung (Wirbelstrombremse) mit der Rollenfahrbahn und Zeitmessgerät 4-4</v>
          </cell>
          <cell r="C6444" t="str">
            <v>Velocity-independent and velocity-dependent friction (eddy current damping) with Demo-Track and Timer 4-4</v>
          </cell>
          <cell r="D6444" t="str">
            <v/>
          </cell>
          <cell r="E6444" t="str">
            <v>Fricción dependiente e independiente de la velocidad con pista DEMO y contador 4-4</v>
          </cell>
          <cell r="F6444" t="str">
            <v xml:space="preserve">Kompletny zestaw eksperymentalny: Zależność (i niezależność) tarcia od prędkości z zastosowaniem toru demonstracyjnego  </v>
          </cell>
          <cell r="G6444" t="str">
            <v xml:space="preserve">Зависимость и независимость трения от скорости на демонстрационной дорожке со счетчиком 4-4  </v>
          </cell>
          <cell r="H6444">
            <v>2482.8000000000002</v>
          </cell>
        </row>
        <row r="6445">
          <cell r="A6445" t="str">
            <v>P1198505</v>
          </cell>
          <cell r="B6445" t="str">
            <v>Geradlinig gleichförmige Bewegung mit der Rollenfahrbahn und Zeitmessgerät 4-4</v>
          </cell>
          <cell r="C6445" t="str">
            <v>Linear uniform motion with the demonstration track and the timer 4-4</v>
          </cell>
          <cell r="D6445" t="str">
            <v>MRU avec rail à faible frottement et chronomètre 4-4</v>
          </cell>
          <cell r="E6445" t="str">
            <v>Movimiento rectilíneo uniforme con pista de demostración y contador 4-4</v>
          </cell>
          <cell r="F6445" t="str">
            <v xml:space="preserve">Kompletny zestaw eksperymentalny: Ruch jednostajny prostoliniowy z wykorzystaniem toru demonstracyjnego i licznika 4-4  </v>
          </cell>
          <cell r="G6445" t="str">
            <v>Прямолинейное равномерное движение на демонстрационной дорожке со счетчиком 4-4</v>
          </cell>
          <cell r="H6445">
            <v>2225.6</v>
          </cell>
        </row>
        <row r="6446">
          <cell r="A6446" t="str">
            <v>P1198605</v>
          </cell>
          <cell r="B6446" t="str">
            <v>Die gleichmäßig beschleunigte Bewegung mit der Rollenfahrbahn</v>
          </cell>
          <cell r="C6446" t="str">
            <v>Uniformly accelerated motion with an accelerating mass with the demonstration track and the timer 4-4</v>
          </cell>
          <cell r="D6446" t="str">
            <v>Mouvement rectiligne uniformément accéléré avec rail de démonstration et chronomètre 4-4</v>
          </cell>
          <cell r="E6446" t="str">
            <v>Movimiento uniformemente acelerado con masa de aceleración y riel de demostración con timer 4-4</v>
          </cell>
          <cell r="F6446" t="str">
            <v>Kompletny zestaw eksperymentalny: Ruch jednostajnie przyspieszony, prostoliniowy z wykorzystaniem toru demonstracyjnego, masy przyspieszającej i liczn</v>
          </cell>
          <cell r="G6446" t="str">
            <v xml:space="preserve">Равноускоренное движение с возрастающей массой на демонстрационной дорожке и со счетчиком 4-4  </v>
          </cell>
          <cell r="H6446">
            <v>2464.5</v>
          </cell>
        </row>
        <row r="6447">
          <cell r="A6447" t="str">
            <v>P1198805</v>
          </cell>
          <cell r="B6447" t="str">
            <v>Die gleichmäßig beschleunigte Bewegung auf der geneigten Bahn mit der Rollenfahrbahn und Zeitmessgerät 4-4</v>
          </cell>
          <cell r="C6447" t="str">
            <v>Uniformly accelerated motion with an inclined track with the demonstration track and the timer 4-4</v>
          </cell>
          <cell r="D6447" t="str">
            <v>Mouvement rectiligne uniformément accéléré avec rail de démonstration incliné et chronomètre 4-4</v>
          </cell>
          <cell r="E6447" t="str">
            <v>Movimiento uniformenmente acelerado con plano inclinadoy timer 4-4</v>
          </cell>
          <cell r="F6447" t="str">
            <v>Kompletny zestaw eksperymentalny: Ruch jednostajnie przyspieszony, prostoliniowy z wykorzystaniem nachylonego pod kątem toru demonstracyjnego i liczn.</v>
          </cell>
          <cell r="G6447" t="str">
            <v xml:space="preserve">Равноускоренное движение по наклонной плоскости на демонстрационной дорожке со счетчиком 4-4  </v>
          </cell>
          <cell r="H6447">
            <v>2462.1</v>
          </cell>
        </row>
        <row r="6448">
          <cell r="A6448" t="str">
            <v>P1198905</v>
          </cell>
          <cell r="B6448" t="str">
            <v>Die gleichmäßig verzögerte Bewegung mit der Rollenfahrbahn und Zeitmessgerät 4-4</v>
          </cell>
          <cell r="C6448" t="str">
            <v>Uniformly decelerated motion with the demonstration trackand the timer 4-4</v>
          </cell>
          <cell r="D6448" t="str">
            <v xml:space="preserve">Lb 2.4 </v>
          </cell>
          <cell r="E6448" t="str">
            <v>Movimiento uniformemente decelerado con pista de demostración y contador 4-4</v>
          </cell>
          <cell r="F6448" t="str">
            <v xml:space="preserve">Kompletny zestaw eksperymentalny: Ruch jednostajnie przyspieszony, prostoliniowy z wykorzystaniem toru demonstracyjnego i licznika 4-4 </v>
          </cell>
          <cell r="G6448" t="str">
            <v xml:space="preserve">Равнозамедленное движение на демонстрационной дорожке со счетчиком 4-4  </v>
          </cell>
          <cell r="H6448">
            <v>2462.1</v>
          </cell>
        </row>
        <row r="6449">
          <cell r="A6449" t="str">
            <v>P1199105</v>
          </cell>
          <cell r="B6449" t="str">
            <v>Das Trägheitsgesetz (1. Newtonsches Axiom) mit der Rollenfahrbahn und Zeitmessgerät 4-4</v>
          </cell>
          <cell r="C6449" t="str">
            <v xml:space="preserve">Law of inertia (Newton's first  law) with the demonstration track and the timer 4-4 </v>
          </cell>
          <cell r="D6449" t="str">
            <v xml:space="preserve">Lb 3.1 </v>
          </cell>
          <cell r="E6449" t="str">
            <v>Ley de inercia. Primera ley de Newton</v>
          </cell>
          <cell r="F6449" t="str">
            <v xml:space="preserve">Kompletny zestaw eksperymentalny: Zasada bezwładności (I zasada dynamiki Newtona) za pomocą toru demonstracyjnego i licznika 4-4  </v>
          </cell>
          <cell r="G6449" t="str">
            <v xml:space="preserve">Закон инерции (первый закон Ньютона) на демонстрационной дорожке со счетчиком  4-4  </v>
          </cell>
          <cell r="H6449">
            <v>2445.6999999999998</v>
          </cell>
        </row>
        <row r="6450">
          <cell r="A6450" t="str">
            <v>P1199205</v>
          </cell>
          <cell r="B6450" t="str">
            <v>Das Newtonsche Grundgesetz (2. Newtonsches Axiom) mit der Rollenfahrbahn und Zeitmessgerät 4-4</v>
          </cell>
          <cell r="C6450" t="str">
            <v xml:space="preserve">Fundamental law of dynamics (Newton's second law) with the demonstration track and the timer 4-4 </v>
          </cell>
          <cell r="D6450" t="str">
            <v xml:space="preserve">Lb 3.2 </v>
          </cell>
          <cell r="E6450" t="str">
            <v>Ley fundamenta de la dinámica (segunda ley de Newton)con riel de demostración y cronómetro 4-4</v>
          </cell>
          <cell r="F6450" t="str">
            <v xml:space="preserve">Kompletny zestaw eksperymentalny: Podstawowa zasada dynamiki (II zasada dynamiki Newtona) za pomocą toru demonstracyjnego i licznika 4-4  </v>
          </cell>
          <cell r="G6450" t="str">
            <v xml:space="preserve">Второй закон Ньютона на демонстрационной дорожке со счетчиком 4-4 </v>
          </cell>
          <cell r="H6450">
            <v>2283.9</v>
          </cell>
        </row>
        <row r="6451">
          <cell r="A6451" t="str">
            <v>P1199305</v>
          </cell>
          <cell r="B6451" t="str">
            <v>Das Wechselwirkungsgesetz (actio=  reactio, 3. Newtonsches Axiom) mit der Rollenfahrbahn und Zeitmessgerät 4-4</v>
          </cell>
          <cell r="C6451" t="str">
            <v xml:space="preserve">Law of reciprocal actions (actio=  reactio, Newton's thirdlaw) with the demonstration track and the timer 4-4 </v>
          </cell>
          <cell r="D6451" t="str">
            <v xml:space="preserve">Lb 3.3 </v>
          </cell>
          <cell r="E6451" t="str">
            <v>Ley de reciprocidad. Tercera ley de Newton con riel dedemostración y cronómetro 4-4</v>
          </cell>
          <cell r="F6451" t="str">
            <v xml:space="preserve">Kompletny zestaw eksperymentalny: Zasada wzajemności oddziaływań (III zasada dynamiki Newtona) za pomocą toru demonstracyjnego i licznika 4-4 </v>
          </cell>
          <cell r="G6451" t="str">
            <v xml:space="preserve">Третий закон Ньютона (аксиома взаимодействия) на демонстрационной дорожке со счетчиком 4-4  </v>
          </cell>
          <cell r="H6451">
            <v>2193.6</v>
          </cell>
        </row>
        <row r="6452">
          <cell r="A6452" t="str">
            <v>P1199405</v>
          </cell>
          <cell r="B6452" t="str">
            <v>Äquivalenz von träger und schwerer Masse mit der Rollenfahrbahn und Zeitmessgerät 4-4</v>
          </cell>
          <cell r="C6452" t="str">
            <v>Equivalence of inertial mass and gravitational mass with the demonstration track and the timer 4-4</v>
          </cell>
          <cell r="D6452" t="str">
            <v xml:space="preserve">Lb 3.4 </v>
          </cell>
          <cell r="E6452" t="str">
            <v>Equivalencia de la masa inercial y gravitacional con pista de demostración y contador 4-4</v>
          </cell>
          <cell r="F6452" t="str">
            <v xml:space="preserve">Kompletny zestaw eksperymentalny: Równoważność mas bezwładnościowej i grawitacyjnej za pomocą toru demonstracyjnego i licznika 4-4 </v>
          </cell>
          <cell r="G6452" t="str">
            <v xml:space="preserve">Эквивалентность инертной и гравитационной массы на демонстрационной дорожке со счетчиком 4-4  </v>
          </cell>
          <cell r="H6452">
            <v>2501.5</v>
          </cell>
        </row>
        <row r="6453">
          <cell r="A6453" t="str">
            <v>P1199605</v>
          </cell>
          <cell r="B6453" t="str">
            <v>Impulserhaltung beim zentralen elastischen Stoß mit der Rollenfahrbahn und Zeitmessgerät 4-4</v>
          </cell>
          <cell r="C6453" t="str">
            <v>Conservation of momentum in elastic collisions with the demonstration track and the timer 4-4</v>
          </cell>
          <cell r="D6453" t="str">
            <v xml:space="preserve">Lb 4.2 </v>
          </cell>
          <cell r="E6453" t="str">
            <v>Conservación del momento en colisiones inelásticas con rielde demostración y cronómetro 4-4</v>
          </cell>
          <cell r="F6453" t="str">
            <v xml:space="preserve">Kompletny zestaw eksperymentalny: Zasada zachowania pędu w zderzeniach sprężystych za pomocą toru demonstracyjnego i licznika 4-4 </v>
          </cell>
          <cell r="G6453" t="str">
            <v xml:space="preserve">Закон сохранения импульса при упругих столкновениях на демонстрационной дорожке со счетчиком 4-4  </v>
          </cell>
          <cell r="H6453">
            <v>2469.5</v>
          </cell>
        </row>
        <row r="6454">
          <cell r="A6454" t="str">
            <v>P1199705</v>
          </cell>
          <cell r="B6454" t="str">
            <v>Impulserhaltung beim zentralen unelastischen Stoß mit der Rollenfahrbahn und Zeitmessgerät 4-4</v>
          </cell>
          <cell r="C6454" t="str">
            <v>Conservation of momentum in inelastic collisions with the demonstration track and the timer 4-4</v>
          </cell>
          <cell r="D6454" t="str">
            <v xml:space="preserve">Lb 4.3 </v>
          </cell>
          <cell r="E6454" t="str">
            <v>Conservación del momento en colisiones inelásticas con riel de demostración y timer 4-4</v>
          </cell>
          <cell r="F6454" t="str">
            <v xml:space="preserve">Kompletny zestaw eksperymentalny: Zasada zachowania pędu w zderzeniach niesprężystych za pomocą toru demonstracyjnego i licznika 4-4 </v>
          </cell>
          <cell r="G6454" t="str">
            <v xml:space="preserve">Закон сохранения импульса при неупругих столкновениях на демонстрационной дорожке со счетчиком 4-4  </v>
          </cell>
          <cell r="H6454">
            <v>2367.6</v>
          </cell>
        </row>
        <row r="6455">
          <cell r="A6455" t="str">
            <v>P1199805</v>
          </cell>
          <cell r="B6455" t="str">
            <v>Impulserhaltung beim zentralen elastischen Mehrfachstoß mit der Rollenfahrbahn und Zeitmessgerät 4-4</v>
          </cell>
          <cell r="C6455" t="str">
            <v>Conservation of momentum in multiple elastic collisions with the demonstration track and the timer 4-4</v>
          </cell>
          <cell r="D6455" t="str">
            <v xml:space="preserve">Lb 4.4 </v>
          </cell>
          <cell r="E6455" t="str">
            <v>Conservación del momento en colisiones elásticas múltiples con pista de demostración y contador 4-4</v>
          </cell>
          <cell r="F6455" t="str">
            <v xml:space="preserve">Kompletny zestaw eksperymentalny: Zasada zachowania pędu dla wielokrotnych zderzeń sprężystych za pomocą toru demonstracyjnego i licznika 4-4 </v>
          </cell>
          <cell r="G6455" t="str">
            <v>Закон сохранения импульса при многократных упругих столкновениях на демонстрационной дорожке со счетчиком 4-4</v>
          </cell>
          <cell r="H6455">
            <v>2841.2</v>
          </cell>
        </row>
        <row r="6456">
          <cell r="A6456" t="str">
            <v>P1199905</v>
          </cell>
          <cell r="B6456" t="str">
            <v>Impulserhaltung beim zentralen unelastischen Mehrfachstoß mit der Rollenfahrbahn und Zeitmessgerät 4-4</v>
          </cell>
          <cell r="C6456" t="str">
            <v>Conservation of momentum in multiple inelastic collisions with the demonstration track and the timer 4-4</v>
          </cell>
          <cell r="D6456" t="str">
            <v xml:space="preserve">Lb 4.5 </v>
          </cell>
          <cell r="E6456" t="str">
            <v>Conservación del momento en colisiones inelásticas múltiples con pista de demostración y contador 4-4</v>
          </cell>
          <cell r="F6456" t="str">
            <v xml:space="preserve">Kompletny zestaw eksperymentalny: Zasada zachowania pędu dla wielokrotnych zderzeń niesprężystych za pomocą toru demonstracyjnego i licznika 4-4 </v>
          </cell>
          <cell r="G6456" t="str">
            <v xml:space="preserve">Закон сохранения импульса при многократных неупругых столкновениях на демонстрационной дорожке со счетчиком 4-4  </v>
          </cell>
          <cell r="H6456">
            <v>2983.4</v>
          </cell>
        </row>
        <row r="6457">
          <cell r="A6457" t="str">
            <v>P1251600</v>
          </cell>
          <cell r="B6457" t="str">
            <v>Masse und Gewichtskraft</v>
          </cell>
          <cell r="C6457" t="str">
            <v>Mass and weight</v>
          </cell>
          <cell r="D6457" t="str">
            <v xml:space="preserve">Mt 1.1 </v>
          </cell>
          <cell r="E6457" t="str">
            <v>Masa y peso</v>
          </cell>
          <cell r="F6457" t="str">
            <v xml:space="preserve">Kompletny zestaw eksperymentalny: Masa i ciężar  </v>
          </cell>
          <cell r="G6457" t="str">
            <v xml:space="preserve">Масса и вес  </v>
          </cell>
          <cell r="H6457">
            <v>736.7</v>
          </cell>
        </row>
        <row r="6458">
          <cell r="A6458" t="str">
            <v>P1251700</v>
          </cell>
          <cell r="B6458" t="str">
            <v>Dehnung eines Gummibandes und einer Schraubenfeder</v>
          </cell>
          <cell r="C6458" t="str">
            <v>Extension of a rubber band and  helical spring</v>
          </cell>
          <cell r="D6458" t="str">
            <v xml:space="preserve">Mt 1.2 </v>
          </cell>
          <cell r="E6458" t="str">
            <v>Extensión de una goma elástica y resorte helicoidal</v>
          </cell>
          <cell r="F6458" t="str">
            <v xml:space="preserve">Kompletny zestaw eksperymentalny: Rozciąganie gumy i sprężyny śrubowej  </v>
          </cell>
          <cell r="G6458" t="str">
            <v>Растяжение резины и спиральной пружины</v>
          </cell>
          <cell r="H6458">
            <v>660.6</v>
          </cell>
        </row>
        <row r="6459">
          <cell r="A6459" t="str">
            <v>P1251800</v>
          </cell>
          <cell r="B6459" t="str">
            <v>Hookesches Gesetz</v>
          </cell>
          <cell r="C6459" t="str">
            <v xml:space="preserve">Hooke's law  </v>
          </cell>
          <cell r="D6459" t="str">
            <v xml:space="preserve">Mt 1.3 </v>
          </cell>
          <cell r="E6459" t="str">
            <v>Ley de Hooke</v>
          </cell>
          <cell r="F6459" t="str">
            <v xml:space="preserve">Kompletny zestaw eksperymentalny: Prawo Hooke'a  </v>
          </cell>
          <cell r="G6459" t="str">
            <v>Закон Гука</v>
          </cell>
          <cell r="H6459">
            <v>725.5</v>
          </cell>
        </row>
        <row r="6460">
          <cell r="A6460" t="str">
            <v>P1251900</v>
          </cell>
          <cell r="B6460" t="str">
            <v>Herstellung und Kalibrierung eines Kraftmessers</v>
          </cell>
          <cell r="C6460" t="str">
            <v>Making and calibrating a dynamometer</v>
          </cell>
          <cell r="D6460" t="str">
            <v xml:space="preserve">Mt 1.4 </v>
          </cell>
          <cell r="E6460" t="str">
            <v>Haciendo y calibrando un dinamometro</v>
          </cell>
          <cell r="F6460" t="str">
            <v xml:space="preserve">Kompletny zestaw eksperymentalny: Budowa i kalibracja siłomierza  </v>
          </cell>
          <cell r="G6460" t="str">
            <v>Изготовление и градуирование динамометра</v>
          </cell>
          <cell r="H6460">
            <v>753.8</v>
          </cell>
        </row>
        <row r="6461">
          <cell r="A6461" t="str">
            <v>P1252000</v>
          </cell>
          <cell r="B6461" t="str">
            <v>Biegung einer Blattfeder</v>
          </cell>
          <cell r="C6461" t="str">
            <v>Bending of a leaf spring</v>
          </cell>
          <cell r="D6461" t="str">
            <v xml:space="preserve">Mt 1.5 </v>
          </cell>
          <cell r="E6461" t="str">
            <v>Doblado de un resorte de hoja</v>
          </cell>
          <cell r="F6461" t="str">
            <v xml:space="preserve">Kompletny zestaw eksperymentalny: Gięcie sprężyny płaskiej  </v>
          </cell>
          <cell r="G6461" t="str">
            <v>Изгиб листовой  пружины</v>
          </cell>
          <cell r="H6461">
            <v>779.9</v>
          </cell>
        </row>
        <row r="6462">
          <cell r="A6462" t="str">
            <v>P1252100</v>
          </cell>
          <cell r="B6462" t="str">
            <v>Kraft und Gegenkraft</v>
          </cell>
          <cell r="C6462" t="str">
            <v>Force and counterforce</v>
          </cell>
          <cell r="D6462" t="str">
            <v xml:space="preserve">Mt 1.6 </v>
          </cell>
          <cell r="E6462" t="str">
            <v>Fuerza y contrafuerza</v>
          </cell>
          <cell r="F6462" t="str">
            <v xml:space="preserve">Kompletny zestaw eksperymentalny: Siła akcji i reakcji  </v>
          </cell>
          <cell r="G6462" t="str">
            <v xml:space="preserve">Действие и противодействие  </v>
          </cell>
          <cell r="H6462">
            <v>844.9</v>
          </cell>
        </row>
        <row r="6463">
          <cell r="A6463" t="str">
            <v>P1252200</v>
          </cell>
          <cell r="B6463" t="str">
            <v>Zusammensetzung von Kräften mit gleicher Wirkungslinie</v>
          </cell>
          <cell r="C6463" t="str">
            <v>Composition of forces having the same line of application</v>
          </cell>
          <cell r="D6463" t="str">
            <v xml:space="preserve">Mt 1.7 </v>
          </cell>
          <cell r="E6463" t="str">
            <v>Composición de las fuerzas con la misma linea de aplicación</v>
          </cell>
          <cell r="F6463" t="str">
            <v xml:space="preserve">Kompletny zestaw eksperymentalny: Siły działające w tym samym kierunku  </v>
          </cell>
          <cell r="G6463" t="str">
            <v>Сложение сил, действующих в одном направлении</v>
          </cell>
          <cell r="H6463">
            <v>890.8</v>
          </cell>
        </row>
        <row r="6464">
          <cell r="A6464" t="str">
            <v>P1252300</v>
          </cell>
          <cell r="B6464" t="str">
            <v>Zusammensetzung nicht paralleler Kräfte</v>
          </cell>
          <cell r="C6464" t="str">
            <v xml:space="preserve">Composition of non-parallel forces </v>
          </cell>
          <cell r="D6464" t="str">
            <v xml:space="preserve">Mt 1.8 </v>
          </cell>
          <cell r="E6464" t="str">
            <v>Composición de fuerzas no paralelas</v>
          </cell>
          <cell r="F6464" t="str">
            <v xml:space="preserve">Kompletny zestaw eksperymentalny: Wypadkowa sił nierównoległych  </v>
          </cell>
          <cell r="G6464" t="str">
            <v>Сложение непараллельных сил</v>
          </cell>
          <cell r="H6464">
            <v>886.9</v>
          </cell>
        </row>
        <row r="6465">
          <cell r="A6465" t="str">
            <v>P1252400</v>
          </cell>
          <cell r="B6465" t="str">
            <v>Zerlegung einer Kraft in zwei nicht parallele Kräfte</v>
          </cell>
          <cell r="C6465" t="str">
            <v>Resolution of a force into two non-parallel forces</v>
          </cell>
          <cell r="D6465" t="str">
            <v xml:space="preserve">Mt 1.9 </v>
          </cell>
          <cell r="E6465" t="str">
            <v>Resolución de una fuerza en dos fuerzas no paralelas</v>
          </cell>
          <cell r="F6465" t="str">
            <v xml:space="preserve">Kompletny zestaw eksperymentalny: Wypadkowa dwóch sił nierównoległych  </v>
          </cell>
          <cell r="G6465" t="str">
            <v xml:space="preserve">Разложение силы на две составляющие непараллельные силы  </v>
          </cell>
          <cell r="H6465">
            <v>913.6</v>
          </cell>
        </row>
        <row r="6466">
          <cell r="A6466" t="str">
            <v>P1252500</v>
          </cell>
          <cell r="B6466" t="str">
            <v>Kräftezerlegung an der geneigten Ebene</v>
          </cell>
          <cell r="C6466" t="str">
            <v>Resolution of forces on an inclined plane</v>
          </cell>
          <cell r="D6466" t="str">
            <v xml:space="preserve">Mt 1.10 </v>
          </cell>
          <cell r="E6466" t="str">
            <v>Resolución de fuerzas en un plano inclinado (en tableromagnético)</v>
          </cell>
          <cell r="F6466" t="str">
            <v xml:space="preserve">Kompletny zestaw eksperymentalny: Wypadkowa sił na równi pochyłej  </v>
          </cell>
          <cell r="G6466" t="str">
            <v xml:space="preserve">Разложение силы на наклонной плоскости  </v>
          </cell>
          <cell r="H6466">
            <v>968.9</v>
          </cell>
        </row>
        <row r="6467">
          <cell r="A6467" t="str">
            <v>P1252600</v>
          </cell>
          <cell r="B6467" t="str">
            <v>Kräftezerlegung an einem Kran</v>
          </cell>
          <cell r="C6467" t="str">
            <v>Resolution of forces on a crane</v>
          </cell>
          <cell r="D6467" t="str">
            <v xml:space="preserve">Mt 1.11 </v>
          </cell>
          <cell r="E6467" t="str">
            <v>Resolución de fuerzas en un cráneo</v>
          </cell>
          <cell r="F6467" t="str">
            <v xml:space="preserve">Kompletny zestaw eksperymentalny: Wypadkowa sił na dźwigu  </v>
          </cell>
          <cell r="G6467" t="str">
            <v xml:space="preserve">Разложение силы на кране  </v>
          </cell>
          <cell r="H6467">
            <v>917.7</v>
          </cell>
        </row>
        <row r="6468">
          <cell r="A6468" t="str">
            <v>P1252700</v>
          </cell>
          <cell r="B6468" t="str">
            <v>Rückstellkraft am ausgelenkten Pendel</v>
          </cell>
          <cell r="C6468" t="str">
            <v>Restoring force on a displaced pendulum</v>
          </cell>
          <cell r="D6468" t="str">
            <v xml:space="preserve">Mt 1.12 </v>
          </cell>
          <cell r="E6468" t="str">
            <v>Fuerza restaurada en péndulo desplazado</v>
          </cell>
          <cell r="F6468" t="str">
            <v xml:space="preserve">Kompletny zestaw eksperymentalny: Wypadkowa sił wahadła  </v>
          </cell>
          <cell r="G6468" t="str">
            <v xml:space="preserve">Результирующая сила на отклоненном маятнике </v>
          </cell>
          <cell r="H6468">
            <v>838.7</v>
          </cell>
        </row>
        <row r="6469">
          <cell r="A6469" t="str">
            <v>P1252800</v>
          </cell>
          <cell r="B6469" t="str">
            <v>Bestimmung des Schwerpunktes einer Scheibe</v>
          </cell>
          <cell r="C6469" t="str">
            <v>Determination of the centre of gravity of an irregular plate</v>
          </cell>
          <cell r="D6469" t="str">
            <v xml:space="preserve">Mt 1.13 </v>
          </cell>
          <cell r="E6469" t="str">
            <v>Determinación del centro de gravedad de un plato irregular</v>
          </cell>
          <cell r="F6469" t="str">
            <v xml:space="preserve">Kompletny zestaw eksperymentalny: Wyznaczanie środka masy płytki nieregularnej  </v>
          </cell>
          <cell r="G6469" t="str">
            <v xml:space="preserve">Определение центра тяжести диска </v>
          </cell>
          <cell r="H6469">
            <v>650.70000000000005</v>
          </cell>
        </row>
        <row r="6470">
          <cell r="A6470" t="str">
            <v>P1252900</v>
          </cell>
          <cell r="B6470" t="str">
            <v>Reibungskraft</v>
          </cell>
          <cell r="C6470" t="str">
            <v>Frictional force</v>
          </cell>
          <cell r="D6470" t="str">
            <v xml:space="preserve">Mt 1.14 </v>
          </cell>
          <cell r="E6470" t="str">
            <v>Fuerza de fricción</v>
          </cell>
          <cell r="F6470" t="str">
            <v xml:space="preserve">Kompletny zestaw eksperymentalny: Siła tarcia  </v>
          </cell>
          <cell r="G6470" t="str">
            <v xml:space="preserve">Сила трения </v>
          </cell>
          <cell r="H6470">
            <v>767.8</v>
          </cell>
        </row>
        <row r="6471">
          <cell r="A6471" t="str">
            <v>P1253000</v>
          </cell>
          <cell r="B6471" t="str">
            <v>Bestimmung der Reibungszahl mit der geneigten Ebene</v>
          </cell>
          <cell r="C6471" t="str">
            <v>Determination of the coefficient of friction of an inclinedplane</v>
          </cell>
          <cell r="D6471" t="str">
            <v xml:space="preserve">Mt 1.15 </v>
          </cell>
          <cell r="E6471" t="str">
            <v>Determinación del coefficiente de fricción de un plano inclinado</v>
          </cell>
          <cell r="F6471" t="str">
            <v xml:space="preserve">Kompletny zestaw eksperymentalny: Wyznaczanie współczynnika tarcia do płaszczyzny nachylonej  </v>
          </cell>
          <cell r="G6471" t="str">
            <v xml:space="preserve">Определение коэффициента трения на наклонной плоскости  </v>
          </cell>
          <cell r="H6471">
            <v>671.8</v>
          </cell>
        </row>
        <row r="6472">
          <cell r="A6472" t="str">
            <v>P1253100</v>
          </cell>
          <cell r="B6472" t="str">
            <v>Zweiseitiger Hebel</v>
          </cell>
          <cell r="C6472" t="str">
            <v>Double-sided lever</v>
          </cell>
          <cell r="D6472" t="str">
            <v xml:space="preserve">Mt 2.1 </v>
          </cell>
          <cell r="E6472" t="str">
            <v>Palanca de doble cara</v>
          </cell>
          <cell r="F6472" t="str">
            <v xml:space="preserve">Kompletny zestaw eksperymentalny: Dźwignia dwustronna  </v>
          </cell>
          <cell r="G6472" t="str">
            <v xml:space="preserve">Двусторонний рычаг  </v>
          </cell>
          <cell r="H6472">
            <v>826.8</v>
          </cell>
        </row>
        <row r="6473">
          <cell r="A6473" t="str">
            <v>P1253200</v>
          </cell>
          <cell r="B6473" t="str">
            <v>Einseitiger Hebel</v>
          </cell>
          <cell r="C6473" t="str">
            <v>One-sided lever</v>
          </cell>
          <cell r="D6473" t="str">
            <v xml:space="preserve">Mt 2.2 </v>
          </cell>
          <cell r="E6473" t="str">
            <v>Palanca unilateral</v>
          </cell>
          <cell r="F6473" t="str">
            <v xml:space="preserve">Kompletny zestaw eksperymentalny: Dźwignia jednostronna  </v>
          </cell>
          <cell r="G6473" t="str">
            <v xml:space="preserve">Односторонний рычаг </v>
          </cell>
          <cell r="H6473">
            <v>826.8</v>
          </cell>
        </row>
        <row r="6474">
          <cell r="A6474" t="str">
            <v>P1253300</v>
          </cell>
          <cell r="B6474" t="str">
            <v>Zweiseitiger Hebel und mehr als zwei Kräfte</v>
          </cell>
          <cell r="C6474" t="str">
            <v>Double-sided lever and more than two forces</v>
          </cell>
          <cell r="D6474" t="str">
            <v xml:space="preserve">Mt 2.3 </v>
          </cell>
          <cell r="E6474" t="str">
            <v>Palanca de doble cara y más de 2 fuerzas</v>
          </cell>
          <cell r="F6474" t="str">
            <v xml:space="preserve">Kompletny zestaw eksperymentalny: Dźwignia dwustronna i więcej niż dwie siły  </v>
          </cell>
          <cell r="G6474" t="str">
            <v xml:space="preserve">Двусторонний рычаг и больше, чем две силы  </v>
          </cell>
          <cell r="H6474">
            <v>1000.7</v>
          </cell>
        </row>
        <row r="6475">
          <cell r="A6475" t="str">
            <v>P1253400</v>
          </cell>
          <cell r="B6475" t="str">
            <v>Auflagerkräfte</v>
          </cell>
          <cell r="C6475" t="str">
            <v>Reaction forces</v>
          </cell>
          <cell r="D6475" t="str">
            <v xml:space="preserve">Mt 2.4 </v>
          </cell>
          <cell r="E6475" t="str">
            <v>Fuerzas de reacción</v>
          </cell>
          <cell r="F6475" t="str">
            <v xml:space="preserve">Kompletny zestaw eksperymentalny: Siły reakcji  </v>
          </cell>
          <cell r="G6475" t="str">
            <v xml:space="preserve">Силы реакции  </v>
          </cell>
          <cell r="H6475">
            <v>957.7</v>
          </cell>
        </row>
        <row r="6476">
          <cell r="A6476" t="str">
            <v>P1253500</v>
          </cell>
          <cell r="B6476" t="str">
            <v>Drehmoment</v>
          </cell>
          <cell r="C6476" t="str">
            <v>Torque</v>
          </cell>
          <cell r="D6476" t="str">
            <v>Couple</v>
          </cell>
          <cell r="E6476" t="str">
            <v>Momento de rotación (torque)</v>
          </cell>
          <cell r="F6476" t="str">
            <v xml:space="preserve">Kompletny zestaw eksperymentalny: Moment siły  </v>
          </cell>
          <cell r="G6476" t="str">
            <v xml:space="preserve">Крутящий момент  </v>
          </cell>
          <cell r="H6476">
            <v>1022.7</v>
          </cell>
        </row>
        <row r="6477">
          <cell r="A6477" t="str">
            <v>P1253600</v>
          </cell>
          <cell r="B6477" t="str">
            <v>Balkenwaage</v>
          </cell>
          <cell r="C6477" t="str">
            <v>Beam balance</v>
          </cell>
          <cell r="D6477" t="str">
            <v xml:space="preserve">Mt 2.6 </v>
          </cell>
          <cell r="E6477" t="str">
            <v>Balanza de brazos</v>
          </cell>
          <cell r="F6477" t="str">
            <v xml:space="preserve">Kompletny zestaw eksperymentalny: Waga dźwigniowa  </v>
          </cell>
          <cell r="G6477" t="str">
            <v xml:space="preserve">Рычажные весы </v>
          </cell>
          <cell r="H6477">
            <v>722.7</v>
          </cell>
        </row>
        <row r="6478">
          <cell r="A6478" t="str">
            <v>P1253700</v>
          </cell>
          <cell r="B6478" t="str">
            <v>Laufgewichtswaage</v>
          </cell>
          <cell r="C6478" t="str">
            <v>Sliding weight balance</v>
          </cell>
          <cell r="D6478" t="str">
            <v xml:space="preserve">Mt 2.7 </v>
          </cell>
          <cell r="E6478" t="str">
            <v>Balanza de peso deslizante</v>
          </cell>
          <cell r="F6478" t="str">
            <v xml:space="preserve">Kompletny zestaw eksperymentalny: Waga z przesuwnymi odważnikami  </v>
          </cell>
          <cell r="G6478" t="str">
            <v xml:space="preserve">Балансирные весы </v>
          </cell>
          <cell r="H6478">
            <v>750.7</v>
          </cell>
        </row>
        <row r="6479">
          <cell r="A6479" t="str">
            <v>P1253800</v>
          </cell>
          <cell r="B6479" t="str">
            <v>Feste Rolle</v>
          </cell>
          <cell r="C6479" t="str">
            <v>Fixed pulley</v>
          </cell>
          <cell r="D6479" t="str">
            <v xml:space="preserve">Mt 2.8 </v>
          </cell>
          <cell r="E6479" t="str">
            <v>Polea fija</v>
          </cell>
          <cell r="F6479" t="str">
            <v xml:space="preserve">Kompletny zestaw eksperymentalny: Krążek (bloczek stały)  </v>
          </cell>
          <cell r="G6479" t="str">
            <v xml:space="preserve">Неподвижный  блок </v>
          </cell>
          <cell r="H6479">
            <v>805.3</v>
          </cell>
        </row>
        <row r="6480">
          <cell r="A6480" t="str">
            <v>P1253900</v>
          </cell>
          <cell r="B6480" t="str">
            <v>Lose Rolle</v>
          </cell>
          <cell r="C6480" t="str">
            <v xml:space="preserve">Free pulley </v>
          </cell>
          <cell r="D6480" t="str">
            <v xml:space="preserve">Mt 2.9 </v>
          </cell>
          <cell r="E6480" t="str">
            <v>Polea libre</v>
          </cell>
          <cell r="F6480" t="str">
            <v xml:space="preserve">Kompletny zestaw eksperymentalny: Bloczek ruchomy  </v>
          </cell>
          <cell r="G6480" t="str">
            <v xml:space="preserve">Подвижный  блок  </v>
          </cell>
          <cell r="H6480">
            <v>969.9</v>
          </cell>
        </row>
        <row r="6481">
          <cell r="A6481" t="str">
            <v>P1254000</v>
          </cell>
          <cell r="B6481" t="str">
            <v>Flaschenzug</v>
          </cell>
          <cell r="C6481" t="str">
            <v>Block and tackle</v>
          </cell>
          <cell r="D6481" t="str">
            <v>Mt 2.10</v>
          </cell>
          <cell r="E6481" t="str">
            <v>Polipasto</v>
          </cell>
          <cell r="F6481" t="str">
            <v xml:space="preserve">Kompletny zestaw eksperymentalny: Wielokrążek  </v>
          </cell>
          <cell r="G6481" t="str">
            <v xml:space="preserve">Шкив  </v>
          </cell>
          <cell r="H6481">
            <v>818.8</v>
          </cell>
        </row>
        <row r="6482">
          <cell r="A6482" t="str">
            <v>P1254100</v>
          </cell>
          <cell r="B6482" t="str">
            <v>Wellrad</v>
          </cell>
          <cell r="C6482" t="str">
            <v>Wheel and axle</v>
          </cell>
          <cell r="D6482" t="str">
            <v xml:space="preserve">Mt 2.11 </v>
          </cell>
          <cell r="E6482" t="str">
            <v>Rueda y eje</v>
          </cell>
          <cell r="F6482" t="str">
            <v xml:space="preserve">Kompletny zestaw eksperymentalny: Kołowrót  </v>
          </cell>
          <cell r="G6482" t="str">
            <v xml:space="preserve">Колесо и ось  </v>
          </cell>
          <cell r="H6482">
            <v>803.7</v>
          </cell>
        </row>
        <row r="6483">
          <cell r="A6483" t="str">
            <v>P1254200</v>
          </cell>
          <cell r="B6483" t="str">
            <v>Zahnradgetriebe</v>
          </cell>
          <cell r="C6483" t="str">
            <v>Toothed gearing</v>
          </cell>
          <cell r="D6483" t="str">
            <v xml:space="preserve">Mt 2.12 </v>
          </cell>
          <cell r="E6483" t="str">
            <v>Engranajes dentados</v>
          </cell>
          <cell r="F6483" t="str">
            <v xml:space="preserve">Kompletny zestaw eksperymentalny: Przekładnia zębata  </v>
          </cell>
          <cell r="G6483" t="str">
            <v>Передаточный механизм</v>
          </cell>
          <cell r="H6483">
            <v>645.9</v>
          </cell>
        </row>
        <row r="6484">
          <cell r="A6484" t="str">
            <v>P1254300</v>
          </cell>
          <cell r="B6484" t="str">
            <v>Riemengetriebe</v>
          </cell>
          <cell r="C6484" t="str">
            <v>Belt drive</v>
          </cell>
          <cell r="D6484" t="str">
            <v xml:space="preserve">Mt 2.13 </v>
          </cell>
          <cell r="E6484" t="str">
            <v>Cinturón de conducir</v>
          </cell>
          <cell r="F6484" t="str">
            <v xml:space="preserve">Kompletny zestaw eksperymentalny: Napęd pasowy  </v>
          </cell>
          <cell r="G6484" t="str">
            <v xml:space="preserve">Ременная передача  </v>
          </cell>
          <cell r="H6484">
            <v>632.79999999999995</v>
          </cell>
        </row>
        <row r="6485">
          <cell r="A6485" t="str">
            <v>P1254400</v>
          </cell>
          <cell r="B6485" t="str">
            <v>Fadenpendel</v>
          </cell>
          <cell r="C6485" t="str">
            <v>Thread pendulum</v>
          </cell>
          <cell r="D6485" t="str">
            <v>Pendule à fil</v>
          </cell>
          <cell r="E6485" t="str">
            <v>Péndulo de hilo</v>
          </cell>
          <cell r="F6485" t="str">
            <v xml:space="preserve">Kompletny zestaw eksperymentalny: Wahadło nitkowe  </v>
          </cell>
          <cell r="G6485" t="str">
            <v xml:space="preserve">Математический маятник </v>
          </cell>
          <cell r="H6485">
            <v>709.7</v>
          </cell>
        </row>
        <row r="6486">
          <cell r="A6486" t="str">
            <v>P1254500</v>
          </cell>
          <cell r="B6486" t="str">
            <v>Federpendel</v>
          </cell>
          <cell r="C6486" t="str">
            <v>Spring pendulum</v>
          </cell>
          <cell r="D6486" t="str">
            <v>Pendule à ressort</v>
          </cell>
          <cell r="E6486" t="str">
            <v>Péndulo de resorte</v>
          </cell>
          <cell r="F6486" t="str">
            <v xml:space="preserve">Kompletny zestaw eksperymentalny: Wahadło sprężynowe  </v>
          </cell>
          <cell r="G6486" t="str">
            <v>Пружинный маятник</v>
          </cell>
          <cell r="H6486">
            <v>655.5</v>
          </cell>
        </row>
        <row r="6487">
          <cell r="A6487" t="str">
            <v>P1254600</v>
          </cell>
          <cell r="B6487" t="str">
            <v>Physikalisches Pendel (Reversionspendel)</v>
          </cell>
          <cell r="C6487" t="str">
            <v>Physical pendulum (reversible pendulum)</v>
          </cell>
          <cell r="D6487" t="str">
            <v xml:space="preserve">Mt 3.3 </v>
          </cell>
          <cell r="E6487" t="str">
            <v>Péndulo físico (péndulo reversible)</v>
          </cell>
          <cell r="F6487" t="str">
            <v xml:space="preserve">Kompletny zestaw eksperymentalny: Wahadło fizyczne  </v>
          </cell>
          <cell r="G6487" t="str">
            <v xml:space="preserve">Физический маятник (оборотный маятник) </v>
          </cell>
          <cell r="H6487">
            <v>734.7</v>
          </cell>
        </row>
        <row r="6488">
          <cell r="A6488" t="str">
            <v>P1256101</v>
          </cell>
          <cell r="B6488" t="str">
            <v>Eiweißgehalt von Lebensmitteln - die Buiret-Probe</v>
          </cell>
          <cell r="C6488" t="str">
            <v>Protein containing nutrients</v>
          </cell>
          <cell r="D6488" t="str">
            <v>Teneur en protéines des aliments - réaction du biuret</v>
          </cell>
          <cell r="E6488" t="str">
            <v>Alimentos que contienen proteínas</v>
          </cell>
          <cell r="F6488" t="str">
            <v>Kompletny zestaw eksperymentalny: Białka zawierają składniki odżywcze   - test biuretowy</v>
          </cell>
          <cell r="G6488" t="str">
            <v xml:space="preserve">Содержание белка в продуктах питания  </v>
          </cell>
          <cell r="H6488">
            <v>344.47</v>
          </cell>
        </row>
        <row r="6489">
          <cell r="A6489" t="str">
            <v>P1259800</v>
          </cell>
          <cell r="B6489" t="str">
            <v>Nachweis von Chinin in Tonicwasser</v>
          </cell>
          <cell r="C6489" t="str">
            <v>Detection of quinine in tonic water</v>
          </cell>
          <cell r="D6489" t="str">
            <v xml:space="preserve">Lc 4.6 </v>
          </cell>
          <cell r="E6489" t="str">
            <v>Detección de quinina en tónico</v>
          </cell>
          <cell r="F6489" t="str">
            <v xml:space="preserve">Kompletny zestaw eksperymentalny: Wykrywanie chininy w toniku  </v>
          </cell>
          <cell r="G6489" t="str">
            <v xml:space="preserve">Определение хинина в тонизирующей воде  </v>
          </cell>
          <cell r="H6489">
            <v>2964.14</v>
          </cell>
        </row>
        <row r="6490">
          <cell r="A6490" t="str">
            <v>P1291300</v>
          </cell>
          <cell r="B6490" t="str">
            <v xml:space="preserve">Volumenausdehnung von Flüssigkeiten </v>
          </cell>
          <cell r="C6490" t="str">
            <v>Volume expansion of liquids</v>
          </cell>
          <cell r="D6490" t="str">
            <v xml:space="preserve">Wt 1.1 </v>
          </cell>
          <cell r="E6490" t="str">
            <v>Expansión del vollumen en líquidos</v>
          </cell>
          <cell r="F6490" t="str">
            <v xml:space="preserve">Kompletny zestaw eksperymentalny: Zwiększanie objętości cieczy  </v>
          </cell>
          <cell r="G6490" t="str">
            <v>Объемное расширение жидкостей</v>
          </cell>
          <cell r="H6490">
            <v>2385.1999999999998</v>
          </cell>
        </row>
        <row r="6491">
          <cell r="A6491" t="str">
            <v>P1291302</v>
          </cell>
          <cell r="B6491" t="str">
            <v xml:space="preserve">Volumenausdehnung von Flüssigkeiten </v>
          </cell>
          <cell r="C6491" t="str">
            <v>Volume expansion of liquids</v>
          </cell>
          <cell r="D6491" t="str">
            <v xml:space="preserve">Wt 1.1 </v>
          </cell>
          <cell r="E6491" t="str">
            <v>Expansión del vollumen en líquidos</v>
          </cell>
          <cell r="F6491" t="str">
            <v xml:space="preserve">Kompletny zestaw eksperymentalny: Zwiększanie objętości cieczy  </v>
          </cell>
          <cell r="G6491" t="str">
            <v>Объемное расширение жидкостей</v>
          </cell>
          <cell r="H6491">
            <v>2419</v>
          </cell>
        </row>
        <row r="6492">
          <cell r="A6492" t="str">
            <v>P1291400</v>
          </cell>
          <cell r="B6492" t="str">
            <v>Herstellen einer Thermometerskala</v>
          </cell>
          <cell r="C6492" t="str">
            <v>Preparing a thermometer scale</v>
          </cell>
          <cell r="D6492" t="str">
            <v xml:space="preserve">Wt 1.2 </v>
          </cell>
          <cell r="E6492" t="str">
            <v>Preparando una escala para el termómetro</v>
          </cell>
          <cell r="F6492" t="str">
            <v xml:space="preserve">Kompletny zestaw eksperymentalny: Przygotowywanie skali termometru  </v>
          </cell>
          <cell r="G6492" t="str">
            <v>Изготовление шкалы термометра</v>
          </cell>
          <cell r="H6492">
            <v>2311.3000000000002</v>
          </cell>
        </row>
        <row r="6493">
          <cell r="A6493" t="str">
            <v>P1291500</v>
          </cell>
          <cell r="B6493" t="str">
            <v>Längenausdehnung fester Körper</v>
          </cell>
          <cell r="C6493" t="str">
            <v>Linear expansion of solid bodies</v>
          </cell>
          <cell r="D6493" t="str">
            <v xml:space="preserve">Elongation of solid bodies </v>
          </cell>
          <cell r="E6493" t="str">
            <v>Expansión lineal de los cuerpos sólidos</v>
          </cell>
          <cell r="F6493" t="str">
            <v xml:space="preserve">Kompletny zestaw eksperymentalny: Rozszerzalność liniowa ciał stałych  </v>
          </cell>
          <cell r="G6493" t="str">
            <v xml:space="preserve">Линейное расширение твердых тел </v>
          </cell>
          <cell r="H6493">
            <v>2450.8000000000002</v>
          </cell>
        </row>
        <row r="6494">
          <cell r="A6494" t="str">
            <v>P1291600</v>
          </cell>
          <cell r="B6494" t="str">
            <v xml:space="preserve">Volumenausdehnung von Gasen bei konstantem Druck </v>
          </cell>
          <cell r="C6494" t="str">
            <v>Volume expansion of gases at constant pressure</v>
          </cell>
          <cell r="D6494" t="str">
            <v xml:space="preserve">Volumetric expansion of gases </v>
          </cell>
          <cell r="E6494" t="str">
            <v>Expansión del volumen de gases a presión constante</v>
          </cell>
          <cell r="F6494" t="str">
            <v xml:space="preserve">Kompletny zestaw eksperymentalny: Wzrostu objętości gazu przy stałym ciśnieniu  </v>
          </cell>
          <cell r="G6494" t="str">
            <v xml:space="preserve">Увеличение объема газов при постоянном давлении  </v>
          </cell>
          <cell r="H6494">
            <v>2443.4</v>
          </cell>
        </row>
        <row r="6495">
          <cell r="A6495" t="str">
            <v>P1291602</v>
          </cell>
          <cell r="B6495" t="str">
            <v xml:space="preserve">Volumenausdehnung von Gasen bei konstantem Druck </v>
          </cell>
          <cell r="C6495" t="str">
            <v>Volume expansion of gases at constant pressure</v>
          </cell>
          <cell r="D6495" t="str">
            <v xml:space="preserve">Volumetric expansion of gases </v>
          </cell>
          <cell r="E6495" t="str">
            <v>Expansión del volumen de gases a presión constante</v>
          </cell>
          <cell r="F6495" t="str">
            <v xml:space="preserve">Kompletny zestaw eksperymentalny: Wzrostu objętości gazu przy stałym ciśnieniu  </v>
          </cell>
          <cell r="G6495" t="str">
            <v xml:space="preserve">Увеличение объема газов при постоянном давлении  </v>
          </cell>
          <cell r="H6495">
            <v>2443.4</v>
          </cell>
        </row>
        <row r="6496">
          <cell r="A6496" t="str">
            <v>P1291700</v>
          </cell>
          <cell r="B6496" t="str">
            <v>Druckerhöhung bei Erwärmen von Gasen mit konstantem Volumen</v>
          </cell>
          <cell r="C6496" t="str">
            <v>Pressure increase during the heating of gases with constantvolume</v>
          </cell>
          <cell r="D6496" t="str">
            <v xml:space="preserve">Wt 1.5 </v>
          </cell>
          <cell r="E6496" t="str">
            <v xml:space="preserve">Incremento de la presión durante el calentamiento de gases con volumen constante </v>
          </cell>
          <cell r="F6496" t="str">
            <v xml:space="preserve">Kompletny zestaw eksperymentalny: Wzrost ciśnienia podczas podgrzewania gazu przy stałej objętości  </v>
          </cell>
          <cell r="G6496" t="str">
            <v xml:space="preserve">Увеличение давления при нагревании газов при постоянном объеме  </v>
          </cell>
          <cell r="H6496">
            <v>2446.4</v>
          </cell>
        </row>
        <row r="6497">
          <cell r="A6497" t="str">
            <v>P1291702</v>
          </cell>
          <cell r="B6497" t="str">
            <v>Druckerhöhung bei Erwärmen von Gasen mit konstantem Volumen</v>
          </cell>
          <cell r="C6497" t="str">
            <v>Pressure increase during the heating of gases with constantvolume</v>
          </cell>
          <cell r="D6497" t="str">
            <v xml:space="preserve">Wt 1.5 </v>
          </cell>
          <cell r="E6497" t="str">
            <v xml:space="preserve">Incremento de la presión durante el calentamiento de gases con volumen constante </v>
          </cell>
          <cell r="F6497" t="str">
            <v xml:space="preserve">Kompletny zestaw eksperymentalny: Wzrost ciśnienia podczas podgrzewania gazu przy stałej objętości  </v>
          </cell>
          <cell r="G6497" t="str">
            <v xml:space="preserve">Увеличение давления при нагревании газов при постоянном объеме  </v>
          </cell>
          <cell r="H6497">
            <v>2446.4</v>
          </cell>
        </row>
        <row r="6498">
          <cell r="A6498" t="str">
            <v>P1291800</v>
          </cell>
          <cell r="B6498" t="str">
            <v>Wärmeströmung in Flüssigkeiten und Gasen</v>
          </cell>
          <cell r="C6498" t="str">
            <v>Heat convection in liquids and gases</v>
          </cell>
          <cell r="D6498" t="str">
            <v xml:space="preserve">Wt 2.1 </v>
          </cell>
          <cell r="E6498" t="str">
            <v>Convección de calor en líquidos y gases</v>
          </cell>
          <cell r="F6498" t="str">
            <v xml:space="preserve">Kompletny zestaw eksperymentalny: Konwekcja w cieczach i gazach  </v>
          </cell>
          <cell r="G6498" t="str">
            <v xml:space="preserve">Тепловая конвекция в жидкостях и газах </v>
          </cell>
          <cell r="H6498">
            <v>946.4</v>
          </cell>
        </row>
        <row r="6499">
          <cell r="A6499" t="str">
            <v>P1291900</v>
          </cell>
          <cell r="B6499" t="str">
            <v>Wärmeleitung in festen Körpern</v>
          </cell>
          <cell r="C6499" t="str">
            <v>Heat conduction in solid bodies</v>
          </cell>
          <cell r="D6499" t="str">
            <v xml:space="preserve">Wt 2.2 </v>
          </cell>
          <cell r="E6499" t="str">
            <v>Conducción térmica en cuerpos sólidos</v>
          </cell>
          <cell r="F6499" t="str">
            <v xml:space="preserve">Kompletny zestaw eksperymentalny: Przewodzenie ciepła w ciałach stałych  </v>
          </cell>
          <cell r="G6499" t="str">
            <v xml:space="preserve">Теплопроводность в твердых телах  </v>
          </cell>
          <cell r="H6499">
            <v>3888</v>
          </cell>
        </row>
        <row r="6500">
          <cell r="A6500" t="str">
            <v>P1296400</v>
          </cell>
          <cell r="B6500" t="str">
            <v>Energieumwandlungen bei der Berg- und Talfahrt</v>
          </cell>
          <cell r="C6500" t="str">
            <v>Energy conversion of a roller coaster</v>
          </cell>
          <cell r="D6500" t="str">
            <v xml:space="preserve">Energy conversion of à roller coaster m 5.1 </v>
          </cell>
          <cell r="E6500" t="str">
            <v>Conversiones de energía en una montaña rusa (en el tablero mgnético)</v>
          </cell>
          <cell r="F6500" t="str">
            <v xml:space="preserve">Kompletny zestaw eksperymentalny: Przetwarzanie energii na kolejce górskiej (roller coaster)  </v>
          </cell>
          <cell r="G6500" t="str">
            <v xml:space="preserve">Преобразование энергии  (американские горки)  </v>
          </cell>
          <cell r="H6500">
            <v>649.9</v>
          </cell>
        </row>
        <row r="6501">
          <cell r="A6501" t="str">
            <v>P1296600</v>
          </cell>
          <cell r="B6501" t="str">
            <v>Spannenergie</v>
          </cell>
          <cell r="C6501" t="str">
            <v>Tension energy</v>
          </cell>
          <cell r="D6501" t="str">
            <v xml:space="preserve">Compression energy mt 5.3 </v>
          </cell>
          <cell r="E6501" t="str">
            <v>Tensión mecánica</v>
          </cell>
          <cell r="F6501" t="str">
            <v xml:space="preserve">Kompletny zestaw eksperymentalny: Energia potencjalna sprężystości  </v>
          </cell>
          <cell r="G6501" t="str">
            <v>Энергия сжатия</v>
          </cell>
          <cell r="H6501">
            <v>1015.1</v>
          </cell>
        </row>
        <row r="6502">
          <cell r="A6502" t="str">
            <v>P1296700</v>
          </cell>
          <cell r="B6502" t="str">
            <v>U-Rohr-Manometer</v>
          </cell>
          <cell r="C6502" t="str">
            <v>U-tube manometer</v>
          </cell>
          <cell r="D6502" t="str">
            <v xml:space="preserve">Mt 6.1 </v>
          </cell>
          <cell r="E6502" t="str">
            <v>Manómetro de tubo en forma de U</v>
          </cell>
          <cell r="F6502" t="str">
            <v xml:space="preserve">Kompletny zestaw eksperymentalny: U-rurka manometru  </v>
          </cell>
          <cell r="G6502" t="str">
            <v>U-образный манометр</v>
          </cell>
          <cell r="H6502">
            <v>934.09</v>
          </cell>
        </row>
        <row r="6503">
          <cell r="A6503" t="str">
            <v>P1296800</v>
          </cell>
          <cell r="B6503" t="str">
            <v>Hydrostatischer Druck</v>
          </cell>
          <cell r="C6503" t="str">
            <v>Hydrostatic pressure</v>
          </cell>
          <cell r="D6503" t="str">
            <v xml:space="preserve">Mt 6.2 </v>
          </cell>
          <cell r="E6503" t="str">
            <v>Presión Hidrostática en tablero magnético</v>
          </cell>
          <cell r="F6503" t="str">
            <v xml:space="preserve">Kompletny zestaw eksperymentalny: Ciśnienie hydrostatyczne  </v>
          </cell>
          <cell r="G6503" t="str">
            <v xml:space="preserve">Гидростатическое давление </v>
          </cell>
          <cell r="H6503">
            <v>958.39</v>
          </cell>
        </row>
        <row r="6504">
          <cell r="A6504" t="str">
            <v>P1296900</v>
          </cell>
          <cell r="B6504" t="str">
            <v>Kommunizierende Gefäße</v>
          </cell>
          <cell r="C6504" t="str">
            <v>Communicating vessel</v>
          </cell>
          <cell r="D6504" t="str">
            <v xml:space="preserve">Mt 6.3 </v>
          </cell>
          <cell r="E6504" t="str">
            <v>Vasos comunicantes</v>
          </cell>
          <cell r="F6504" t="str">
            <v xml:space="preserve">Kompletny zestaw eksperymentalny: Naczynia połączone  </v>
          </cell>
          <cell r="G6504" t="str">
            <v xml:space="preserve">Сообщающиеся сосуды  </v>
          </cell>
          <cell r="H6504">
            <v>943.08</v>
          </cell>
        </row>
        <row r="6505">
          <cell r="A6505" t="str">
            <v>P1297000</v>
          </cell>
          <cell r="B6505" t="str">
            <v>Hydraulische Presse</v>
          </cell>
          <cell r="C6505" t="str">
            <v>Hydraulic press</v>
          </cell>
          <cell r="D6505" t="str">
            <v xml:space="preserve">Mt 6.4 </v>
          </cell>
          <cell r="E6505" t="str">
            <v>Prensa hidráulica</v>
          </cell>
          <cell r="F6505" t="str">
            <v xml:space="preserve">Kompletny zestaw eksperymentalny: Prasa hydrauliczna  </v>
          </cell>
          <cell r="G6505" t="str">
            <v>Гидравлический пресс</v>
          </cell>
          <cell r="H6505">
            <v>1089.0899999999999</v>
          </cell>
        </row>
        <row r="6506">
          <cell r="A6506" t="str">
            <v>P1297100</v>
          </cell>
          <cell r="B6506" t="str">
            <v>Artesischer Brunnen</v>
          </cell>
          <cell r="C6506" t="str">
            <v>Artesian well</v>
          </cell>
          <cell r="D6506" t="str">
            <v xml:space="preserve">Mt 6.5 </v>
          </cell>
          <cell r="E6506" t="str">
            <v>Pozo artesiano</v>
          </cell>
          <cell r="F6506" t="str">
            <v xml:space="preserve">Kompletny zestaw eksperymentalny: Studnia artezyjska  </v>
          </cell>
          <cell r="G6506" t="str">
            <v xml:space="preserve">Артезианская скважина </v>
          </cell>
          <cell r="H6506">
            <v>657.4</v>
          </cell>
        </row>
        <row r="6507">
          <cell r="A6507" t="str">
            <v>P1297200</v>
          </cell>
          <cell r="B6507" t="str">
            <v>Archimedisches Prinzip</v>
          </cell>
          <cell r="C6507" t="str">
            <v xml:space="preserve">Archimedes' principle </v>
          </cell>
          <cell r="D6507" t="str">
            <v xml:space="preserve">La poussée d'Archimède </v>
          </cell>
          <cell r="E6507" t="str">
            <v>Principio de Arquímedes</v>
          </cell>
          <cell r="F6507" t="str">
            <v>#N/A</v>
          </cell>
          <cell r="G6507" t="str">
            <v xml:space="preserve">Принцип Архимеда  </v>
          </cell>
          <cell r="H6507">
            <v>801.8</v>
          </cell>
        </row>
        <row r="6508">
          <cell r="A6508" t="str">
            <v>P1297300</v>
          </cell>
          <cell r="B6508" t="str">
            <v>Dichtebestimmung durch Messung des Auftriebs</v>
          </cell>
          <cell r="C6508" t="str">
            <v xml:space="preserve">Density determination by measuring buoyancy </v>
          </cell>
          <cell r="D6508" t="str">
            <v xml:space="preserve">Mt 6.7 </v>
          </cell>
          <cell r="E6508" t="str">
            <v>Determinación de la densidad mediante la medición de la flotabilidad</v>
          </cell>
          <cell r="F6508" t="str">
            <v xml:space="preserve">Kompletny zestaw eksperymentalny: Wyznaczanie gęstości poprzez pomiar pływalności  </v>
          </cell>
          <cell r="G6508" t="str">
            <v xml:space="preserve">Определение плотности путем измерения плавучести  </v>
          </cell>
          <cell r="H6508">
            <v>787.1</v>
          </cell>
        </row>
        <row r="6509">
          <cell r="A6509" t="str">
            <v>P1297400</v>
          </cell>
          <cell r="B6509" t="str">
            <v>Auslaufgeschwindigkeit bei einem Gefäß</v>
          </cell>
          <cell r="C6509" t="str">
            <v>Discharge velocity of a vessel</v>
          </cell>
          <cell r="D6509" t="str">
            <v xml:space="preserve">Mt 6.8 </v>
          </cell>
          <cell r="E6509" t="str">
            <v>Velocidad de descarga de un vaso</v>
          </cell>
          <cell r="F6509" t="str">
            <v xml:space="preserve">Kompletny zestaw eksperymentalny: Naczynie do pomiaru zależności prędkości cieczy od głębokości  </v>
          </cell>
          <cell r="G6509" t="str">
            <v xml:space="preserve">Скорость  вытекания жидкости из сосуда </v>
          </cell>
          <cell r="H6509">
            <v>663.8</v>
          </cell>
        </row>
        <row r="6510">
          <cell r="A6510" t="str">
            <v>P1297500</v>
          </cell>
          <cell r="B6510" t="str">
            <v>Druckverteilung in strömenden Flüssigkeiten</v>
          </cell>
          <cell r="C6510" t="str">
            <v>Pressure in flowing fluids</v>
          </cell>
          <cell r="D6510" t="str">
            <v>Pression dans les fluides en écoulement</v>
          </cell>
          <cell r="E6510" t="str">
            <v>Presión en los fluidos que fluyen</v>
          </cell>
          <cell r="F6510" t="str">
            <v/>
          </cell>
          <cell r="G6510" t="str">
            <v>Давление в текучих жидкостях</v>
          </cell>
          <cell r="H6510">
            <v>837.9</v>
          </cell>
        </row>
        <row r="6511">
          <cell r="A6511" t="str">
            <v>P1297600</v>
          </cell>
          <cell r="B6511" t="str">
            <v>Druck in Gasen</v>
          </cell>
          <cell r="C6511" t="str">
            <v>Pressure in gases</v>
          </cell>
          <cell r="D6511" t="str">
            <v xml:space="preserve">Mt 6.10 </v>
          </cell>
          <cell r="E6511" t="str">
            <v>Presión en gases</v>
          </cell>
          <cell r="F6511" t="str">
            <v xml:space="preserve">Kompletny zestaw eksperymentalny: Ciśnienie w gazach  </v>
          </cell>
          <cell r="G6511" t="str">
            <v>Давление в газах</v>
          </cell>
          <cell r="H6511">
            <v>1089.0899999999999</v>
          </cell>
        </row>
        <row r="6512">
          <cell r="A6512" t="str">
            <v>P1297700</v>
          </cell>
          <cell r="B6512" t="str">
            <v>Boyle-Mariottesches Gesetz</v>
          </cell>
          <cell r="C6512" t="str">
            <v>Boyle-Mariotte law</v>
          </cell>
          <cell r="D6512" t="str">
            <v xml:space="preserve">Mt 6.11 </v>
          </cell>
          <cell r="E6512" t="str">
            <v>Ley de Boyle-Mariotte</v>
          </cell>
          <cell r="F6512" t="str">
            <v xml:space="preserve">Kompletny zestaw eksperymentalny: Prawo Boyle'a-Mariotte'a  </v>
          </cell>
          <cell r="G6512" t="str">
            <v>Закон Бойля-Мариотта</v>
          </cell>
          <cell r="H6512">
            <v>937.3</v>
          </cell>
        </row>
        <row r="6513">
          <cell r="A6513" t="str">
            <v>P1298700</v>
          </cell>
          <cell r="B6513" t="str">
            <v xml:space="preserve">Drehbewegung durch Wirbelströme Funktionsprinzip eines Wechselstromzählers </v>
          </cell>
          <cell r="C6513" t="str">
            <v>Rotary motion by turbulent flow - principle of the alternating current meter</v>
          </cell>
          <cell r="D6513" t="str">
            <v/>
          </cell>
          <cell r="E6513" t="str">
            <v>Movimiento rotatorio por flujo turbulento - principio del medidor de corriente alterna</v>
          </cell>
          <cell r="F6513" t="str">
            <v xml:space="preserve">Kompletny zestaw eksperymentalny: Ruch obrotowy wywołany prądami wirowymi, zasada działania miernika prądu zmiennego  </v>
          </cell>
          <cell r="G6513" t="str">
            <v>Вращение индуцированных вихревых токов - принцип работы счетчика переменного тока</v>
          </cell>
          <cell r="H6513">
            <v>1664.8</v>
          </cell>
        </row>
        <row r="6514">
          <cell r="A6514" t="str">
            <v>P1308600</v>
          </cell>
          <cell r="B6514" t="str">
            <v xml:space="preserve">Modellversuch zur fraktionierten Erdöldestillation </v>
          </cell>
          <cell r="C6514" t="str">
            <v>Model experiment on the fractional distillation of petroleum</v>
          </cell>
          <cell r="D6514" t="str">
            <v xml:space="preserve">Ensemble DEMO Chimie "Distillation fractionnée du pétrole" </v>
          </cell>
          <cell r="E6514" t="str">
            <v>Experimento modelo de la destilación fraccionada</v>
          </cell>
          <cell r="F6514" t="str">
            <v xml:space="preserve">Kompletny zestaw eksperymentalny: Destylacja frakcyjna ropy naftowej (doświadczenie modelowe)  </v>
          </cell>
          <cell r="G6514" t="str">
            <v>Фракционная  перегонка нефти, модельный эксперимент</v>
          </cell>
          <cell r="H6514">
            <v>3524.5</v>
          </cell>
        </row>
        <row r="6515">
          <cell r="A6515" t="str">
            <v>P1308969</v>
          </cell>
          <cell r="B6515" t="str">
            <v>Destillation - Alkoholbestimmung von Wein</v>
          </cell>
          <cell r="C6515" t="str">
            <v>Distillation - determination ofthe alcohol content of wine</v>
          </cell>
          <cell r="D6515" t="str">
            <v xml:space="preserve">Ensemble DEMO Chimie "Distillation - détermination  du teneur en alcool du vin " </v>
          </cell>
          <cell r="E6515" t="str">
            <v>Destilación - determinación deel contenido de alcohol del vino</v>
          </cell>
          <cell r="F6515" t="str">
            <v>Kompletny zestaw eksperymentalny: Destylacja - oznaczanie zawartości alkoholu w winie</v>
          </cell>
          <cell r="G6515" t="str">
            <v>Дистилляция - Определение алкоголя в вине</v>
          </cell>
          <cell r="H6515">
            <v>2069.8000000000002</v>
          </cell>
        </row>
        <row r="6516">
          <cell r="A6516" t="str">
            <v>P1309200</v>
          </cell>
          <cell r="B6516" t="str">
            <v xml:space="preserve">Elektrostatische Rauchgasreinigung </v>
          </cell>
          <cell r="C6516" t="str">
            <v xml:space="preserve">Electrostatic flue gas cleaning </v>
          </cell>
          <cell r="D6516" t="str">
            <v>Purification électrostatique de fumées</v>
          </cell>
          <cell r="E6516" t="str">
            <v>Purificación electrostática de gases de combustión</v>
          </cell>
          <cell r="F6516" t="str">
            <v xml:space="preserve">Kompletny zestaw eksperymentalny: Elektrostatyczne oczyszczanie gazów wydechowych   </v>
          </cell>
          <cell r="G6516" t="str">
            <v>Электростатическая очистка дымовых газов</v>
          </cell>
          <cell r="H6516">
            <v>2183.44</v>
          </cell>
        </row>
        <row r="6517">
          <cell r="A6517" t="str">
            <v>P1309462</v>
          </cell>
          <cell r="B6517" t="str">
            <v>Bestimmung der molaren Massen von Metallen</v>
          </cell>
          <cell r="C6517" t="str">
            <v xml:space="preserve">Determination of the molar masses of metals </v>
          </cell>
          <cell r="D6517" t="str">
            <v>Ensemble DEMO Chimie Détermination de la masse molaire de métaux</v>
          </cell>
          <cell r="E6517" t="str">
            <v>Determinación de las masas molares de los metales</v>
          </cell>
          <cell r="F6517" t="str">
            <v>Kompletny zestaw eksperymentalny: Wyznaczanie masy cząsteczkowej metali</v>
          </cell>
          <cell r="G6517" t="str">
            <v xml:space="preserve">Определение молярной массы  металлов  </v>
          </cell>
          <cell r="H6517">
            <v>1163.9000000000001</v>
          </cell>
        </row>
        <row r="6518">
          <cell r="A6518" t="str">
            <v>P1309500</v>
          </cell>
          <cell r="B6518" t="str">
            <v xml:space="preserve">Faradaysche Gesetze </v>
          </cell>
          <cell r="C6518" t="str">
            <v xml:space="preserve">Faraday's laws  </v>
          </cell>
          <cell r="D6518" t="str">
            <v xml:space="preserve">Ensemble DEMO Chimie "Lois de Faraday" </v>
          </cell>
          <cell r="E6518" t="str">
            <v>Ley de Faraday</v>
          </cell>
          <cell r="F6518" t="str">
            <v xml:space="preserve">Kompletny zestaw eksperymentalny: Prawa Faradaya  </v>
          </cell>
          <cell r="G6518" t="str">
            <v>Законы Фарадея</v>
          </cell>
          <cell r="H6518">
            <v>5512.6</v>
          </cell>
        </row>
        <row r="6519">
          <cell r="A6519" t="str">
            <v>P1310000</v>
          </cell>
          <cell r="B6519" t="str">
            <v xml:space="preserve">Modellversuch zur Rauchgasentschwefelung </v>
          </cell>
          <cell r="C6519" t="str">
            <v xml:space="preserve">Model experiment on the desulphurisation of flue gas </v>
          </cell>
          <cell r="D6519" t="str">
            <v xml:space="preserve">Ensemble DEMO Chimie "Désulfuration de fumées" </v>
          </cell>
          <cell r="E6519" t="str">
            <v>Desulfuración de los gases de combustión</v>
          </cell>
          <cell r="F6519" t="str">
            <v xml:space="preserve">Kompletny zestaw eksperymentalny: Odsiarczania gazów spalinowych (doświadczenie modelowe)   </v>
          </cell>
          <cell r="G6519" t="str">
            <v>Модельный эксперимент по десульфуризации дымовых газов</v>
          </cell>
          <cell r="H6519">
            <v>1733.49</v>
          </cell>
        </row>
        <row r="6520">
          <cell r="A6520" t="str">
            <v>P1310100</v>
          </cell>
          <cell r="B6520" t="str">
            <v xml:space="preserve">Chemische Springbrunnen </v>
          </cell>
          <cell r="C6520" t="str">
            <v>Chemical fountain</v>
          </cell>
          <cell r="D6520" t="str">
            <v xml:space="preserve">Ensemble DEMO Chimie "Fontaine chimique" </v>
          </cell>
          <cell r="E6520" t="str">
            <v>Una fuente de cloruro de hidrógeno</v>
          </cell>
          <cell r="F6520" t="str">
            <v xml:space="preserve">Kompletny zestaw eksperymentalny: Fontanna chemiczna  </v>
          </cell>
          <cell r="G6520" t="str">
            <v xml:space="preserve">Химический фонтан </v>
          </cell>
          <cell r="H6520">
            <v>1185.73</v>
          </cell>
        </row>
        <row r="6521">
          <cell r="A6521" t="str">
            <v>P1310500</v>
          </cell>
          <cell r="B6521" t="str">
            <v>Schmelzflusselektrolyse</v>
          </cell>
          <cell r="C6521" t="str">
            <v>Molten-salt electrolysis</v>
          </cell>
          <cell r="D6521" t="str">
            <v xml:space="preserve">Ensemble DEMO Chimie "Electrolyse en sel fondu" </v>
          </cell>
          <cell r="E6521" t="str">
            <v>Electrólisis de sales fundidas</v>
          </cell>
          <cell r="F6521" t="str">
            <v xml:space="preserve">Kompletny zestaw eksperymentalny: Elektroliza stopionej soli  </v>
          </cell>
          <cell r="G6521" t="str">
            <v xml:space="preserve">Электролиз расплавленной соли  </v>
          </cell>
          <cell r="H6521">
            <v>4065.5</v>
          </cell>
        </row>
        <row r="6522">
          <cell r="A6522" t="str">
            <v>P1311500</v>
          </cell>
          <cell r="B6522" t="str">
            <v>Extraktion ätherischer Öle und Essenzen durch Wasserdampfdestillation</v>
          </cell>
          <cell r="C6522" t="str">
            <v>Extraction of essential oils and essences with steam distillation</v>
          </cell>
          <cell r="D6522" t="str">
            <v xml:space="preserve">L'extraction de l'huile essentielle et l'essences par la distillation à vapeur d'eau </v>
          </cell>
          <cell r="E6522" t="str">
            <v>Extracción con aceite esencial y esencia por Destilación de vapor de agua</v>
          </cell>
          <cell r="F6522" t="str">
            <v>Ekstrakcja olejków eterycznych poprzez destylację parą wodną</v>
          </cell>
          <cell r="G6522" t="str">
            <v xml:space="preserve">Экстракция эфирных масел и эссенций  методом дистиляции (перегонки с водяным паром)  </v>
          </cell>
          <cell r="H6522">
            <v>1621.69</v>
          </cell>
        </row>
        <row r="6523">
          <cell r="A6523" t="str">
            <v>P1312000</v>
          </cell>
          <cell r="B6523" t="str">
            <v xml:space="preserve">PEM-Brennstoffzelle </v>
          </cell>
          <cell r="C6523" t="str">
            <v xml:space="preserve">PEM fuel cell </v>
          </cell>
          <cell r="D6523" t="str">
            <v>Ensemble DEMO Chimie "Pile à combustible PEM"</v>
          </cell>
          <cell r="E6523" t="str">
            <v>PILA DE COMBUSTIBLE PEM EN TABLERO DE DEMOSTRACION</v>
          </cell>
          <cell r="F6523" t="str">
            <v>Kompletny zestaw eksperymentalny: Ogniwo paliwowe PEM</v>
          </cell>
          <cell r="G6523" t="str">
            <v>PEM топливный элемент</v>
          </cell>
          <cell r="H6523">
            <v>1340.5</v>
          </cell>
        </row>
        <row r="6524">
          <cell r="A6524" t="str">
            <v>P1314100</v>
          </cell>
          <cell r="B6524" t="str">
            <v>Bestimmung von Zählraten mit dem Geiger-Müller-Zählrohr</v>
          </cell>
          <cell r="C6524" t="str">
            <v>Determination of counting rates with the Geiger-Müller coun-ter</v>
          </cell>
          <cell r="D6524" t="str">
            <v xml:space="preserve">Rt 1.1 </v>
          </cell>
          <cell r="E6524" t="str">
            <v>Determinación de la tasa de conteo con el contado de Geiger-Müller</v>
          </cell>
          <cell r="F6524" t="str">
            <v xml:space="preserve">Kompletny zestaw eksperymentalny: Wyznaczanie wartości zliczeń licznika Geigera-Müllera  </v>
          </cell>
          <cell r="G6524" t="str">
            <v xml:space="preserve">Определение скорости счета с помощью счетчика Гейгера-Мюллера  </v>
          </cell>
          <cell r="H6524">
            <v>1589.6</v>
          </cell>
        </row>
        <row r="6525">
          <cell r="A6525" t="str">
            <v>P1314200</v>
          </cell>
          <cell r="B6525" t="str">
            <v>Nulleffekt</v>
          </cell>
          <cell r="C6525" t="str">
            <v>Background effect</v>
          </cell>
          <cell r="D6525" t="str">
            <v xml:space="preserve">Rt 1.2 </v>
          </cell>
          <cell r="E6525" t="str">
            <v>Efecto cero</v>
          </cell>
          <cell r="F6525" t="str">
            <v xml:space="preserve">Kompletny zestaw eksperymentalny: Efekt tła  </v>
          </cell>
          <cell r="G6525" t="str">
            <v xml:space="preserve">Фоновый эффект </v>
          </cell>
          <cell r="H6525">
            <v>1536.7</v>
          </cell>
        </row>
        <row r="6526">
          <cell r="A6526" t="str">
            <v>P1314500</v>
          </cell>
          <cell r="B6526" t="str">
            <v>Statistische Schwankungen und Häufigkeitsverteilung von Zählraten</v>
          </cell>
          <cell r="C6526" t="str">
            <v>Statistical fluctuations and frequency distribution of coun-ting rates</v>
          </cell>
          <cell r="D6526" t="str">
            <v xml:space="preserve">Rt 2.1 </v>
          </cell>
          <cell r="E6526" t="str">
            <v>Fluctuaciones estadísticas y distribución de frecuencias de las tasas de conteo</v>
          </cell>
          <cell r="F6526" t="str">
            <v xml:space="preserve">Kompletny zestaw eksperymentalny: Fluktuacje statystyczne w wartości zliczania  </v>
          </cell>
          <cell r="G6526" t="str">
            <v>Статистические флуктуации и частотное распределение скоростей счета</v>
          </cell>
          <cell r="H6526">
            <v>3960.1</v>
          </cell>
        </row>
        <row r="6527">
          <cell r="A6527" t="str">
            <v>P1314600</v>
          </cell>
          <cell r="B6527" t="str">
            <v>Radioaktivität von Mineralien</v>
          </cell>
          <cell r="C6527" t="str">
            <v>Radioactivity of minerals</v>
          </cell>
          <cell r="D6527" t="str">
            <v xml:space="preserve">Rt 3.1 </v>
          </cell>
          <cell r="E6527" t="str">
            <v>Radioactividad de los minerales</v>
          </cell>
          <cell r="F6527" t="str">
            <v xml:space="preserve">Kompletny zestaw eksperymentalny: Promieniotwórczość minerałów  </v>
          </cell>
          <cell r="G6527" t="str">
            <v>Радиоактивность минералов</v>
          </cell>
          <cell r="H6527">
            <v>1674.6</v>
          </cell>
        </row>
        <row r="6528">
          <cell r="A6528" t="str">
            <v>P1314700</v>
          </cell>
          <cell r="B6528" t="str">
            <v>Radioaktivität von Kalium</v>
          </cell>
          <cell r="C6528" t="str">
            <v>Radioactivity of potassium</v>
          </cell>
          <cell r="D6528" t="str">
            <v xml:space="preserve">Rt 3.2 </v>
          </cell>
          <cell r="E6528" t="str">
            <v>Radioactividad del potásio</v>
          </cell>
          <cell r="F6528" t="str">
            <v xml:space="preserve">Kompletny zestaw eksperymentalny: Promieniotwórczość potasu  </v>
          </cell>
          <cell r="G6528" t="str">
            <v xml:space="preserve">Радиоактивность калия  </v>
          </cell>
          <cell r="H6528">
            <v>1608.9</v>
          </cell>
        </row>
        <row r="6529">
          <cell r="A6529" t="str">
            <v>P1315000</v>
          </cell>
          <cell r="B6529" t="str">
            <v>Reichweite von alpha-Teilchen</v>
          </cell>
          <cell r="C6529" t="str">
            <v>Range of alpha particles</v>
          </cell>
          <cell r="D6529" t="str">
            <v xml:space="preserve">Rt 4.1 </v>
          </cell>
          <cell r="E6529" t="str">
            <v>Rango de partículas alfa</v>
          </cell>
          <cell r="F6529" t="str">
            <v xml:space="preserve">Kompletny zestaw eksperymentalny: Zakres rozchodzenia się cząstek alfa  </v>
          </cell>
          <cell r="G6529" t="str">
            <v xml:space="preserve">Область распространения альфа-частиц </v>
          </cell>
          <cell r="H6529">
            <v>3971.1</v>
          </cell>
        </row>
        <row r="6530">
          <cell r="A6530" t="str">
            <v>P1315100</v>
          </cell>
          <cell r="B6530" t="str">
            <v>Schwächung von ß-Strahlen</v>
          </cell>
          <cell r="C6530" t="str">
            <v>Attenuation of beta rays</v>
          </cell>
          <cell r="D6530" t="str">
            <v xml:space="preserve">Rt 4.2 </v>
          </cell>
          <cell r="E6530" t="str">
            <v>Atenuación de los rayos beta</v>
          </cell>
          <cell r="F6530" t="str">
            <v xml:space="preserve">Kompletny zestaw eksperymentalny: Tłumienie promieniowania beta  </v>
          </cell>
          <cell r="G6530" t="str">
            <v xml:space="preserve">Ослабление бета-лучей </v>
          </cell>
          <cell r="H6530">
            <v>4118.1000000000004</v>
          </cell>
        </row>
        <row r="6531">
          <cell r="A6531" t="str">
            <v>P1315200</v>
          </cell>
          <cell r="B6531" t="str">
            <v>Ablenkung von ß- -Teilchen (Elektronen) im Magnetfeld</v>
          </cell>
          <cell r="C6531" t="str">
            <v>Deflection of beta- particles (electrons) in a magnetic field</v>
          </cell>
          <cell r="D6531" t="str">
            <v xml:space="preserve">Rt 4.3 </v>
          </cell>
          <cell r="E6531" t="str">
            <v>Desviación de las partículas beta - (electrones) en un campo magnético</v>
          </cell>
          <cell r="F6531" t="str">
            <v xml:space="preserve">Kompletny zestaw eksperymentalny: Odchylanie cząstek beta (elektronów) w polu magnetycznym  </v>
          </cell>
          <cell r="G6531" t="str">
            <v xml:space="preserve">Отклонение beta-частиц (электронов) в магнитном поле </v>
          </cell>
          <cell r="H6531">
            <v>4062.1</v>
          </cell>
        </row>
        <row r="6532">
          <cell r="A6532" t="str">
            <v>P1315300</v>
          </cell>
          <cell r="B6532" t="str">
            <v>Ablenkung von ß+ -Teilchen (Positronen) im Magnetfeld</v>
          </cell>
          <cell r="C6532" t="str">
            <v>Deflection of beta+ particles (positrons) in a magneticfield</v>
          </cell>
          <cell r="D6532" t="str">
            <v xml:space="preserve">Rt 4.4 </v>
          </cell>
          <cell r="E6532" t="str">
            <v>Deviación de las partículas beta + (positrones) en un campo magnético</v>
          </cell>
          <cell r="F6532" t="str">
            <v xml:space="preserve">Kompletny zestaw eksperymentalny: Odchylanie cząstek beta+ (pozytonów) w polu magnetycznym  </v>
          </cell>
          <cell r="G6532" t="str">
            <v>Отклонение beta+ частиц (позитронов) в магнитном поле</v>
          </cell>
          <cell r="H6532">
            <v>4050</v>
          </cell>
        </row>
        <row r="6533">
          <cell r="A6533" t="str">
            <v>P1315400</v>
          </cell>
          <cell r="B6533" t="str">
            <v>Schwächung von Gamma-Strahlung</v>
          </cell>
          <cell r="C6533" t="str">
            <v>Attenuation of gamma rays</v>
          </cell>
          <cell r="D6533" t="str">
            <v xml:space="preserve">Rt 4.5 </v>
          </cell>
          <cell r="E6533" t="str">
            <v>Atenuación de los rayos gamma</v>
          </cell>
          <cell r="F6533" t="str">
            <v xml:space="preserve">Kompletny zestaw eksperymentalny: Tłumienie promieniowania gamma  </v>
          </cell>
          <cell r="G6533" t="str">
            <v xml:space="preserve">Ослабление гамма-лучей </v>
          </cell>
          <cell r="H6533">
            <v>4215.1000000000004</v>
          </cell>
        </row>
        <row r="6534">
          <cell r="A6534" t="str">
            <v>P1315500</v>
          </cell>
          <cell r="B6534" t="str">
            <v xml:space="preserve">Das Verhalten von Gammastrahlen im Magnetfeld </v>
          </cell>
          <cell r="C6534" t="str">
            <v>The behaviour of gamma rays in a magnetic field</v>
          </cell>
          <cell r="D6534" t="str">
            <v xml:space="preserve">Rt 4.6 </v>
          </cell>
          <cell r="E6534" t="str">
            <v>El comportamiento de los rayos gamma en un campo magnético</v>
          </cell>
          <cell r="F6534" t="str">
            <v xml:space="preserve">Kompletny zestaw eksperymentalny: Zachowanie się promieni gamma w polu magnetycznym  </v>
          </cell>
          <cell r="G6534" t="str">
            <v>Поведение гамма-лучей в магнитном поле</v>
          </cell>
          <cell r="H6534">
            <v>4029.1</v>
          </cell>
        </row>
        <row r="6535">
          <cell r="A6535" t="str">
            <v>P1315600</v>
          </cell>
          <cell r="B6535" t="str">
            <v>Quadratisches Abstandsgesetz für Gammastrahlen</v>
          </cell>
          <cell r="C6535" t="str">
            <v>The inverse-square law for gamma rays</v>
          </cell>
          <cell r="D6535" t="str">
            <v xml:space="preserve">Rt 4.7 </v>
          </cell>
          <cell r="E6535" t="str">
            <v>Ley del cuadrado inverso de la distancia de radiación gamma</v>
          </cell>
          <cell r="F6535" t="str">
            <v xml:space="preserve">Kompletny zestaw eksperymentalny: Prawo odwrotności kwadratów odległości dla promieni gamma  </v>
          </cell>
          <cell r="G6535" t="str">
            <v>Закон обратных квадратов для гамма-лучей</v>
          </cell>
          <cell r="H6535">
            <v>3971.1</v>
          </cell>
        </row>
        <row r="6536">
          <cell r="A6536" t="str">
            <v>P1315700</v>
          </cell>
          <cell r="B6536" t="str">
            <v>Halbwertszeitbestimmung</v>
          </cell>
          <cell r="C6536" t="str">
            <v>Determination of the radioactive half-life</v>
          </cell>
          <cell r="D6536" t="str">
            <v xml:space="preserve">Rt 4.8 </v>
          </cell>
          <cell r="E6536" t="str">
            <v>Determinación de la vida media de la radioactividad</v>
          </cell>
          <cell r="F6536" t="str">
            <v xml:space="preserve">Kompletny zestaw eksperymentalny: Wyznaczanie czasu półtrwania materiału promieniotwórczego  </v>
          </cell>
          <cell r="G6536" t="str">
            <v xml:space="preserve">Определение периода радиоактивного полураспада </v>
          </cell>
          <cell r="H6536">
            <v>3200.8</v>
          </cell>
        </row>
        <row r="6537">
          <cell r="A6537" t="str">
            <v>P1315800</v>
          </cell>
          <cell r="B6537" t="str">
            <v>Füllstandskontrolle</v>
          </cell>
          <cell r="C6537" t="str">
            <v>Level control</v>
          </cell>
          <cell r="D6537" t="str">
            <v xml:space="preserve">Rt 5.1 </v>
          </cell>
          <cell r="E6537" t="str">
            <v>Control del nivel de llenado</v>
          </cell>
          <cell r="F6537" t="str">
            <v xml:space="preserve">Kompletny zestaw eksperymentalny: Kontrola poziomu  </v>
          </cell>
          <cell r="G6537" t="str">
            <v>Контроль уровня</v>
          </cell>
          <cell r="H6537">
            <v>4025.6</v>
          </cell>
        </row>
        <row r="6538">
          <cell r="A6538" t="str">
            <v>P1315900</v>
          </cell>
          <cell r="B6538" t="str">
            <v>Schichtdickenbestimmung</v>
          </cell>
          <cell r="C6538" t="str">
            <v>Layer thickness determination</v>
          </cell>
          <cell r="D6538" t="str">
            <v xml:space="preserve">Rt 5.2 </v>
          </cell>
          <cell r="E6538" t="str">
            <v>Determinación del espesor de capas</v>
          </cell>
          <cell r="F6538" t="str">
            <v xml:space="preserve">Kompletny zestaw eksperymentalny: Wyznaczanie grubości warstwy  </v>
          </cell>
          <cell r="G6538" t="str">
            <v xml:space="preserve">Определение толщины слоя  </v>
          </cell>
          <cell r="H6538">
            <v>4119</v>
          </cell>
        </row>
        <row r="6539">
          <cell r="A6539" t="str">
            <v>P1331369</v>
          </cell>
          <cell r="B6539" t="str">
            <v>Erzeugung einer Wechselspannung, Gleichrichtung und Glättung mit Cobra SMARTsense</v>
          </cell>
          <cell r="C6539" t="str">
            <v>Generation of an AC voltage, rectification and smoothing with Cobra SMARTsense</v>
          </cell>
          <cell r="D6539" t="str">
            <v>Génération d'une tension alternative, rectification et lissage avec Cobra SMARTsense</v>
          </cell>
          <cell r="E6539" t="str">
            <v xml:space="preserve">Generación de voltaje alterno y rectificación </v>
          </cell>
          <cell r="F6539" t="str">
            <v>Kompletny zestaw eksperymentalny: Generowanie napięcia przemiennego, prostowanie i wygładzanie</v>
          </cell>
          <cell r="G6539" t="str">
            <v>Генерация переменного напряжения, выпрямление и разглаживание</v>
          </cell>
          <cell r="H6539">
            <v>664.1</v>
          </cell>
        </row>
        <row r="6540">
          <cell r="A6540" t="str">
            <v>P1332769</v>
          </cell>
          <cell r="B6540" t="str">
            <v>Wir untersuchen unseren Herzschlag - Elektrokardiographie (EKG) mit Cobra SMARTsense</v>
          </cell>
          <cell r="C6540" t="str">
            <v>Electrocardiography (ECG) with Cobra SMARTsense</v>
          </cell>
          <cell r="D6540" t="str">
            <v>Nous étudions notre rythme cardiaque - électrocardiographie avec Cobra SMARTsense</v>
          </cell>
          <cell r="E6540" t="str">
            <v>Investigamos nuestro ritmo cardíaco - electrocardiografía con Cobra SMARTsense</v>
          </cell>
          <cell r="F6540" t="str">
            <v>Kompletny zestaw eksperymentalny: Badamy bicie naszego serca - EKG</v>
          </cell>
          <cell r="G6540" t="str">
            <v>Мы исследуем наше сердцебиение - электрокардиография</v>
          </cell>
          <cell r="H6540">
            <v>262</v>
          </cell>
        </row>
        <row r="6541">
          <cell r="A6541" t="str">
            <v>P1351600</v>
          </cell>
          <cell r="B6541" t="str">
            <v>Der einfache Stromkreis</v>
          </cell>
          <cell r="C6541" t="str">
            <v>The simple circuit</v>
          </cell>
          <cell r="D6541" t="str">
            <v xml:space="preserve">Eep 1.1 </v>
          </cell>
          <cell r="E6541" t="str">
            <v>Circuito simple</v>
          </cell>
          <cell r="F6541" t="str">
            <v xml:space="preserve">Kompletny zestaw eksperymentalny: Prosty obwód  </v>
          </cell>
          <cell r="G6541" t="str">
            <v xml:space="preserve">Простая электрическая цепь  </v>
          </cell>
          <cell r="H6541">
            <v>214.03</v>
          </cell>
        </row>
        <row r="6542">
          <cell r="A6542" t="str">
            <v>P1351700</v>
          </cell>
          <cell r="B6542" t="str">
            <v>Messen der Spannung</v>
          </cell>
          <cell r="C6542" t="str">
            <v>Voltage measurement</v>
          </cell>
          <cell r="D6542" t="str">
            <v xml:space="preserve">Eep 1.2 </v>
          </cell>
          <cell r="E6542" t="str">
            <v>Medición del voltaje</v>
          </cell>
          <cell r="F6542" t="str">
            <v xml:space="preserve">Kompletny zestaw eksperymentalny: Pomiar napięcia  </v>
          </cell>
          <cell r="G6542" t="str">
            <v>Измерение напряжения</v>
          </cell>
          <cell r="H6542">
            <v>522</v>
          </cell>
        </row>
        <row r="6543">
          <cell r="A6543" t="str">
            <v>P1351800</v>
          </cell>
          <cell r="B6543" t="str">
            <v>Messen der Stromstärke</v>
          </cell>
          <cell r="C6543" t="str">
            <v>Current measurement</v>
          </cell>
          <cell r="D6543" t="str">
            <v xml:space="preserve">Eep 1.3 </v>
          </cell>
          <cell r="E6543" t="str">
            <v>Medición de la corriente</v>
          </cell>
          <cell r="F6543" t="str">
            <v xml:space="preserve">Kompletny zestaw eksperymentalny: Pomiar natężenia prądu  </v>
          </cell>
          <cell r="G6543" t="str">
            <v>Измерение силы тока</v>
          </cell>
          <cell r="H6543">
            <v>509</v>
          </cell>
        </row>
        <row r="6544">
          <cell r="A6544" t="str">
            <v>P1351900</v>
          </cell>
          <cell r="B6544" t="str">
            <v>Leiter und Nichtleiter</v>
          </cell>
          <cell r="C6544" t="str">
            <v>Conductors and non-conductors</v>
          </cell>
          <cell r="D6544" t="str">
            <v xml:space="preserve">Eep 1.4 </v>
          </cell>
          <cell r="E6544" t="str">
            <v>Conductores y aislantes</v>
          </cell>
          <cell r="F6544" t="str">
            <v xml:space="preserve">Kompletny zestaw eksperymentalny: Przewodniki i izolatory  </v>
          </cell>
          <cell r="G6544" t="str">
            <v xml:space="preserve">Проводники и непроводники </v>
          </cell>
          <cell r="H6544">
            <v>574.1</v>
          </cell>
        </row>
        <row r="6545">
          <cell r="A6545" t="str">
            <v>P1352000</v>
          </cell>
          <cell r="B6545" t="str">
            <v>Umschalter und Wechselschalter</v>
          </cell>
          <cell r="C6545" t="str">
            <v>Changeover switches and alternating switches</v>
          </cell>
          <cell r="D6545" t="str">
            <v xml:space="preserve">Eep 1.5 </v>
          </cell>
          <cell r="E6545" t="str">
            <v>Conmutadores y conmutadores alternos</v>
          </cell>
          <cell r="F6545" t="str">
            <v xml:space="preserve">Kompletny zestaw eksperymentalny: Wyłączniki i przełączniki  </v>
          </cell>
          <cell r="G6545" t="str">
            <v xml:space="preserve">Переключатели и выключатели переменного тока </v>
          </cell>
          <cell r="H6545">
            <v>566.70000000000005</v>
          </cell>
        </row>
        <row r="6546">
          <cell r="A6546" t="str">
            <v>P1352100</v>
          </cell>
          <cell r="B6546" t="str">
            <v>UND- und ODER-Schaltung</v>
          </cell>
          <cell r="C6546" t="str">
            <v>AND and OR circuits</v>
          </cell>
          <cell r="D6546" t="str">
            <v>Eep 1.6 And and or circuits</v>
          </cell>
          <cell r="E6546" t="str">
            <v>Circuitos AND y OR</v>
          </cell>
          <cell r="F6546" t="str">
            <v xml:space="preserve">Kompletny zestaw eksperymentalny: Obwody AND i OR   </v>
          </cell>
          <cell r="G6546" t="str">
            <v xml:space="preserve">Логические схемы "И" и "ИЛИ" </v>
          </cell>
          <cell r="H6546">
            <v>518.70000000000005</v>
          </cell>
        </row>
        <row r="6547">
          <cell r="A6547" t="str">
            <v>P1352200</v>
          </cell>
          <cell r="B6547" t="str">
            <v>Reihen- und Parallelschaltung von Spannungsquellen</v>
          </cell>
          <cell r="C6547" t="str">
            <v>Series and parallel connection of sources of voltage</v>
          </cell>
          <cell r="D6547" t="str">
            <v>Eep 1.7 Series and parallel Connexion of sources of voltage</v>
          </cell>
          <cell r="E6547" t="str">
            <v>Conexiones en paralelo y en serio de diferentes fuentes de voltaje</v>
          </cell>
          <cell r="F6547" t="str">
            <v xml:space="preserve">Kompletny zestaw eksperymentalny: Szeregowe i równoległe łączenie źródeł napięcia  </v>
          </cell>
          <cell r="G6547" t="str">
            <v xml:space="preserve">Последовательное и параллельное соединение источников напряжения </v>
          </cell>
          <cell r="H6547">
            <v>341.36</v>
          </cell>
        </row>
        <row r="6548">
          <cell r="A6548" t="str">
            <v>P1352300</v>
          </cell>
          <cell r="B6548" t="str">
            <v>Die Schmelzsicherung</v>
          </cell>
          <cell r="C6548" t="str">
            <v>The safety fuse</v>
          </cell>
          <cell r="D6548" t="str">
            <v/>
          </cell>
          <cell r="E6548" t="str">
            <v>La seguridad del fusible</v>
          </cell>
          <cell r="F6548" t="str">
            <v xml:space="preserve">Kompletny zestaw eksperymentalny: Bezpieczniki  </v>
          </cell>
          <cell r="G6548" t="str">
            <v xml:space="preserve">Плавкий предохранитель  </v>
          </cell>
          <cell r="H6548">
            <v>546.29999999999995</v>
          </cell>
        </row>
        <row r="6549">
          <cell r="A6549" t="str">
            <v>P1352400</v>
          </cell>
          <cell r="B6549" t="str">
            <v>Der Bimetallschalter</v>
          </cell>
          <cell r="C6549" t="str">
            <v>The bimetallic switch</v>
          </cell>
          <cell r="D6549" t="str">
            <v>Commuutateur bimétallique</v>
          </cell>
          <cell r="E6549" t="str">
            <v>Conmutador bimetálico</v>
          </cell>
          <cell r="F6549" t="str">
            <v xml:space="preserve">Kompletny zestaw eksperymentalny: Przełącznik bimetaliczny  </v>
          </cell>
          <cell r="G6549" t="str">
            <v xml:space="preserve">Биметаллический переключатель  </v>
          </cell>
          <cell r="H6549">
            <v>525.70000000000005</v>
          </cell>
        </row>
        <row r="6550">
          <cell r="A6550" t="str">
            <v>P1352500</v>
          </cell>
          <cell r="B6550" t="str">
            <v>Der Widerstand im Stromkreis</v>
          </cell>
          <cell r="C6550" t="str">
            <v>Resistance in a circuit</v>
          </cell>
          <cell r="D6550" t="str">
            <v xml:space="preserve">Eep 2.1 </v>
          </cell>
          <cell r="E6550" t="str">
            <v>Resistencia en un circuito</v>
          </cell>
          <cell r="F6550" t="str">
            <v xml:space="preserve">Kompletny zestaw eksperymentalny: Oporność w obwodzie  </v>
          </cell>
          <cell r="G6550" t="str">
            <v xml:space="preserve">Сопротивление в цепи  </v>
          </cell>
          <cell r="H6550">
            <v>548.5</v>
          </cell>
        </row>
        <row r="6551">
          <cell r="A6551" t="str">
            <v>P1352600</v>
          </cell>
          <cell r="B6551" t="str">
            <v>Das Ohmsche Gesetz</v>
          </cell>
          <cell r="C6551" t="str">
            <v xml:space="preserve">Ohm's law </v>
          </cell>
          <cell r="D6551" t="str">
            <v xml:space="preserve">La loi d'Ohm </v>
          </cell>
          <cell r="E6551" t="str">
            <v>Ley de Ohm</v>
          </cell>
          <cell r="F6551" t="str">
            <v xml:space="preserve">Kompletny zestaw eksperymentalny: Prawo Ohma  </v>
          </cell>
          <cell r="G6551" t="str">
            <v xml:space="preserve">Закон Ома  </v>
          </cell>
          <cell r="H6551">
            <v>563.29999999999995</v>
          </cell>
        </row>
        <row r="6552">
          <cell r="A6552" t="str">
            <v>P1352700</v>
          </cell>
          <cell r="B6552" t="str">
            <v>Die Stromstärke und der Widerstand bei der Parallelschaltung</v>
          </cell>
          <cell r="C6552" t="str">
            <v>Current and resistance in a parallel connection</v>
          </cell>
          <cell r="D6552" t="str">
            <v xml:space="preserve">Eep 2.3 </v>
          </cell>
          <cell r="E6552" t="str">
            <v>Corriente y resistencia en conexión paralela</v>
          </cell>
          <cell r="F6552" t="str">
            <v xml:space="preserve">Kompletny zestaw eksperymentalny: Oporność i natężenie prądu w układzie równoległym  </v>
          </cell>
          <cell r="G6552" t="str">
            <v xml:space="preserve">Сила тока и сопротивление при параллельном соединении проводников  </v>
          </cell>
          <cell r="H6552">
            <v>568.4</v>
          </cell>
        </row>
        <row r="6553">
          <cell r="A6553" t="str">
            <v>P1352800</v>
          </cell>
          <cell r="B6553" t="str">
            <v>Die Stromstärke und der Widerstand in der Reihenschaltung</v>
          </cell>
          <cell r="C6553" t="str">
            <v>Current and resistance in a series connection</v>
          </cell>
          <cell r="D6553" t="str">
            <v xml:space="preserve">Eep 2.4 </v>
          </cell>
          <cell r="E6553" t="str">
            <v>Corriente y resistencia en conexión en serie</v>
          </cell>
          <cell r="F6553" t="str">
            <v xml:space="preserve">Kompletny zestaw eksperymentalny: Oporność i natężenie prądu w układzie szeregowym  </v>
          </cell>
          <cell r="G6553" t="str">
            <v xml:space="preserve">Сила тока и сопротивление при последовательном соединении проводников  </v>
          </cell>
          <cell r="H6553">
            <v>617.4</v>
          </cell>
        </row>
        <row r="6554">
          <cell r="A6554" t="str">
            <v>P1352900</v>
          </cell>
          <cell r="B6554" t="str">
            <v>Die Spannung in der Reihenschaltung</v>
          </cell>
          <cell r="C6554" t="str">
            <v>Voltage in a series connection</v>
          </cell>
          <cell r="D6554" t="str">
            <v xml:space="preserve">Eep 2.5 </v>
          </cell>
          <cell r="E6554" t="str">
            <v>Voltaje en conexión en serie</v>
          </cell>
          <cell r="F6554" t="str">
            <v xml:space="preserve">Kompletny zestaw eksperymentalny: Napięcie w połączeniu szeregowym  </v>
          </cell>
          <cell r="G6554" t="str">
            <v xml:space="preserve">Напряжение при последовательном соединении проводников  </v>
          </cell>
          <cell r="H6554">
            <v>582.4</v>
          </cell>
        </row>
        <row r="6555">
          <cell r="A6555" t="str">
            <v>P1353000</v>
          </cell>
          <cell r="B6555" t="str">
            <v>Abhängigkeit des Widerstandes eines Drahtes von dessen Länge und Querschnitt</v>
          </cell>
          <cell r="C6555" t="str">
            <v>The dependence of the resistance of a wire on its length andcross-section</v>
          </cell>
          <cell r="D6555" t="str">
            <v xml:space="preserve">La résistance d'un fil conducteur en fonction de la longueur et la section </v>
          </cell>
          <cell r="E6555" t="str">
            <v>Dependencia de la resistencia de un alambre a su longitud y su sección transversal</v>
          </cell>
          <cell r="F6555" t="str">
            <v xml:space="preserve">Kompletny zestaw eksperymentalny: Zależność rezystancji drutu od jego długości i przekroju poprzecznego  </v>
          </cell>
          <cell r="G6555" t="str">
            <v xml:space="preserve">Зависимость сопротивления проводника от его длины и поперечного сечения </v>
          </cell>
          <cell r="H6555">
            <v>589.4</v>
          </cell>
        </row>
        <row r="6556">
          <cell r="A6556" t="str">
            <v>P1353100</v>
          </cell>
          <cell r="B6556" t="str">
            <v>Abhängigkeit des Widerstandes eines Drahtes von dessen Stoff und Temperatur</v>
          </cell>
          <cell r="C6556" t="str">
            <v>The dependence of the resistance of a wire on its materialand temperature</v>
          </cell>
          <cell r="D6556" t="str">
            <v xml:space="preserve">Eep 2.7 </v>
          </cell>
          <cell r="E6556" t="str">
            <v>Dependencia de la temperatura y del material  de resistencias</v>
          </cell>
          <cell r="F6556" t="str">
            <v xml:space="preserve">Kompletny zestaw eksperymentalny: Zależność rezystancji drutu materiału i temperatury  </v>
          </cell>
          <cell r="G6556" t="str">
            <v xml:space="preserve">Зависимость сопротивления проводника от материала и температуры  </v>
          </cell>
          <cell r="H6556">
            <v>595.4</v>
          </cell>
        </row>
        <row r="6557">
          <cell r="A6557" t="str">
            <v>P1353200</v>
          </cell>
          <cell r="B6557" t="str">
            <v>Der spezifische Widerstand von Drähten</v>
          </cell>
          <cell r="C6557" t="str">
            <v>The resistivity of wires</v>
          </cell>
          <cell r="D6557" t="str">
            <v xml:space="preserve">Eep 2.8 </v>
          </cell>
          <cell r="E6557" t="str">
            <v>Resistividad en alambres</v>
          </cell>
          <cell r="F6557" t="str">
            <v xml:space="preserve">Kompletny zestaw eksperymentalny: Oporność przewodów  </v>
          </cell>
          <cell r="G6557" t="str">
            <v xml:space="preserve">Удельное сопротивление проводников  </v>
          </cell>
          <cell r="H6557">
            <v>595.4</v>
          </cell>
        </row>
        <row r="6558">
          <cell r="A6558" t="str">
            <v>P1353300</v>
          </cell>
          <cell r="B6558" t="str">
            <v>Das Potentiometer</v>
          </cell>
          <cell r="C6558" t="str">
            <v>The potentiometer</v>
          </cell>
          <cell r="D6558" t="str">
            <v xml:space="preserve">Eep 2.9 </v>
          </cell>
          <cell r="E6558" t="str">
            <v>Potenciómetro</v>
          </cell>
          <cell r="F6558" t="str">
            <v xml:space="preserve">Kompletny zestaw eksperymentalny: Potencjometr  </v>
          </cell>
          <cell r="G6558" t="str">
            <v xml:space="preserve">Потенциометр </v>
          </cell>
          <cell r="H6558">
            <v>630.5</v>
          </cell>
        </row>
        <row r="6559">
          <cell r="A6559" t="str">
            <v>P1353400</v>
          </cell>
          <cell r="B6559" t="str">
            <v>Der Innenwiderstand einer Spannungsquelle</v>
          </cell>
          <cell r="C6559" t="str">
            <v>The internal resistance of a source of voltage</v>
          </cell>
          <cell r="D6559" t="str">
            <v>Eep 2.10 The internal résistance of à source of voltage</v>
          </cell>
          <cell r="E6559" t="str">
            <v>Resistencia interna de una fuente de voltaje</v>
          </cell>
          <cell r="F6559" t="str">
            <v xml:space="preserve">Kompletny zestaw eksperymentalny: Wewnętrzna rezystancja źródła napięcia  </v>
          </cell>
          <cell r="G6559" t="str">
            <v xml:space="preserve">Внутреннее сопротивление источника напряжения  </v>
          </cell>
          <cell r="H6559">
            <v>339.23</v>
          </cell>
        </row>
        <row r="6560">
          <cell r="A6560" t="str">
            <v>P1353500</v>
          </cell>
          <cell r="B6560" t="str">
            <v>Die elektrische Leistung und Arbeit</v>
          </cell>
          <cell r="C6560" t="str">
            <v>Electric power and work</v>
          </cell>
          <cell r="D6560" t="str">
            <v>Eep 3.1 éLectric power and work</v>
          </cell>
          <cell r="E6560" t="str">
            <v>Potencia y trabajo de la corriente eléctrica</v>
          </cell>
          <cell r="F6560" t="str">
            <v xml:space="preserve">Kompletny zestaw eksperymentalny: Praca i moc prądu elektrycznego  </v>
          </cell>
          <cell r="G6560" t="str">
            <v xml:space="preserve">Электрическая мощность и работа  </v>
          </cell>
          <cell r="H6560">
            <v>574.4</v>
          </cell>
        </row>
        <row r="6561">
          <cell r="A6561" t="str">
            <v>P1353600</v>
          </cell>
          <cell r="B6561" t="str">
            <v xml:space="preserve">Umwandlung elektrischer Energie in thermische Energie </v>
          </cell>
          <cell r="C6561" t="str">
            <v>Conversion of electrical energy into thermal energy</v>
          </cell>
          <cell r="D6561" t="str">
            <v/>
          </cell>
          <cell r="E6561" t="str">
            <v>Conversión de energía eléctrica en energía térmica</v>
          </cell>
          <cell r="F6561" t="str">
            <v xml:space="preserve">Kompletny zestaw eksperymentalny: Przemiana energii elektrycznej w energię wewnętrzną  </v>
          </cell>
          <cell r="G6561" t="str">
            <v xml:space="preserve">Преобразование электрической энергии в тепловую энергию  </v>
          </cell>
          <cell r="H6561">
            <v>500.2</v>
          </cell>
        </row>
        <row r="6562">
          <cell r="A6562" t="str">
            <v>P1353700</v>
          </cell>
          <cell r="B6562" t="str">
            <v xml:space="preserve">Umwandlung elektrischer Energie in mechanische Energie </v>
          </cell>
          <cell r="C6562" t="str">
            <v>Conversion of electrical energy into mechanical energy</v>
          </cell>
          <cell r="D6562" t="str">
            <v xml:space="preserve">Conversion de l'énergie électrique en énergie mécanique </v>
          </cell>
          <cell r="E6562" t="str">
            <v>Conversión de la energía eléctrica en energía mecánica</v>
          </cell>
          <cell r="F6562" t="str">
            <v xml:space="preserve">Kompletny zestaw eksperymentalny: Przemiana energii elektrycznej w energię mechaniczną  </v>
          </cell>
          <cell r="G6562" t="str">
            <v xml:space="preserve">Преобразование электрической энергии в механическую энергию </v>
          </cell>
          <cell r="H6562">
            <v>1232.4000000000001</v>
          </cell>
        </row>
        <row r="6563">
          <cell r="A6563" t="str">
            <v>P1353800</v>
          </cell>
          <cell r="B6563" t="str">
            <v xml:space="preserve">Die Leitfähigkeit wässriger Lösungen von Elektrolyten </v>
          </cell>
          <cell r="C6563" t="str">
            <v>Conductivity of aqueous solutions of electrolytes</v>
          </cell>
          <cell r="D6563" t="str">
            <v>Conductivity of aquaeous solutions</v>
          </cell>
          <cell r="E6563" t="str">
            <v>Conductividad de soluciones acuosas</v>
          </cell>
          <cell r="F6563" t="str">
            <v xml:space="preserve">Kompletny zestaw eksperymentalny: Przewodnictwo wodnych roztworów elektrolitów  </v>
          </cell>
          <cell r="G6563" t="str">
            <v xml:space="preserve">Проводимость водных растворов электролитов </v>
          </cell>
          <cell r="H6563">
            <v>610.9</v>
          </cell>
        </row>
        <row r="6564">
          <cell r="A6564" t="str">
            <v>P1353900</v>
          </cell>
          <cell r="B6564" t="str">
            <v>Zusammenhang zwischen Spannung und Stromstärke bei Leitungsvorgängen in Flüssigkeiten</v>
          </cell>
          <cell r="C6564" t="str">
            <v>The connection between voltage and current in conductiveprocesses in liquids</v>
          </cell>
          <cell r="D6564" t="str">
            <v/>
          </cell>
          <cell r="E6564" t="str">
            <v>Conexión entre voltaje y corriente en procesos de conductividad en líquidos</v>
          </cell>
          <cell r="F6564" t="str">
            <v xml:space="preserve">Kompletny zestaw eksperymentalny: Związek między napięciem i natężeniem prądu w procesie przewodzenia w cieczach  </v>
          </cell>
          <cell r="G6564" t="str">
            <v xml:space="preserve">Связь между напряжением и силой  тока в токопроводящих жидкостях  </v>
          </cell>
          <cell r="H6564">
            <v>595.44000000000005</v>
          </cell>
        </row>
        <row r="6565">
          <cell r="A6565" t="str">
            <v>P1354000</v>
          </cell>
          <cell r="B6565" t="str">
            <v>Die Elektrolyse</v>
          </cell>
          <cell r="C6565" t="str">
            <v>Electrolysis</v>
          </cell>
          <cell r="D6565" t="str">
            <v>Eep 4.3 électrolysis</v>
          </cell>
          <cell r="E6565" t="str">
            <v>Electrolisis</v>
          </cell>
          <cell r="F6565" t="str">
            <v xml:space="preserve">Kompletny zestaw eksperymentalny: Elektroliza  </v>
          </cell>
          <cell r="G6565" t="str">
            <v xml:space="preserve">Электролиз  </v>
          </cell>
          <cell r="H6565">
            <v>532.6</v>
          </cell>
        </row>
        <row r="6566">
          <cell r="A6566" t="str">
            <v>P1354100</v>
          </cell>
          <cell r="B6566" t="str">
            <v>Das Galvanisieren</v>
          </cell>
          <cell r="C6566" t="str">
            <v>Galvanisation</v>
          </cell>
          <cell r="D6566" t="str">
            <v/>
          </cell>
          <cell r="E6566" t="str">
            <v>Galvanización</v>
          </cell>
          <cell r="F6566" t="str">
            <v xml:space="preserve">Kompletny zestaw eksperymentalny: Galwanizacja  </v>
          </cell>
          <cell r="G6566" t="str">
            <v xml:space="preserve">Гальванизация  </v>
          </cell>
          <cell r="H6566">
            <v>593.6</v>
          </cell>
        </row>
        <row r="6567">
          <cell r="A6567" t="str">
            <v>P1354200</v>
          </cell>
          <cell r="B6567" t="str">
            <v>Galvanische Elemente</v>
          </cell>
          <cell r="C6567" t="str">
            <v>Galvanic cells</v>
          </cell>
          <cell r="D6567" t="str">
            <v>Galvanic cells eep 4.5</v>
          </cell>
          <cell r="E6567" t="str">
            <v>Celdas galvánicas</v>
          </cell>
          <cell r="F6567" t="str">
            <v xml:space="preserve">Kompletny zestaw eksperymentalny: Ogniwa galwaniczne  </v>
          </cell>
          <cell r="G6567" t="str">
            <v xml:space="preserve">Гальванические элементы  </v>
          </cell>
          <cell r="H6567">
            <v>154.9</v>
          </cell>
        </row>
        <row r="6568">
          <cell r="A6568" t="str">
            <v>P1354300</v>
          </cell>
          <cell r="B6568" t="str">
            <v>Der Blei-Akkumulator</v>
          </cell>
          <cell r="C6568" t="str">
            <v>The lead accumulator</v>
          </cell>
          <cell r="D6568" t="str">
            <v>Acumulador de plomo</v>
          </cell>
          <cell r="E6568" t="str">
            <v>El acumulador de plomo</v>
          </cell>
          <cell r="F6568" t="str">
            <v xml:space="preserve">Kompletny zestaw eksperymentalny: Akumulator ołowiowy  </v>
          </cell>
          <cell r="G6568" t="str">
            <v xml:space="preserve">Свинцовый аккумулятор  </v>
          </cell>
          <cell r="H6568">
            <v>653.5</v>
          </cell>
        </row>
        <row r="6569">
          <cell r="A6569" t="str">
            <v>P1354400</v>
          </cell>
          <cell r="B6569" t="str">
            <v>Der Kondensator im Gleichstromkreis</v>
          </cell>
          <cell r="C6569" t="str">
            <v>Capacitors in direct current circuits</v>
          </cell>
          <cell r="D6569" t="str">
            <v>The capacitor in the directcurrent circuit(eep 5.1)</v>
          </cell>
          <cell r="E6569" t="str">
            <v>Condensadores en circuitos de corriente continua</v>
          </cell>
          <cell r="F6569" t="str">
            <v xml:space="preserve">Kompletny zestaw eksperymentalny: Kondensator w obwodzie prądu stałego  </v>
          </cell>
          <cell r="G6569" t="str">
            <v xml:space="preserve">Конденсаторы в цепях постоянного тока  </v>
          </cell>
          <cell r="H6569">
            <v>619.6</v>
          </cell>
        </row>
        <row r="6570">
          <cell r="A6570" t="str">
            <v>P1354500</v>
          </cell>
          <cell r="B6570" t="str">
            <v>Laden und Entladen eines Kondensators</v>
          </cell>
          <cell r="C6570" t="str">
            <v>Charging and discharging a capacitor</v>
          </cell>
          <cell r="D6570" t="str">
            <v>Eep 5.2 Charging and discharging à capacitor</v>
          </cell>
          <cell r="E6570" t="str">
            <v>Carga y descarga de un condensador</v>
          </cell>
          <cell r="F6570" t="str">
            <v xml:space="preserve">Kompletny zestaw eksperymentalny: Ładowanie i rozładowywanie kondensatora  </v>
          </cell>
          <cell r="G6570" t="str">
            <v xml:space="preserve">Зарядка и разрядка конденсатора  </v>
          </cell>
          <cell r="H6570">
            <v>636.5</v>
          </cell>
        </row>
        <row r="6571">
          <cell r="A6571" t="str">
            <v>P1354600</v>
          </cell>
          <cell r="B6571" t="str">
            <v>Der Kondensator im Wechselstromkreis</v>
          </cell>
          <cell r="C6571" t="str">
            <v>Capacitors in alternating current circuits</v>
          </cell>
          <cell r="D6571" t="str">
            <v>Le condensateur en courant alternatif</v>
          </cell>
          <cell r="E6571" t="str">
            <v>Condensador en circuitos de corriente alterna</v>
          </cell>
          <cell r="F6571" t="str">
            <v xml:space="preserve">Kompletny zestaw eksperymentalny: Kondensator w obwodzie prądu przemiennego  </v>
          </cell>
          <cell r="G6571" t="str">
            <v xml:space="preserve">Конденсаторы в цепях переменного тока </v>
          </cell>
          <cell r="H6571">
            <v>629.1</v>
          </cell>
        </row>
        <row r="6572">
          <cell r="A6572" t="str">
            <v>P1354700</v>
          </cell>
          <cell r="B6572" t="str">
            <v>Die magnetische Wirkung eines stromdurchflossenen Leiters</v>
          </cell>
          <cell r="C6572" t="str">
            <v>The magnetic effect of a current-carrying conductor</v>
          </cell>
          <cell r="D6572" t="str">
            <v>Eep 6.1 The magnetic effect of à currnt-carrying conductor</v>
          </cell>
          <cell r="E6572" t="str">
            <v>El efecto magnético de un conductor portador de corriente</v>
          </cell>
          <cell r="F6572" t="str">
            <v xml:space="preserve">Kompletny zestaw eksperymentalny: Pole magnetyczne przewodnika z prądem elektrycznym  </v>
          </cell>
          <cell r="G6572" t="str">
            <v xml:space="preserve">Магнитное действие проводника с током  </v>
          </cell>
          <cell r="H6572">
            <v>460.5</v>
          </cell>
        </row>
        <row r="6573">
          <cell r="A6573" t="str">
            <v>P1354800</v>
          </cell>
          <cell r="B6573" t="str">
            <v>Die Spule als Elektromagnet</v>
          </cell>
          <cell r="C6573" t="str">
            <v>The coil as an electromagnet</v>
          </cell>
          <cell r="D6573" t="str">
            <v>Eep 6.2 The bobine as an électromagnet</v>
          </cell>
          <cell r="E6573" t="str">
            <v>LA BOBINA COMO ELECTROIMÁN</v>
          </cell>
          <cell r="F6573" t="str">
            <v xml:space="preserve">Kompletny zestaw eksperymentalny: Zwojnica jako elektromagnes  </v>
          </cell>
          <cell r="G6573" t="str">
            <v xml:space="preserve">Катушка как электромагнит  </v>
          </cell>
          <cell r="H6573">
            <v>648.29999999999995</v>
          </cell>
        </row>
        <row r="6574">
          <cell r="A6574" t="str">
            <v>P1354900</v>
          </cell>
          <cell r="B6574" t="str">
            <v>Die elektrische Klingel</v>
          </cell>
          <cell r="C6574" t="str">
            <v>The electric bell</v>
          </cell>
          <cell r="D6574" t="str">
            <v/>
          </cell>
          <cell r="E6574" t="str">
            <v>La campana eléctrica</v>
          </cell>
          <cell r="F6574" t="str">
            <v xml:space="preserve">Kompletny zestaw eksperymentalny: Dzwonek elektryczny  </v>
          </cell>
          <cell r="G6574" t="str">
            <v xml:space="preserve">Электрический звонок  </v>
          </cell>
          <cell r="H6574">
            <v>657.7</v>
          </cell>
        </row>
        <row r="6575">
          <cell r="A6575" t="str">
            <v>P1355000</v>
          </cell>
          <cell r="B6575" t="str">
            <v>Das elektromagnetische Relais</v>
          </cell>
          <cell r="C6575" t="str">
            <v>The electromagnetic relay</v>
          </cell>
          <cell r="D6575" t="str">
            <v/>
          </cell>
          <cell r="E6575" t="str">
            <v>Relé electromagnético</v>
          </cell>
          <cell r="F6575" t="str">
            <v xml:space="preserve">Kompletny zestaw eksperymentalny: Przekaźnik elektromagnetyczny  </v>
          </cell>
          <cell r="G6575" t="str">
            <v xml:space="preserve">Электромагнитное реле  </v>
          </cell>
          <cell r="H6575">
            <v>672.3</v>
          </cell>
        </row>
        <row r="6576">
          <cell r="A6576" t="str">
            <v>P1355100</v>
          </cell>
          <cell r="B6576" t="str">
            <v>Steuern mit einem Relais</v>
          </cell>
          <cell r="C6576" t="str">
            <v>Controlling with a relay</v>
          </cell>
          <cell r="D6576" t="str">
            <v/>
          </cell>
          <cell r="E6576" t="str">
            <v>Controlando con el relé</v>
          </cell>
          <cell r="F6576" t="str">
            <v xml:space="preserve">Kompletny zestaw eksperymentalny: Sterowanie przekaźnikiem  </v>
          </cell>
          <cell r="G6576" t="str">
            <v xml:space="preserve">Контроль с помощью реле </v>
          </cell>
          <cell r="H6576">
            <v>578.29999999999995</v>
          </cell>
        </row>
        <row r="6577">
          <cell r="A6577" t="str">
            <v>P1355300</v>
          </cell>
          <cell r="B6577" t="str">
            <v>Das Galvanometer</v>
          </cell>
          <cell r="C6577" t="str">
            <v>The galvanometer</v>
          </cell>
          <cell r="D6577" t="str">
            <v>The galvanomètre (eep 6.7)</v>
          </cell>
          <cell r="E6577" t="str">
            <v>El galvanómetro</v>
          </cell>
          <cell r="F6577" t="str">
            <v xml:space="preserve">Kompletny zestaw eksperymentalny: Galwanometr  </v>
          </cell>
          <cell r="G6577" t="str">
            <v xml:space="preserve">Гальванометр  </v>
          </cell>
          <cell r="H6577">
            <v>568.6</v>
          </cell>
        </row>
        <row r="6578">
          <cell r="A6578" t="str">
            <v>P1355400</v>
          </cell>
          <cell r="B6578" t="str">
            <v>Stromführender Leiter im Magnetfeld</v>
          </cell>
          <cell r="C6578" t="str">
            <v>Current-carrying conductors in magnetic fields</v>
          </cell>
          <cell r="D6578" t="str">
            <v>Eep 7.1 Current-carrying conductors in magnetic fields</v>
          </cell>
          <cell r="E6578" t="str">
            <v>Conductores portadores de corriente en campos magnéticos</v>
          </cell>
          <cell r="F6578" t="str">
            <v xml:space="preserve">Kompletny zestaw eksperymentalny: Przewodnik z prądem w polu magnetycznym  </v>
          </cell>
          <cell r="G6578" t="str">
            <v xml:space="preserve">Токопроводящие проводники в магнитных полях  </v>
          </cell>
          <cell r="H6578">
            <v>703.73</v>
          </cell>
        </row>
        <row r="6579">
          <cell r="A6579" t="str">
            <v>P1355500</v>
          </cell>
          <cell r="B6579" t="str">
            <v>Der Permanentmagnet- Gleichstrommotor</v>
          </cell>
          <cell r="C6579" t="str">
            <v xml:space="preserve">The permanent magnet DC motor </v>
          </cell>
          <cell r="D6579" t="str">
            <v>The permanent magnet-direct current moteur eep 7.2</v>
          </cell>
          <cell r="E6579" t="str">
            <v>Motor de corriente continua e imán permanente</v>
          </cell>
          <cell r="F6579" t="str">
            <v xml:space="preserve">Kompletny zestaw eksperymentalny: Silnik prądu stałego z magnesem trwałym  </v>
          </cell>
          <cell r="G6579" t="str">
            <v xml:space="preserve">Двигатель постоянного тока с постоянным магнитом  </v>
          </cell>
          <cell r="H6579">
            <v>595.4</v>
          </cell>
        </row>
        <row r="6580">
          <cell r="A6580" t="str">
            <v>P1355600</v>
          </cell>
          <cell r="B6580" t="str">
            <v>Hauptschlussmotor und Nebenschlussmotor</v>
          </cell>
          <cell r="C6580" t="str">
            <v>Series motor and shunt motor</v>
          </cell>
          <cell r="D6580" t="str">
            <v>Main circuit moteurs and shunt circuit moteurs eep 7.3</v>
          </cell>
          <cell r="E6580" t="str">
            <v>Motor en serie y de derivación</v>
          </cell>
          <cell r="F6580" t="str">
            <v xml:space="preserve">Kompletny zestaw eksperymentalny: Silnik szeregowy i bocznikowy  </v>
          </cell>
          <cell r="G6580" t="str">
            <v xml:space="preserve">Серийный двигатель и шунтовой двигатель  </v>
          </cell>
          <cell r="H6580">
            <v>758.2</v>
          </cell>
        </row>
        <row r="6581">
          <cell r="A6581" t="str">
            <v>P1355700</v>
          </cell>
          <cell r="B6581" t="str">
            <v>Erzeugung einer Induktionsspannung mit Dauermagneten</v>
          </cell>
          <cell r="C6581" t="str">
            <v>Generation of an induced voltage with permanent magnets</v>
          </cell>
          <cell r="D6581" t="str">
            <v xml:space="preserve">Eep 8.1 </v>
          </cell>
          <cell r="E6581" t="str">
            <v>Generación de voltaje inducido con imanes permanentes</v>
          </cell>
          <cell r="F6581" t="str">
            <v xml:space="preserve">Kompletny zestaw eksperymentalny: Wytwarzanie napięcia indukowanego za pomocą magnesu trwałego  </v>
          </cell>
          <cell r="G6581" t="str">
            <v xml:space="preserve">Возникновение ЭДС с постоянными магнитами  </v>
          </cell>
          <cell r="H6581">
            <v>340.8</v>
          </cell>
        </row>
        <row r="6582">
          <cell r="A6582" t="str">
            <v>P1355800</v>
          </cell>
          <cell r="B6582" t="str">
            <v>Erzeugen einer Induktionsspannung mit Elektromagneten</v>
          </cell>
          <cell r="C6582" t="str">
            <v>Generation of an induced voltage with electromagnets</v>
          </cell>
          <cell r="D6582" t="str">
            <v>Eep 8.2 Producing an induced v oltage using électromagnets</v>
          </cell>
          <cell r="E6582" t="str">
            <v>Generación de voltaje inducido con electroimanes</v>
          </cell>
          <cell r="F6582" t="str">
            <v xml:space="preserve">Kompletny zestaw eksperymentalny: Wytwarzanie napięcia indukowanego za pomocą elektromagnesu  </v>
          </cell>
          <cell r="G6582" t="str">
            <v>Возникновение ЭДС с электромагнитами</v>
          </cell>
          <cell r="H6582">
            <v>846.2</v>
          </cell>
        </row>
        <row r="6583">
          <cell r="A6583" t="str">
            <v>P1355900</v>
          </cell>
          <cell r="B6583" t="str">
            <v>Der Wechselstromgenerator</v>
          </cell>
          <cell r="C6583" t="str">
            <v>The alternating current generator</v>
          </cell>
          <cell r="D6583" t="str">
            <v>The alternating current générateur eep 8.3</v>
          </cell>
          <cell r="E6583" t="str">
            <v>Generador de corriente alterna</v>
          </cell>
          <cell r="F6583" t="str">
            <v xml:space="preserve">Kompletny zestaw eksperymentalny: Alternator  </v>
          </cell>
          <cell r="G6583" t="str">
            <v xml:space="preserve">Генератор переменного тока </v>
          </cell>
          <cell r="H6583">
            <v>410.5</v>
          </cell>
        </row>
        <row r="6584">
          <cell r="A6584" t="str">
            <v>P1356000</v>
          </cell>
          <cell r="B6584" t="str">
            <v>Spannungstransformation</v>
          </cell>
          <cell r="C6584" t="str">
            <v>Voltage transformation</v>
          </cell>
          <cell r="D6584" t="str">
            <v xml:space="preserve">Eep 9.1 </v>
          </cell>
          <cell r="E6584" t="str">
            <v>Transformación del voltaje</v>
          </cell>
          <cell r="F6584" t="str">
            <v xml:space="preserve">Kompletny zestaw eksperymentalny: Transformacja napięcia  </v>
          </cell>
          <cell r="G6584" t="str">
            <v xml:space="preserve">Преобразование напряжения </v>
          </cell>
          <cell r="H6584">
            <v>797.2</v>
          </cell>
        </row>
        <row r="6585">
          <cell r="A6585" t="str">
            <v>P1356100</v>
          </cell>
          <cell r="B6585" t="str">
            <v>Stromtransformation</v>
          </cell>
          <cell r="C6585" t="str">
            <v>Current transformation</v>
          </cell>
          <cell r="D6585" t="str">
            <v xml:space="preserve">Eep 9.2 </v>
          </cell>
          <cell r="E6585" t="str">
            <v>Transformación de corriente</v>
          </cell>
          <cell r="F6585" t="str">
            <v xml:space="preserve">Kompletny zestaw eksperymentalny: Transformacja natężenia prądu  </v>
          </cell>
          <cell r="G6585" t="str">
            <v xml:space="preserve">Преобразование тока </v>
          </cell>
          <cell r="H6585">
            <v>798.2</v>
          </cell>
        </row>
        <row r="6586">
          <cell r="A6586" t="str">
            <v>P1356200</v>
          </cell>
          <cell r="B6586" t="str">
            <v>Die Selbstinduktion beim Einschaltvorgang</v>
          </cell>
          <cell r="C6586" t="str">
            <v>Self-induction when switching a circuit on</v>
          </cell>
          <cell r="D6586" t="str">
            <v xml:space="preserve">Eep 10.1 </v>
          </cell>
          <cell r="E6586" t="str">
            <v>Autoinducción al encender el circuito</v>
          </cell>
          <cell r="F6586" t="str">
            <v xml:space="preserve">Kompletny zestaw eksperymentalny: Samoindukcja podczas włączania obwodu  </v>
          </cell>
          <cell r="G6586" t="str">
            <v xml:space="preserve">Самоиндукция при переключении схемы в положение Вкл.  </v>
          </cell>
          <cell r="H6586">
            <v>489.6</v>
          </cell>
        </row>
        <row r="6587">
          <cell r="A6587" t="str">
            <v>P1356300</v>
          </cell>
          <cell r="B6587" t="str">
            <v>Die Selbstinduktion beim Ausschaltvorgang</v>
          </cell>
          <cell r="C6587" t="str">
            <v>Self-induction when switching a circuit off</v>
          </cell>
          <cell r="D6587" t="str">
            <v>Auto-induction lors de la commutation un circuit éteint</v>
          </cell>
          <cell r="E6587" t="str">
            <v>Autoinducción cuando se apaga el circuito</v>
          </cell>
          <cell r="F6587" t="str">
            <v xml:space="preserve">Kompletny zestaw eksperymentalny: Samoindukcja podczas wyłączania obwodu  </v>
          </cell>
          <cell r="G6587" t="str">
            <v xml:space="preserve">Самоиндукция при переключении схемы в положение Выкл.  </v>
          </cell>
          <cell r="H6587">
            <v>759.3</v>
          </cell>
        </row>
        <row r="6588">
          <cell r="A6588" t="str">
            <v>P1356400</v>
          </cell>
          <cell r="B6588" t="str">
            <v>Die Spule im Wechselstromkreis</v>
          </cell>
          <cell r="C6588" t="str">
            <v>Coils in AC circuits</v>
          </cell>
          <cell r="D6588" t="str">
            <v xml:space="preserve">Eep 10.3 </v>
          </cell>
          <cell r="E6588" t="str">
            <v>Bobinas en circuitos de corriente alterna</v>
          </cell>
          <cell r="F6588" t="str">
            <v xml:space="preserve">Kompletny zestaw eksperymentalny: Cewka w obwodzie prądu przemiennego  </v>
          </cell>
          <cell r="G6588" t="str">
            <v xml:space="preserve">Катушки в цепях переменного тока </v>
          </cell>
          <cell r="H6588">
            <v>826.8</v>
          </cell>
        </row>
        <row r="6589">
          <cell r="A6589" t="str">
            <v>P1356500</v>
          </cell>
          <cell r="B6589" t="str">
            <v>Der NTC-Widerstand</v>
          </cell>
          <cell r="C6589" t="str">
            <v>NTC resistors</v>
          </cell>
          <cell r="D6589" t="str">
            <v>Eep 11.1 Ntc resistors</v>
          </cell>
          <cell r="E6589" t="str">
            <v>Resistencias NTC</v>
          </cell>
          <cell r="F6589" t="str">
            <v/>
          </cell>
          <cell r="G6589" t="str">
            <v>NTC резисторы</v>
          </cell>
          <cell r="H6589">
            <v>553.4</v>
          </cell>
        </row>
        <row r="6590">
          <cell r="A6590" t="str">
            <v>P1356600</v>
          </cell>
          <cell r="B6590" t="str">
            <v>Der PTC-Widerstand</v>
          </cell>
          <cell r="C6590" t="str">
            <v>PTC resistors</v>
          </cell>
          <cell r="D6590" t="str">
            <v>Eep 11.2 Ptc resistors</v>
          </cell>
          <cell r="E6590" t="str">
            <v>Resistores PTC</v>
          </cell>
          <cell r="F6590" t="str">
            <v xml:space="preserve">Kompletny zestaw eksperymentalny: Termistor PTC  </v>
          </cell>
          <cell r="G6590" t="str">
            <v>РTC резисторы</v>
          </cell>
          <cell r="H6590">
            <v>547.4</v>
          </cell>
        </row>
        <row r="6591">
          <cell r="A6591" t="str">
            <v>P1356800</v>
          </cell>
          <cell r="B6591" t="str">
            <v>Die Diode als elektrisches Ventil</v>
          </cell>
          <cell r="C6591" t="str">
            <v>Diodes as electrical valves</v>
          </cell>
          <cell r="D6591" t="str">
            <v xml:space="preserve">Eep 12.1 </v>
          </cell>
          <cell r="E6591" t="str">
            <v>Diodos como válvulas eléctricas</v>
          </cell>
          <cell r="F6591" t="str">
            <v xml:space="preserve">Kompletny zestaw eksperymentalny: Dioda jako zawór elektryczny  </v>
          </cell>
          <cell r="G6591" t="str">
            <v>Диоды как электрические  вентиля</v>
          </cell>
          <cell r="H6591">
            <v>538.5</v>
          </cell>
        </row>
        <row r="6592">
          <cell r="A6592" t="str">
            <v>P1356900</v>
          </cell>
          <cell r="B6592" t="str">
            <v>Die Diode als Gleichrichter</v>
          </cell>
          <cell r="C6592" t="str">
            <v>The diode as a rectifier</v>
          </cell>
          <cell r="D6592" t="str">
            <v>La diode en tant que redresseur de courant</v>
          </cell>
          <cell r="E6592" t="str">
            <v>El diodo como un rectificador</v>
          </cell>
          <cell r="F6592" t="str">
            <v xml:space="preserve">Kompletny zestaw eksperymentalny: Dioda jako prostownik  </v>
          </cell>
          <cell r="G6592" t="str">
            <v xml:space="preserve">Диод как выпрямитель  </v>
          </cell>
          <cell r="H6592">
            <v>538.5</v>
          </cell>
        </row>
        <row r="6593">
          <cell r="A6593" t="str">
            <v>P1357000</v>
          </cell>
          <cell r="B6593" t="str">
            <v>Die Kennlinie einer Siliziumdiode</v>
          </cell>
          <cell r="C6593" t="str">
            <v>Characteristics of a silicon diode</v>
          </cell>
          <cell r="D6593" t="str">
            <v xml:space="preserve">Eep 12.3 </v>
          </cell>
          <cell r="E6593" t="str">
            <v>Características de un diodo de silicona</v>
          </cell>
          <cell r="F6593" t="str">
            <v xml:space="preserve">Kompletny zestaw eksperymentalny: Charakterystyka diody krzemowej  </v>
          </cell>
          <cell r="G6593" t="str">
            <v xml:space="preserve">Характеристики кремниевого диода  </v>
          </cell>
          <cell r="H6593">
            <v>595.4</v>
          </cell>
        </row>
        <row r="6594">
          <cell r="A6594" t="str">
            <v>P1357100</v>
          </cell>
          <cell r="B6594" t="str">
            <v>Der Brückengleichrichter</v>
          </cell>
          <cell r="C6594" t="str">
            <v>Bridge rectifiers</v>
          </cell>
          <cell r="D6594" t="str">
            <v>Eep 12.4 Bridge rectifiers</v>
          </cell>
          <cell r="E6594" t="str">
            <v>Puente rectificador</v>
          </cell>
          <cell r="F6594" t="str">
            <v xml:space="preserve">Kompletny zestaw eksperymentalny: Mostki prostownicze  </v>
          </cell>
          <cell r="G6594" t="str">
            <v xml:space="preserve">Мостовые выпрямители  </v>
          </cell>
          <cell r="H6594">
            <v>580.5</v>
          </cell>
        </row>
        <row r="6595">
          <cell r="A6595" t="str">
            <v>P1357200</v>
          </cell>
          <cell r="B6595" t="str">
            <v>Die Siebkette</v>
          </cell>
          <cell r="C6595" t="str">
            <v>Filter networks</v>
          </cell>
          <cell r="D6595" t="str">
            <v>Eep 12.5 filtre networks</v>
          </cell>
          <cell r="E6595" t="str">
            <v>Filtro de redes</v>
          </cell>
          <cell r="F6595" t="str">
            <v xml:space="preserve">Kompletny zestaw eksperymentalny: Filtry sieciowe  </v>
          </cell>
          <cell r="G6595" t="str">
            <v xml:space="preserve">Сетевые фильтры  </v>
          </cell>
          <cell r="H6595">
            <v>848.3</v>
          </cell>
        </row>
        <row r="6596">
          <cell r="A6596" t="str">
            <v>P1357300</v>
          </cell>
          <cell r="B6596" t="str">
            <v>Die Kennlinie einer Z-Diode</v>
          </cell>
          <cell r="C6596" t="str">
            <v>Characteristic curve of a Zener diode</v>
          </cell>
          <cell r="D6596" t="str">
            <v>The characteristic curve of z diodes eep 12.6</v>
          </cell>
          <cell r="E6596" t="str">
            <v>Curva característica de un diodo Zene</v>
          </cell>
          <cell r="F6596" t="str">
            <v xml:space="preserve">Kompletny zestaw eksperymentalny: Charakterystyka diody Zenera  </v>
          </cell>
          <cell r="G6596" t="str">
            <v xml:space="preserve">Характеристическая кривая диода Зенера (стабилитрона) </v>
          </cell>
          <cell r="H6596">
            <v>594.4</v>
          </cell>
        </row>
        <row r="6597">
          <cell r="A6597" t="str">
            <v>P1357400</v>
          </cell>
          <cell r="B6597" t="str">
            <v>Die Z-Diode als Spannungsstabilisator</v>
          </cell>
          <cell r="C6597" t="str">
            <v>The Zener diode as a voltage stabiliser</v>
          </cell>
          <cell r="D6597" t="str">
            <v>Z diodes as voltage stabilizers eep 12.7</v>
          </cell>
          <cell r="E6597" t="str">
            <v>El diodo Zener como estabilizador de voltaje</v>
          </cell>
          <cell r="F6597" t="str">
            <v xml:space="preserve">Kompletny zestaw eksperymentalny: Dioda Zenera jako stabilizator  </v>
          </cell>
          <cell r="G6597" t="str">
            <v xml:space="preserve">Стабилитрон в качестве стабилизатора напряжения </v>
          </cell>
          <cell r="H6597">
            <v>560.4</v>
          </cell>
        </row>
        <row r="6598">
          <cell r="A6598" t="str">
            <v>P1357500</v>
          </cell>
          <cell r="B6598" t="str">
            <v>Die Leuchtdiode</v>
          </cell>
          <cell r="C6598" t="str">
            <v>Light-emitting diodes</v>
          </cell>
          <cell r="D6598" t="str">
            <v>Light-emitting diodes eep 12.8</v>
          </cell>
          <cell r="E6598" t="str">
            <v>Diodos de emisión de luz (LEDs)</v>
          </cell>
          <cell r="F6598" t="str">
            <v xml:space="preserve">Kompletny zestaw eksperymentalny: Diody elektroluminescencyjne (LED)  </v>
          </cell>
          <cell r="G6598" t="str">
            <v>Светодиоды</v>
          </cell>
          <cell r="H6598">
            <v>603.4</v>
          </cell>
        </row>
        <row r="6599">
          <cell r="A6599" t="str">
            <v>P1357600</v>
          </cell>
          <cell r="B6599" t="str">
            <v>Die Fotodiode</v>
          </cell>
          <cell r="C6599" t="str">
            <v>Photo diodes</v>
          </cell>
          <cell r="D6599" t="str">
            <v>Photo diodes eep 12.9</v>
          </cell>
          <cell r="E6599" t="str">
            <v>Fotodiodo</v>
          </cell>
          <cell r="F6599" t="str">
            <v xml:space="preserve">Kompletny zestaw eksperymentalny: Fotodiody  </v>
          </cell>
          <cell r="G6599" t="str">
            <v>Фотодиоды</v>
          </cell>
          <cell r="H6599">
            <v>555</v>
          </cell>
        </row>
        <row r="6600">
          <cell r="A6600" t="str">
            <v>P1357700</v>
          </cell>
          <cell r="B6600" t="str">
            <v>Die Solarzelle</v>
          </cell>
          <cell r="C6600" t="str">
            <v>Solar cells</v>
          </cell>
          <cell r="D6600" t="str">
            <v>La cellule solaire</v>
          </cell>
          <cell r="E6600" t="str">
            <v>Placas solares</v>
          </cell>
          <cell r="F6600" t="str">
            <v xml:space="preserve">Kompletny zestaw eksperymentalny: Ogniwa słoneczne  </v>
          </cell>
          <cell r="G6600" t="str">
            <v>Солнечные батареи</v>
          </cell>
          <cell r="H6600">
            <v>673.9</v>
          </cell>
        </row>
        <row r="6601">
          <cell r="A6601" t="str">
            <v>P1357800</v>
          </cell>
          <cell r="B6601" t="str">
            <v>Der npn- und der pnp-Transistor</v>
          </cell>
          <cell r="C6601" t="str">
            <v>NPN and PNP transistors</v>
          </cell>
          <cell r="D6601" t="str">
            <v>Npn and pnp transistors eep 13.1</v>
          </cell>
          <cell r="E6601" t="str">
            <v>Transistores NPN y PNP</v>
          </cell>
          <cell r="F6601" t="str">
            <v xml:space="preserve">Kompletny zestaw eksperymentalny: Tranzystory NPN i PNP  </v>
          </cell>
          <cell r="G6601" t="str">
            <v xml:space="preserve">NPN и PNP транзисторы </v>
          </cell>
          <cell r="H6601">
            <v>598.79999999999995</v>
          </cell>
        </row>
        <row r="6602">
          <cell r="A6602" t="str">
            <v>P1357900</v>
          </cell>
          <cell r="B6602" t="str">
            <v>Der Transistor als Schalter</v>
          </cell>
          <cell r="C6602" t="str">
            <v>The transistor as a switch</v>
          </cell>
          <cell r="D6602" t="str">
            <v>Transistors as switches eep 13.2</v>
          </cell>
          <cell r="E6602" t="str">
            <v>El transistor como un conmutador</v>
          </cell>
          <cell r="F6602" t="str">
            <v xml:space="preserve">Kompletny zestaw eksperymentalny: Tranzystor jako przełącznik  </v>
          </cell>
          <cell r="G6602" t="str">
            <v xml:space="preserve">Транзистор как переключатель  </v>
          </cell>
          <cell r="H6602">
            <v>707.4</v>
          </cell>
        </row>
        <row r="6603">
          <cell r="A6603" t="str">
            <v>P1358000</v>
          </cell>
          <cell r="B6603" t="str">
            <v xml:space="preserve">Der Transistor-Zeitschalter </v>
          </cell>
          <cell r="C6603" t="str">
            <v>The transistor time-delay switch</v>
          </cell>
          <cell r="D6603" t="str">
            <v>Transistor time-delay switches eep 13.3</v>
          </cell>
          <cell r="E6603" t="str">
            <v xml:space="preserve"> Interruptor de tiempo retardado </v>
          </cell>
          <cell r="F6603" t="str">
            <v xml:space="preserve">Kompletny zestaw eksperymentalny: Czasowy przełącznik tranzystorowy   </v>
          </cell>
          <cell r="G6603" t="str">
            <v>Транзисторный переключатель с  задержкой времени</v>
          </cell>
          <cell r="H6603">
            <v>713.6</v>
          </cell>
        </row>
        <row r="6604">
          <cell r="A6604" t="str">
            <v>P1358200</v>
          </cell>
          <cell r="B6604" t="str">
            <v>Der Transistor als Spannungsverstärker</v>
          </cell>
          <cell r="C6604" t="str">
            <v>Transistors as voltage amplifiers</v>
          </cell>
          <cell r="D6604" t="str">
            <v>Les transistors comme amplificateurs de tensioners</v>
          </cell>
          <cell r="E6604" t="str">
            <v>Transistores como amplificadores de voltaje</v>
          </cell>
          <cell r="F6604" t="str">
            <v xml:space="preserve">Kompletny zestaw eksperymentalny: Tranzystor jako wzmacniacz napięcia  </v>
          </cell>
          <cell r="G6604" t="str">
            <v xml:space="preserve">Транзисторы как усилители напряжения </v>
          </cell>
          <cell r="H6604">
            <v>823.4</v>
          </cell>
        </row>
        <row r="6605">
          <cell r="A6605" t="str">
            <v>P1358300</v>
          </cell>
          <cell r="B6605" t="str">
            <v>Kennlinien eines npn-Transistors</v>
          </cell>
          <cell r="C6605" t="str">
            <v>Characteristic curves of an NPN transistor</v>
          </cell>
          <cell r="D6605" t="str">
            <v>Characteristic curve of an npn transistor eep 13.6</v>
          </cell>
          <cell r="E6605" t="str">
            <v>Curvas características de un transistor NPN</v>
          </cell>
          <cell r="F6605" t="str">
            <v xml:space="preserve">Kompletny zestaw eksperymentalny: Charakterystyki tranzystora NPN  </v>
          </cell>
          <cell r="G6605" t="str">
            <v xml:space="preserve">Характеристические кривые NPN-транзистора </v>
          </cell>
          <cell r="H6605">
            <v>652.20000000000005</v>
          </cell>
        </row>
        <row r="6606">
          <cell r="A6606" t="str">
            <v>P1358400</v>
          </cell>
          <cell r="B6606" t="str">
            <v>Die Arbeitspunktstabilisierung</v>
          </cell>
          <cell r="C6606" t="str">
            <v>Stabilisation of the operating point</v>
          </cell>
          <cell r="D6606" t="str">
            <v>Stabilization of the operating point eep 13.7</v>
          </cell>
          <cell r="E6606" t="str">
            <v>Estabilización del punto de operación</v>
          </cell>
          <cell r="F6606" t="str">
            <v xml:space="preserve">Kompletny zestaw eksperymentalny: Stabilizacja punktu pracy  </v>
          </cell>
          <cell r="G6606" t="str">
            <v>Стабилизация рабочей точки</v>
          </cell>
          <cell r="H6606">
            <v>774.4</v>
          </cell>
        </row>
        <row r="6607">
          <cell r="A6607" t="str">
            <v>P1358500</v>
          </cell>
          <cell r="B6607" t="str">
            <v>Temperatursteuerung des Transistors</v>
          </cell>
          <cell r="C6607" t="str">
            <v>Temperature control of a transistor</v>
          </cell>
          <cell r="D6607" t="str">
            <v>Temperature control of transistos eep 13.8</v>
          </cell>
          <cell r="E6607" t="str">
            <v>Control de temperatura de un transistor</v>
          </cell>
          <cell r="F6607" t="str">
            <v xml:space="preserve">Kompletny zestaw eksperymentalny: Tranzystorowy regulator temperatury  </v>
          </cell>
          <cell r="G6607" t="str">
            <v xml:space="preserve">Контроль температуры транзистора  </v>
          </cell>
          <cell r="H6607">
            <v>698.2</v>
          </cell>
        </row>
        <row r="6608">
          <cell r="A6608" t="str">
            <v>P1358600</v>
          </cell>
          <cell r="B6608" t="str">
            <v>Ungedämpfte elektromagnetische Schwingungen</v>
          </cell>
          <cell r="C6608" t="str">
            <v>Undamped electromagnetic oscillations</v>
          </cell>
          <cell r="D6608" t="str">
            <v>Oscillations électromagnétiques libres</v>
          </cell>
          <cell r="E6608" t="str">
            <v>Oscilaciones electromagnéticas no amortiguadas</v>
          </cell>
          <cell r="F6608" t="str">
            <v xml:space="preserve">Kompletny zestaw eksperymentalny: Tłumione oscylacje elektromagnetyczne  </v>
          </cell>
          <cell r="G6608" t="str">
            <v xml:space="preserve">Незатухающие электромагнитные колебания </v>
          </cell>
          <cell r="H6608">
            <v>892.4</v>
          </cell>
        </row>
        <row r="6609">
          <cell r="A6609" t="str">
            <v>P1371600</v>
          </cell>
          <cell r="B6609" t="str">
            <v>Der einfache Stromkreis</v>
          </cell>
          <cell r="C6609" t="str">
            <v>The simple electrical circuit</v>
          </cell>
          <cell r="D6609" t="str">
            <v>Le circuit électrique simple</v>
          </cell>
          <cell r="E6609" t="str">
            <v>Circuito eléctrico simple</v>
          </cell>
          <cell r="F6609" t="str">
            <v xml:space="preserve">Kompletny zestaw eksperymentalny: Prosty obwód elektryczny  </v>
          </cell>
          <cell r="G6609" t="str">
            <v xml:space="preserve">Простая электрическая цепь  </v>
          </cell>
          <cell r="H6609">
            <v>237.53</v>
          </cell>
        </row>
        <row r="6610">
          <cell r="A6610" t="str">
            <v>P1371700</v>
          </cell>
          <cell r="B6610" t="str">
            <v>Messen der Spannung</v>
          </cell>
          <cell r="C6610" t="str">
            <v>Measurement of voltage</v>
          </cell>
          <cell r="D6610" t="str">
            <v>Mesurer la tension électrique</v>
          </cell>
          <cell r="E6610" t="str">
            <v>Medición del voltaje</v>
          </cell>
          <cell r="F6610" t="str">
            <v xml:space="preserve">Kompletny zestaw eksperymentalny: Pomiar napięcia  </v>
          </cell>
          <cell r="G6610" t="str">
            <v xml:space="preserve">Измерение напряжения </v>
          </cell>
          <cell r="H6610">
            <v>614</v>
          </cell>
        </row>
        <row r="6611">
          <cell r="A6611" t="str">
            <v>P1371769</v>
          </cell>
          <cell r="B6611" t="str">
            <v>Messen der Spannung mit Cobra SMARTsense</v>
          </cell>
          <cell r="C6611" t="str">
            <v>Measurement of voltage with Cobra SMARTsense</v>
          </cell>
          <cell r="D6611" t="str">
            <v/>
          </cell>
          <cell r="E6611" t="str">
            <v/>
          </cell>
          <cell r="F6611" t="str">
            <v/>
          </cell>
          <cell r="G6611" t="str">
            <v/>
          </cell>
          <cell r="H6611">
            <v>687</v>
          </cell>
        </row>
        <row r="6612">
          <cell r="A6612" t="str">
            <v>P1371800</v>
          </cell>
          <cell r="B6612" t="str">
            <v>Messen der Stromstärke</v>
          </cell>
          <cell r="C6612" t="str">
            <v>Measurement of current</v>
          </cell>
          <cell r="D6612" t="str">
            <v>Mesurer l'intensité électrique</v>
          </cell>
          <cell r="E6612" t="str">
            <v>Mediciones de la corriente</v>
          </cell>
          <cell r="F6612" t="str">
            <v xml:space="preserve">Kompletny zestaw eksperymentalny: Pomiar natężenia prądu  </v>
          </cell>
          <cell r="G6612" t="str">
            <v xml:space="preserve">Измерение силы тока  </v>
          </cell>
          <cell r="H6612">
            <v>602</v>
          </cell>
        </row>
        <row r="6613">
          <cell r="A6613" t="str">
            <v>P1371869</v>
          </cell>
          <cell r="B6613" t="str">
            <v>Messen der Stromstärke mit Cobra SMARTsense</v>
          </cell>
          <cell r="C6613" t="str">
            <v>Measurement of current with Cobra SMARTsense</v>
          </cell>
          <cell r="D6613" t="str">
            <v/>
          </cell>
          <cell r="E6613" t="str">
            <v/>
          </cell>
          <cell r="F6613" t="str">
            <v/>
          </cell>
          <cell r="G6613" t="str">
            <v/>
          </cell>
          <cell r="H6613">
            <v>675</v>
          </cell>
        </row>
        <row r="6614">
          <cell r="A6614" t="str">
            <v>P1371900</v>
          </cell>
          <cell r="B6614" t="str">
            <v>Leiter und Nichtleiter</v>
          </cell>
          <cell r="C6614" t="str">
            <v>Conductors and non-conductors</v>
          </cell>
          <cell r="D6614" t="str">
            <v>Conducteurs et isolants</v>
          </cell>
          <cell r="E6614" t="str">
            <v>Conductores y aislantes</v>
          </cell>
          <cell r="F6614" t="str">
            <v xml:space="preserve">Kompletny zestaw eksperymentalny: Przewodniki i izolatory  </v>
          </cell>
          <cell r="G6614" t="str">
            <v xml:space="preserve">Проводники и непроводники </v>
          </cell>
          <cell r="H6614">
            <v>377.23</v>
          </cell>
        </row>
        <row r="6615">
          <cell r="A6615" t="str">
            <v>P1372000</v>
          </cell>
          <cell r="B6615" t="str">
            <v>Umschalter und Wechselschalter</v>
          </cell>
          <cell r="C6615" t="str">
            <v>Changeover switches and alternating switches</v>
          </cell>
          <cell r="D6615" t="str">
            <v>Commutateurs et inverseurs</v>
          </cell>
          <cell r="E6615" t="str">
            <v>Conmutadores y conmutadores alternos</v>
          </cell>
          <cell r="F6615" t="str">
            <v xml:space="preserve">Kompletny zestaw eksperymentalny: Przełączniki i włączniki  </v>
          </cell>
          <cell r="G6615" t="str">
            <v xml:space="preserve">Переключатели и выключатели </v>
          </cell>
          <cell r="H6615">
            <v>594.5</v>
          </cell>
        </row>
        <row r="6616">
          <cell r="A6616" t="str">
            <v>P1372100</v>
          </cell>
          <cell r="B6616" t="str">
            <v>Reihen- und Parallelschaltung von Spannungsquellen</v>
          </cell>
          <cell r="C6616" t="str">
            <v xml:space="preserve">Parallel and series connection of voltage sources </v>
          </cell>
          <cell r="D6616" t="str">
            <v>Connexion en série et en parallèle de sources de tension</v>
          </cell>
          <cell r="E6616" t="str">
            <v>Conexión en paralelo y en serie de fuentes de voltaje</v>
          </cell>
          <cell r="F6616" t="str">
            <v xml:space="preserve">Kompletny zestaw eksperymentalny: Równoległe i szeregowe połączenie źródeł napięcia  </v>
          </cell>
          <cell r="G6616" t="str">
            <v xml:space="preserve">Параллельное и последовательное соединение источников напряжения  </v>
          </cell>
          <cell r="H6616">
            <v>519.26</v>
          </cell>
        </row>
        <row r="6617">
          <cell r="A6617" t="str">
            <v>P1372200</v>
          </cell>
          <cell r="B6617" t="str">
            <v>Die Schmelzsicherung</v>
          </cell>
          <cell r="C6617" t="str">
            <v>The safety fuse</v>
          </cell>
          <cell r="D6617" t="str">
            <v>Le fusible</v>
          </cell>
          <cell r="E6617" t="str">
            <v>Fusible de seguridad</v>
          </cell>
          <cell r="F6617" t="str">
            <v xml:space="preserve">Kompletny zestaw eksperymentalny: Bezpieczniki  </v>
          </cell>
          <cell r="G6617" t="str">
            <v xml:space="preserve"> Предохранитель  </v>
          </cell>
          <cell r="H6617">
            <v>591.9</v>
          </cell>
        </row>
        <row r="6618">
          <cell r="A6618" t="str">
            <v>P1372300</v>
          </cell>
          <cell r="B6618" t="str">
            <v>Der Bimetallschalter</v>
          </cell>
          <cell r="C6618" t="str">
            <v>The bimetallic switch</v>
          </cell>
          <cell r="D6618" t="str">
            <v>L'interrupteur bimétallique</v>
          </cell>
          <cell r="E6618" t="str">
            <v>Interruptor bimetálico</v>
          </cell>
          <cell r="F6618" t="str">
            <v xml:space="preserve">Kompletny zestaw eksperymentalny: Przełącznik bimetaliczny  </v>
          </cell>
          <cell r="G6618" t="str">
            <v xml:space="preserve">Биметаллический выключатель  </v>
          </cell>
          <cell r="H6618">
            <v>294.23</v>
          </cell>
        </row>
        <row r="6619">
          <cell r="A6619" t="str">
            <v>P1372400</v>
          </cell>
          <cell r="B6619" t="str">
            <v>Das Ohmsche Gesetz</v>
          </cell>
          <cell r="C6619" t="str">
            <v xml:space="preserve">Ohm's law </v>
          </cell>
          <cell r="D6619" t="str">
            <v>La loi d'Ohm</v>
          </cell>
          <cell r="E6619" t="str">
            <v>Ley de Ohm</v>
          </cell>
          <cell r="F6619" t="str">
            <v xml:space="preserve">Kompletny zestaw eksperymentalny: Prawo Ohma  </v>
          </cell>
          <cell r="G6619" t="str">
            <v>Закон Ома</v>
          </cell>
          <cell r="H6619">
            <v>652.29999999999995</v>
          </cell>
        </row>
        <row r="6620">
          <cell r="A6620" t="str">
            <v>P1372469</v>
          </cell>
          <cell r="B6620" t="str">
            <v>Das Ohmsche Gesetz mit Cobra SMARTsense</v>
          </cell>
          <cell r="C6620" t="str">
            <v xml:space="preserve">Ohm's law with Cobra SMARTsense </v>
          </cell>
          <cell r="D6620" t="str">
            <v>La loi d'ohm avec Cobra SMARTsense</v>
          </cell>
          <cell r="E6620" t="str">
            <v>La ley de ohm con Cobra SMARTsense</v>
          </cell>
          <cell r="F6620" t="str">
            <v>Kompletny zestaw eksperymentalny: Prawo Ohma z wykorzystanieCobra SMARTsense</v>
          </cell>
          <cell r="G6620" t="str">
            <v>Закон Ома с  Cobra SMARTsense</v>
          </cell>
          <cell r="H6620">
            <v>798.3</v>
          </cell>
        </row>
        <row r="6621">
          <cell r="A6621" t="str">
            <v>P1372500</v>
          </cell>
          <cell r="B6621" t="str">
            <v>Der Widerstand von Drähten - Abhängigkeit von Länge und Querschnitt</v>
          </cell>
          <cell r="C6621" t="str">
            <v>The resistance of wires - dependence on the length andcross-section</v>
          </cell>
          <cell r="D6621" t="str">
            <v>La résistance des fils - dépendance de la longueur et de la section transversale</v>
          </cell>
          <cell r="E6621" t="str">
            <v>Resistencia de alambres en relación a su longitud y sección transversal</v>
          </cell>
          <cell r="F6621" t="str">
            <v xml:space="preserve">Kompletny zestaw eksperymentalny: Zależność oporności przewodu od długości i przekroju poprzecznego  </v>
          </cell>
          <cell r="G6621" t="str">
            <v xml:space="preserve">Сопротивление проводников - зависимость от длины и поперечного сечения  </v>
          </cell>
          <cell r="H6621">
            <v>770.8</v>
          </cell>
        </row>
        <row r="6622">
          <cell r="A6622" t="str">
            <v>P1372569</v>
          </cell>
          <cell r="B6622" t="str">
            <v>Der Widerstand von Drähten - Abhängigkeit von Länge und Querschnitt mit Cobra SMARTsense</v>
          </cell>
          <cell r="C6622" t="str">
            <v>The resistance of wires - dependence on length and cross-secion with Cobra SMARTsense</v>
          </cell>
          <cell r="D6622" t="str">
            <v>La résistance des fils - dépendance de la longueur et de la section avec Cobra SMARTsense</v>
          </cell>
          <cell r="E6622" t="str">
            <v>La resistencia de los cables - dependencia de la longitud y la sección transversal con Cobra SMARTsense</v>
          </cell>
          <cell r="F6622" t="str">
            <v>Kompletny zestaw eksperymentalny: Oporność przewodów i jejzależność od długości i przekroju z Cobra SMARTsense</v>
          </cell>
          <cell r="G6622" t="str">
            <v>Сопротивление проводов - зависимость от длины и сечения с помощью Cobra SMARTsense.</v>
          </cell>
          <cell r="H6622">
            <v>793</v>
          </cell>
        </row>
        <row r="6623">
          <cell r="A6623" t="str">
            <v>P1372700</v>
          </cell>
          <cell r="B6623" t="str">
            <v>Der spezifische Widerstand von Drähten</v>
          </cell>
          <cell r="C6623" t="str">
            <v>The resistivity of wires</v>
          </cell>
          <cell r="D6623" t="str">
            <v>La résistivité des fils</v>
          </cell>
          <cell r="E6623" t="str">
            <v>Resistividad de los alambres</v>
          </cell>
          <cell r="F6623" t="str">
            <v xml:space="preserve">Kompletny zestaw eksperymentalny: Oporność przewodów  </v>
          </cell>
          <cell r="G6623" t="str">
            <v xml:space="preserve">Удельное  сопротивление проводников </v>
          </cell>
          <cell r="H6623">
            <v>781.7</v>
          </cell>
        </row>
        <row r="6624">
          <cell r="A6624" t="str">
            <v>P1372800</v>
          </cell>
          <cell r="B6624" t="str">
            <v>Stromstärke und Widerstand bei der Parallelschaltung</v>
          </cell>
          <cell r="C6624" t="str">
            <v>Current and resistance in a parallel connection</v>
          </cell>
          <cell r="D6624" t="str">
            <v>Intensité et résistance dans le cas d'une connexion en parallele</v>
          </cell>
          <cell r="E6624" t="str">
            <v>Corriente y resistencia en conexión paralela</v>
          </cell>
          <cell r="F6624" t="str">
            <v xml:space="preserve">Kompletny zestaw eksperymentalny: Oporność i natężenie prądu w układzie równoległym  </v>
          </cell>
          <cell r="G6624" t="str">
            <v xml:space="preserve">Сила тока и сопротивление при параллельном соединении проводников </v>
          </cell>
          <cell r="H6624">
            <v>819.5</v>
          </cell>
        </row>
        <row r="6625">
          <cell r="A6625" t="str">
            <v>P1372869</v>
          </cell>
          <cell r="B6625" t="str">
            <v>Stromstärke und Widerstand bei der Parallelschaltung mit Cobra SMARTsense</v>
          </cell>
          <cell r="C6625" t="str">
            <v>Current and resistance in a parallel circuit with Cobra SMARTsense</v>
          </cell>
          <cell r="D6625" t="str">
            <v>Courant et résistance en connexion parallèle avec le Cobra SMARTsense</v>
          </cell>
          <cell r="E6625" t="str">
            <v>Corriente y resistencia en conexión paralela con Cobra SMARTsense</v>
          </cell>
          <cell r="F6625" t="str">
            <v>Kompletny zestaw eksperymentalny: Natężenie prądu i opór elektryczny w połączeniu równoległym z Cobra SMARTsense</v>
          </cell>
          <cell r="G6625" t="str">
            <v>Ток и сопротивление в параллельном соединении c Cobra SMARTsense</v>
          </cell>
          <cell r="H6625">
            <v>901.5</v>
          </cell>
        </row>
        <row r="6626">
          <cell r="A6626" t="str">
            <v>P1372900</v>
          </cell>
          <cell r="B6626" t="str">
            <v>Stromstärke und Widerstand bei der Reihenschaltung</v>
          </cell>
          <cell r="C6626" t="str">
            <v>Current and resistance in a series connection</v>
          </cell>
          <cell r="D6626" t="str">
            <v>Intensité et résistance pour le montage en série</v>
          </cell>
          <cell r="E6626" t="str">
            <v>Corriente y resistencia en conexiones en serie</v>
          </cell>
          <cell r="F6626" t="str">
            <v xml:space="preserve">Kompletny zestaw eksperymentalny: Oporność i natężenie prądu w układzie szeregowym  </v>
          </cell>
          <cell r="G6626" t="str">
            <v xml:space="preserve">Сила тока и сопротивление при последовательном соединении проводников  </v>
          </cell>
          <cell r="H6626">
            <v>816.6</v>
          </cell>
        </row>
        <row r="6627">
          <cell r="A6627" t="str">
            <v>P1372969</v>
          </cell>
          <cell r="B6627" t="str">
            <v>Stromstärke und Widerstand bei der Reihenschaltung mit Cobra SMARTsense</v>
          </cell>
          <cell r="C6627" t="str">
            <v>Current and resistance in a series circuit with Cobra SMARTsense</v>
          </cell>
          <cell r="D6627" t="str">
            <v>Courant et résistance en série avec le Cobra SMARTsense</v>
          </cell>
          <cell r="E6627" t="str">
            <v>Corriente y resistencia en conexión en serie con Cobra SMARTsense</v>
          </cell>
          <cell r="F6627" t="str">
            <v>Kompletny zestaw eksperymentalny: Natężenie prądu i opór elektryczny w połączeniu szeregowym z Cobra SMARTsense</v>
          </cell>
          <cell r="G6627" t="str">
            <v>Ток и сопротивление в последовательном соединении с Cobra SMARTsense</v>
          </cell>
          <cell r="H6627">
            <v>896.1</v>
          </cell>
        </row>
        <row r="6628">
          <cell r="A6628" t="str">
            <v>P1373000</v>
          </cell>
          <cell r="B6628" t="str">
            <v>Die Spannung bei der Reihenschaltung</v>
          </cell>
          <cell r="C6628" t="str">
            <v>Voltage in a series connection</v>
          </cell>
          <cell r="D6628" t="str">
            <v xml:space="preserve">Eb 2.7 </v>
          </cell>
          <cell r="E6628" t="str">
            <v>Voltaje en conexiones en serie</v>
          </cell>
          <cell r="F6628" t="str">
            <v xml:space="preserve">Kompletny zestaw eksperymentalny: Napięcie w połączeniu szeregowym  </v>
          </cell>
          <cell r="G6628" t="str">
            <v xml:space="preserve">Напряжение при последовательном соединении проводников  </v>
          </cell>
          <cell r="H6628">
            <v>763.7</v>
          </cell>
        </row>
        <row r="6629">
          <cell r="A6629" t="str">
            <v>P1373100</v>
          </cell>
          <cell r="B6629" t="str">
            <v>Das Potentiometer</v>
          </cell>
          <cell r="C6629" t="str">
            <v>The potentiometer</v>
          </cell>
          <cell r="D6629" t="str">
            <v xml:space="preserve">Eb 2.8 </v>
          </cell>
          <cell r="E6629" t="str">
            <v>Potenciómetro</v>
          </cell>
          <cell r="F6629" t="str">
            <v xml:space="preserve">Kompletny zestaw eksperymentalny: Potencjometr  </v>
          </cell>
          <cell r="G6629" t="str">
            <v xml:space="preserve">Потенциометр  </v>
          </cell>
          <cell r="H6629">
            <v>735.9</v>
          </cell>
        </row>
        <row r="6630">
          <cell r="A6630" t="str">
            <v>P1373169</v>
          </cell>
          <cell r="B6630" t="str">
            <v>Das Potentiometer mit Cobra SMARTsense</v>
          </cell>
          <cell r="C6630" t="str">
            <v>The potentiometer with Cobra SMARTsense</v>
          </cell>
          <cell r="D6630" t="str">
            <v>Le potentiomètre avec le Cobra SMARTsense</v>
          </cell>
          <cell r="E6630" t="str">
            <v>El potenciómetro con Cobra SMARTsense</v>
          </cell>
          <cell r="F6630" t="str">
            <v>Kompletny zestaw eksperymentalny: Potencjometr z  wykorzystaniem Cobra SMARTsense</v>
          </cell>
          <cell r="G6630" t="str">
            <v>Потенциометр с Cobra SMARTsense</v>
          </cell>
          <cell r="H6630">
            <v>1016.7</v>
          </cell>
        </row>
        <row r="6631">
          <cell r="A6631" t="str">
            <v>P1373200</v>
          </cell>
          <cell r="B6631" t="str">
            <v>Der Innenwiderstand einer Spannungsquelle</v>
          </cell>
          <cell r="C6631" t="str">
            <v>The internal resistance of a voltage source</v>
          </cell>
          <cell r="D6631" t="str">
            <v>La résistance interne d'une source de tension</v>
          </cell>
          <cell r="E6631" t="str">
            <v>Resistencia interna de una fuente de voltaje</v>
          </cell>
          <cell r="F6631" t="str">
            <v xml:space="preserve">Kompletny zestaw eksperymentalny: Wewnętrzna rezystancja źródła napięcia  </v>
          </cell>
          <cell r="G6631" t="str">
            <v xml:space="preserve">Внутреннее сопротивление источника напряжения  </v>
          </cell>
          <cell r="H6631">
            <v>470.73</v>
          </cell>
        </row>
        <row r="6632">
          <cell r="A6632" t="str">
            <v>P1373300</v>
          </cell>
          <cell r="B6632" t="str">
            <v>Die elektrische Leistung und Arbeit</v>
          </cell>
          <cell r="C6632" t="str">
            <v>Electrical power and work</v>
          </cell>
          <cell r="D6632" t="str">
            <v>Puissance électrique et travail électrique</v>
          </cell>
          <cell r="E6632" t="str">
            <v>Energía eléctrica y trabajo</v>
          </cell>
          <cell r="F6632" t="str">
            <v xml:space="preserve">Kompletny zestaw eksperymentalny: Praca i moc prądu elektrycznego  </v>
          </cell>
          <cell r="G6632" t="str">
            <v>Мощность и работа  электрического тока</v>
          </cell>
          <cell r="H6632">
            <v>731</v>
          </cell>
        </row>
        <row r="6633">
          <cell r="A6633" t="str">
            <v>P1373369</v>
          </cell>
          <cell r="B6633" t="str">
            <v>Die elektrische Leistung und Arbeit mit Cobra SMARTsense</v>
          </cell>
          <cell r="C6633" t="str">
            <v>Electrical power and work with Cobra SMARTsense</v>
          </cell>
          <cell r="D6633" t="str">
            <v>L'énergie électrique et le travail avec le Cobra SMARTsense</v>
          </cell>
          <cell r="E6633" t="str">
            <v>La energía eléctrica y el trabajo con Cobra SMARTsense</v>
          </cell>
          <cell r="F6633" t="str">
            <v>Kompletny zestaw eksperymentalny: Moc i praca elektrycznaz wykorzystaniem Cobra SMARTsense</v>
          </cell>
          <cell r="G6633" t="str">
            <v>Электрическая мощность и работа с Cobra SMARTsense</v>
          </cell>
          <cell r="H6633">
            <v>802.5</v>
          </cell>
        </row>
        <row r="6634">
          <cell r="A6634" t="str">
            <v>P1373400</v>
          </cell>
          <cell r="B6634" t="str">
            <v>Der Kondensator im Gleichstromkreis</v>
          </cell>
          <cell r="C6634" t="str">
            <v>Capacitors in direct current circuits</v>
          </cell>
          <cell r="D6634" t="str">
            <v xml:space="preserve">Eb 4.1 </v>
          </cell>
          <cell r="E6634" t="str">
            <v>Condensadores en circuitos de corriente contínua</v>
          </cell>
          <cell r="F6634" t="str">
            <v xml:space="preserve">Kompletny zestaw eksperymentalny: Kondensatory w obwodzie prądu stałego  </v>
          </cell>
          <cell r="G6634" t="str">
            <v xml:space="preserve">Конденсаторы в цепях постоянного тока  </v>
          </cell>
          <cell r="H6634">
            <v>712.4</v>
          </cell>
        </row>
        <row r="6635">
          <cell r="A6635" t="str">
            <v>P1373500</v>
          </cell>
          <cell r="B6635" t="str">
            <v>Laden und Entladen eines Kondensators</v>
          </cell>
          <cell r="C6635" t="str">
            <v>Charging and discharging a capacitor</v>
          </cell>
          <cell r="D6635" t="str">
            <v xml:space="preserve">Eb 4.2 </v>
          </cell>
          <cell r="E6635" t="str">
            <v>Carga y descarga de un capacitador</v>
          </cell>
          <cell r="F6635" t="str">
            <v xml:space="preserve">Kompletny zestaw eksperymentalny: Ładowanie i rozładowywanie kondensatora  </v>
          </cell>
          <cell r="G6635" t="str">
            <v xml:space="preserve">Зарядка и разрядка конденсатора  </v>
          </cell>
          <cell r="H6635">
            <v>696.3</v>
          </cell>
        </row>
        <row r="6636">
          <cell r="A6636" t="str">
            <v>P1373569</v>
          </cell>
          <cell r="B6636" t="str">
            <v>Laden und Entladen eines Kondensators mit Cobra SMARTsense</v>
          </cell>
          <cell r="C6636" t="str">
            <v>Charging and discharging a capacitor with Cobra SMARTsense</v>
          </cell>
          <cell r="D6636" t="str">
            <v>Charger et décharger un condensateur avec le Cobra SMARTsense</v>
          </cell>
          <cell r="E6636" t="str">
            <v>Cargando y descargando un condensador con Cobra SMARTsense</v>
          </cell>
          <cell r="F6636" t="str">
            <v>Kompletny zestaw eksperymentalny: Ładowanie i rozładowaniekondensatora z wykorzystaniem Cobra SMARTsense</v>
          </cell>
          <cell r="G6636" t="str">
            <v>Зарядка и разрядка конденсатора с помощью Cobra SMARTsense</v>
          </cell>
          <cell r="H6636">
            <v>839.5</v>
          </cell>
        </row>
        <row r="6637">
          <cell r="A6637" t="str">
            <v>P1373600</v>
          </cell>
          <cell r="B6637" t="str">
            <v>Der Kondensator im Wechselstromkreis</v>
          </cell>
          <cell r="C6637" t="str">
            <v>Capacitors in alternating current circuits</v>
          </cell>
          <cell r="D6637" t="str">
            <v xml:space="preserve">Eb 4.3 </v>
          </cell>
          <cell r="E6637" t="str">
            <v>Capacitadores en circuitos de corriente alterna</v>
          </cell>
          <cell r="F6637" t="str">
            <v xml:space="preserve">Kompletny zestaw eksperymentalny: Kondensatory w obwodzie prądu zmiennego  </v>
          </cell>
          <cell r="G6637" t="str">
            <v>Конденсаторы в цепях переменного тока</v>
          </cell>
          <cell r="H6637">
            <v>800.6</v>
          </cell>
        </row>
        <row r="6638">
          <cell r="A6638" t="str">
            <v>P1373700</v>
          </cell>
          <cell r="B6638" t="str">
            <v>Die Diode als elektrisches Ventil</v>
          </cell>
          <cell r="C6638" t="str">
            <v>Diodes as electrical valves</v>
          </cell>
          <cell r="D6638" t="str">
            <v xml:space="preserve">Eb 5.1 </v>
          </cell>
          <cell r="E6638" t="str">
            <v>Diodos como válvulas eléctricas</v>
          </cell>
          <cell r="F6638" t="str">
            <v xml:space="preserve">Kompletny zestaw eksperymentalny: Dioda jako zawór elektryczny  </v>
          </cell>
          <cell r="G6638" t="str">
            <v>Диоды как электрические  вентиля</v>
          </cell>
          <cell r="H6638">
            <v>603.4</v>
          </cell>
        </row>
        <row r="6639">
          <cell r="A6639" t="str">
            <v>P1373769</v>
          </cell>
          <cell r="B6639" t="str">
            <v>Die Diode als elektrisches Ventil mit Cobra SMARTsense</v>
          </cell>
          <cell r="C6639" t="str">
            <v>The diode as an electrical valve with Cobra SMARTsense</v>
          </cell>
          <cell r="D6639" t="str">
            <v>La diode comme valve électrique avec Cobra SMARTsense</v>
          </cell>
          <cell r="E6639" t="str">
            <v>El diodo como válvula eléctrica con Cobra SMARTsense</v>
          </cell>
          <cell r="F6639" t="str">
            <v>Kompletny zestaw eksperymentalny: Dioda jako zawór elektryczny z wykorzystaniem Cobra SMARTsense</v>
          </cell>
          <cell r="G6639" t="str">
            <v>Диод как электрический клапан с Cobra SMARTsense</v>
          </cell>
          <cell r="H6639">
            <v>626.20000000000005</v>
          </cell>
        </row>
        <row r="6640">
          <cell r="A6640" t="str">
            <v>P1373800</v>
          </cell>
          <cell r="B6640" t="str">
            <v>Die Diode als Gleichrichter</v>
          </cell>
          <cell r="C6640" t="str">
            <v>Diodes as rectifiers</v>
          </cell>
          <cell r="D6640" t="str">
            <v xml:space="preserve">Eb 5.2 </v>
          </cell>
          <cell r="E6640" t="str">
            <v>Diodos como rectificadores</v>
          </cell>
          <cell r="F6640" t="str">
            <v xml:space="preserve">Kompletny zestaw eksperymentalny: Diody jako prostownik  </v>
          </cell>
          <cell r="G6640" t="str">
            <v xml:space="preserve">Диоды как выпрямители </v>
          </cell>
          <cell r="H6640">
            <v>603.4</v>
          </cell>
        </row>
        <row r="6641">
          <cell r="A6641" t="str">
            <v>P1373869</v>
          </cell>
          <cell r="B6641" t="str">
            <v>Die Diode als Gleichrichter mit Cobra SMARTsense</v>
          </cell>
          <cell r="C6641" t="str">
            <v>Diodes as rectifiers with Cobra SMARTsense</v>
          </cell>
          <cell r="D6641" t="str">
            <v>Les diodes comme redresseurs avec Cobra SMARTsense</v>
          </cell>
          <cell r="E6641" t="str">
            <v>Diodos como rectificadores con Cobra SMARTsense</v>
          </cell>
          <cell r="F6641" t="str">
            <v>Kompletny zestaw eksperymentalny: Dioda jako prostownik  z wykorzystaniem Cobra SMARTsense</v>
          </cell>
          <cell r="G6641" t="str">
            <v>Диоды как выпрямители с Cobra SMARTsense</v>
          </cell>
          <cell r="H6641">
            <v>727.4</v>
          </cell>
        </row>
        <row r="6642">
          <cell r="A6642" t="str">
            <v>P1373900</v>
          </cell>
          <cell r="B6642" t="str">
            <v>Die Kennlinie einer Siliziumdiode</v>
          </cell>
          <cell r="C6642" t="str">
            <v>The characteristic curve of a silicon diode</v>
          </cell>
          <cell r="D6642" t="str">
            <v xml:space="preserve">Eb 5.3 </v>
          </cell>
          <cell r="E6642" t="str">
            <v>Curva característica de un diodo de silicio</v>
          </cell>
          <cell r="F6642" t="str">
            <v xml:space="preserve">Kompletny zestaw eksperymentalny: Charakterystyka diody krzemowej  </v>
          </cell>
          <cell r="G6642" t="str">
            <v xml:space="preserve">Характеристическая кривая кремниевого диода  </v>
          </cell>
          <cell r="H6642">
            <v>723.1</v>
          </cell>
        </row>
        <row r="6643">
          <cell r="A6643" t="str">
            <v>P1374000</v>
          </cell>
          <cell r="B6643" t="str">
            <v>Eigenschaften einer Solarzelle - Abhängigkeit von der Beleuchtungsstärke</v>
          </cell>
          <cell r="C6643" t="str">
            <v>Properties of solar cells - dependence on the illuminance</v>
          </cell>
          <cell r="D6643" t="str">
            <v xml:space="preserve">Eb 5.4 </v>
          </cell>
          <cell r="E6643" t="str">
            <v>Propiedades de las placas solares - dependencia de la iluminación</v>
          </cell>
          <cell r="F6643" t="str">
            <v xml:space="preserve">Kompletny zestaw eksperymentalny: Właściwości ogniw słonecznych - zależność od natężenia oświetlenia  </v>
          </cell>
          <cell r="G6643" t="str">
            <v xml:space="preserve">Свойства солнечных  батарей - зависимость от освещенности  </v>
          </cell>
          <cell r="H6643">
            <v>724.9</v>
          </cell>
        </row>
        <row r="6644">
          <cell r="A6644" t="str">
            <v>P1374100</v>
          </cell>
          <cell r="B6644" t="str">
            <v>Strom-Spannungs-Kennlinie einer Solarzelle</v>
          </cell>
          <cell r="C6644" t="str">
            <v>Current-voltage characteristic  of a solar cell</v>
          </cell>
          <cell r="D6644" t="str">
            <v xml:space="preserve">Eb 5.5 </v>
          </cell>
          <cell r="E6644" t="str">
            <v>Características de la corriente - voltaje de una placa solar</v>
          </cell>
          <cell r="F6644" t="str">
            <v xml:space="preserve">Kompletny zestaw eksperymentalny: Charakterystyka prądowo-napięciowa ogniwa słonecznego  </v>
          </cell>
          <cell r="G6644" t="str">
            <v xml:space="preserve">Вольт-амперная характеристика солнечного элемента  </v>
          </cell>
          <cell r="H6644">
            <v>765.7</v>
          </cell>
        </row>
        <row r="6645">
          <cell r="A6645" t="str">
            <v>P1374200</v>
          </cell>
          <cell r="B6645" t="str">
            <v>Der npn-Transistor</v>
          </cell>
          <cell r="C6645" t="str">
            <v>The NPN transistor</v>
          </cell>
          <cell r="D6645" t="str">
            <v xml:space="preserve">Eb 6.1 </v>
          </cell>
          <cell r="E6645" t="str">
            <v>Transistor NPN</v>
          </cell>
          <cell r="F6645" t="str">
            <v xml:space="preserve">Kompletny zestaw eksperymentalny: Tranzystor NPN  </v>
          </cell>
          <cell r="G6645" t="str">
            <v xml:space="preserve">NPN-транзистор  </v>
          </cell>
          <cell r="H6645">
            <v>624.29999999999995</v>
          </cell>
        </row>
        <row r="6646">
          <cell r="A6646" t="str">
            <v>P1374300</v>
          </cell>
          <cell r="B6646" t="str">
            <v>Der Transistor als Gleichstromverstärker</v>
          </cell>
          <cell r="C6646" t="str">
            <v>The transistor as a direct current amplifier</v>
          </cell>
          <cell r="D6646" t="str">
            <v xml:space="preserve">Eb 6.2 </v>
          </cell>
          <cell r="E6646" t="str">
            <v>Transistor con un amplificador directo de la corriente</v>
          </cell>
          <cell r="F6646" t="str">
            <v xml:space="preserve">Kompletny zestaw eksperymentalny: Tranzystor jako wzmacniacz prądu stałego  </v>
          </cell>
          <cell r="G6646" t="str">
            <v xml:space="preserve">Транзистор в качестве усилителя постоянного тока  </v>
          </cell>
          <cell r="H6646">
            <v>724</v>
          </cell>
        </row>
        <row r="6647">
          <cell r="A6647" t="str">
            <v>P1374400</v>
          </cell>
          <cell r="B6647" t="str">
            <v>Strom-Spannungs-Kennlinie eines npn-Transistors</v>
          </cell>
          <cell r="C6647" t="str">
            <v>The current-voltage characteristic of an NPN transistor</v>
          </cell>
          <cell r="D6647" t="str">
            <v xml:space="preserve">Courbes courant-tension caractéristiques d'un transistor </v>
          </cell>
          <cell r="E6647" t="str">
            <v>Características de la corriente-voltaje de un transistor NPN</v>
          </cell>
          <cell r="F6647" t="str">
            <v xml:space="preserve">Kompletny zestaw eksperymentalny: Charakterystyka prądowo-napięciowa tranzystora NPN  </v>
          </cell>
          <cell r="G6647" t="str">
            <v>Вольт-амперная характеристика  NPN-транзистора</v>
          </cell>
          <cell r="H6647">
            <v>746.9</v>
          </cell>
        </row>
        <row r="6648">
          <cell r="A6648" t="str">
            <v>P1374500</v>
          </cell>
          <cell r="B6648" t="str">
            <v>Der Transistor als Schalter</v>
          </cell>
          <cell r="C6648" t="str">
            <v>The transistor as a switch</v>
          </cell>
          <cell r="D6648" t="str">
            <v>Le transistor en tant que commutateur</v>
          </cell>
          <cell r="E6648" t="str">
            <v>El transistor como un conmutador</v>
          </cell>
          <cell r="F6648" t="str">
            <v xml:space="preserve">Kompletny zestaw eksperymentalny: Tranzystor jako przełącznik  </v>
          </cell>
          <cell r="G6648" t="str">
            <v xml:space="preserve">Транзистор как переключатель </v>
          </cell>
          <cell r="H6648">
            <v>816.7</v>
          </cell>
        </row>
        <row r="6649">
          <cell r="A6649" t="str">
            <v>P1374600</v>
          </cell>
          <cell r="B6649" t="str">
            <v>Der Transistor-Zeitschalter</v>
          </cell>
          <cell r="C6649" t="str">
            <v>The transistor time-delay swit</v>
          </cell>
          <cell r="D6649" t="str">
            <v xml:space="preserve">Eb 6.5 </v>
          </cell>
          <cell r="E6649" t="str">
            <v>El transistor como un conmutador de retardo</v>
          </cell>
          <cell r="F6649" t="str">
            <v xml:space="preserve">Kompletny zestaw eksperymentalny: Tranzystorowy przełącznik czasowy  </v>
          </cell>
          <cell r="G6649" t="str">
            <v>Транзисторный переключатель с временной задержкой</v>
          </cell>
          <cell r="H6649">
            <v>846.9</v>
          </cell>
        </row>
        <row r="6650">
          <cell r="A6650" t="str">
            <v>P1374700</v>
          </cell>
          <cell r="B6650" t="str">
            <v>Umwandlung von elektrischer Energie in thermische Energie</v>
          </cell>
          <cell r="C6650" t="str">
            <v>Conversion of electrical energy into thermal energy</v>
          </cell>
          <cell r="D6650" t="str">
            <v>The transparentmation of électrical energy into heat ener-gyeb 7.1</v>
          </cell>
          <cell r="E6650" t="str">
            <v>Conversión de energía eléctrica en energía térmica</v>
          </cell>
          <cell r="F6650" t="str">
            <v xml:space="preserve">Kompletny zestaw eksperymentalny: Przemiana energii elektrycznej w energię wewnętrzną  </v>
          </cell>
          <cell r="G6650" t="str">
            <v xml:space="preserve">Преобразование электрической энергии в тепловую энергию </v>
          </cell>
          <cell r="H6650">
            <v>677.1</v>
          </cell>
        </row>
        <row r="6651">
          <cell r="A6651" t="str">
            <v>P1374900</v>
          </cell>
          <cell r="B6651" t="str">
            <v>Die Leitfähigkeit wässriger Lösungen von Elektrolyten</v>
          </cell>
          <cell r="C6651" t="str">
            <v>Conductivity of aqueous solutions of electrolytes</v>
          </cell>
          <cell r="D6651" t="str">
            <v>Conductivité des solutions aqueuses d'électrolytes</v>
          </cell>
          <cell r="E6651" t="str">
            <v>Conductividad de soluciones acuosas de electrolitos</v>
          </cell>
          <cell r="F6651" t="str">
            <v xml:space="preserve">Kompletny zestaw eksperymentalny: Przewodności wodnych roztworów elektrolitów  </v>
          </cell>
          <cell r="G6651" t="str">
            <v>Проводимость водных растворов электролитов</v>
          </cell>
          <cell r="H6651">
            <v>753.04</v>
          </cell>
        </row>
        <row r="6652">
          <cell r="A6652" t="str">
            <v>P1375000</v>
          </cell>
          <cell r="B6652" t="str">
            <v>Zusammenhang zwischen Spannung und Stromstärke bei Leitungsvorgängen in Flüssigkeiten</v>
          </cell>
          <cell r="C6652" t="str">
            <v>Connection between voltage and current in conductive proces-ses in liquids</v>
          </cell>
          <cell r="D6652" t="str">
            <v xml:space="preserve"> Relation entre la tension et l'intensité du courant dans les processus de conduction dans les liquides</v>
          </cell>
          <cell r="E6652" t="str">
            <v>Conexión entre voltaje y corriente procesos conductivos en líquidos</v>
          </cell>
          <cell r="F6652" t="str">
            <v xml:space="preserve">Kompletny zestaw eksperymentalny: Zależność między napięciem i natężeniem prądu w procesach przewodzenia w cieczach  </v>
          </cell>
          <cell r="G6652" t="str">
            <v xml:space="preserve">Связь между силой тока и напряжением в токопроводящих жидкостях  </v>
          </cell>
          <cell r="H6652">
            <v>728.44</v>
          </cell>
        </row>
        <row r="6653">
          <cell r="A6653" t="str">
            <v>P1375100</v>
          </cell>
          <cell r="B6653" t="str">
            <v>Die Elektrolyse</v>
          </cell>
          <cell r="C6653" t="str">
            <v>Electrolysis</v>
          </cell>
          <cell r="D6653" t="str">
            <v>L'électrolyse</v>
          </cell>
          <cell r="E6653" t="str">
            <v>Electrolisis</v>
          </cell>
          <cell r="F6653" t="str">
            <v xml:space="preserve">Kompletny zestaw eksperymentalny: Elektroliza  </v>
          </cell>
          <cell r="G6653" t="str">
            <v xml:space="preserve">Электролиз  </v>
          </cell>
          <cell r="H6653">
            <v>714.84</v>
          </cell>
        </row>
        <row r="6654">
          <cell r="A6654" t="str">
            <v>P1375169</v>
          </cell>
          <cell r="B6654" t="str">
            <v>Die Elektrolyse mit Cobra SMARTsense</v>
          </cell>
          <cell r="C6654" t="str">
            <v>Electrolysis with  Cobra SMARTsense</v>
          </cell>
          <cell r="D6654" t="str">
            <v>L'électrolyse avec Cobra SMARTsense</v>
          </cell>
          <cell r="E6654" t="str">
            <v>Electrólisis con Cobra SMARTsense</v>
          </cell>
          <cell r="F6654" t="str">
            <v>Kompletny zestaw eksperymentalny: Elektroliza z wykorzystaniem Cobra SMARTsense</v>
          </cell>
          <cell r="G6654" t="str">
            <v>Электролиз с  Cobra SMARTsense</v>
          </cell>
          <cell r="H6654">
            <v>493.8</v>
          </cell>
        </row>
        <row r="6655">
          <cell r="A6655" t="str">
            <v>P1375200</v>
          </cell>
          <cell r="B6655" t="str">
            <v>Das Galvanisieren</v>
          </cell>
          <cell r="C6655" t="str">
            <v>Galvanisation</v>
          </cell>
          <cell r="D6655" t="str">
            <v>La galvanisation</v>
          </cell>
          <cell r="E6655" t="str">
            <v>Galvanización</v>
          </cell>
          <cell r="F6655" t="str">
            <v xml:space="preserve">Kompletny zestaw eksperymentalny: Galwanizacja  </v>
          </cell>
          <cell r="G6655" t="str">
            <v xml:space="preserve">Гальванизация </v>
          </cell>
          <cell r="H6655">
            <v>716.04</v>
          </cell>
        </row>
        <row r="6656">
          <cell r="A6656" t="str">
            <v>P1375300</v>
          </cell>
          <cell r="B6656" t="str">
            <v>Galvanische Elemente</v>
          </cell>
          <cell r="C6656" t="str">
            <v>Galvanic cells</v>
          </cell>
          <cell r="D6656" t="str">
            <v>Galvanic cellseb 8.5</v>
          </cell>
          <cell r="E6656" t="str">
            <v>Células galvánicas</v>
          </cell>
          <cell r="F6656" t="str">
            <v xml:space="preserve">Kompletny zestaw eksperymentalny: Ogniwa galwaniczne  </v>
          </cell>
          <cell r="G6656" t="str">
            <v xml:space="preserve">Гальванические элементы  </v>
          </cell>
          <cell r="H6656">
            <v>94.3</v>
          </cell>
        </row>
        <row r="6657">
          <cell r="A6657" t="str">
            <v>P1375400</v>
          </cell>
          <cell r="B6657" t="str">
            <v>Der Blei-Akkumulator</v>
          </cell>
          <cell r="C6657" t="str">
            <v>The lead accumulator</v>
          </cell>
          <cell r="D6657" t="str">
            <v>L'accumulateur au plomb</v>
          </cell>
          <cell r="E6657" t="str">
            <v>Acumulador de plomo</v>
          </cell>
          <cell r="F6657" t="str">
            <v xml:space="preserve">Kompletny zestaw eksperymentalny: Akumulator ołowiowy  </v>
          </cell>
          <cell r="G6657" t="str">
            <v>Свинцовый аккумулятор</v>
          </cell>
          <cell r="H6657">
            <v>855.9</v>
          </cell>
        </row>
        <row r="6658">
          <cell r="A6658" t="str">
            <v>P1375500</v>
          </cell>
          <cell r="B6658" t="str">
            <v>Die magnetische Wirkung eines stromdurchflossenen Leiters</v>
          </cell>
          <cell r="C6658" t="str">
            <v>The magnetic effect of a current-carrying conductor</v>
          </cell>
          <cell r="D6658" t="str">
            <v>L'effet magnétique d'un conducteur parcouru par un courant  électrique</v>
          </cell>
          <cell r="E6658" t="str">
            <v>Efecto magnético de un conductor de corriente</v>
          </cell>
          <cell r="F6658" t="str">
            <v xml:space="preserve">Kompletny zestaw eksperymentalny: Pole magnetyczne przewodnika z prądem elektrycznym  </v>
          </cell>
          <cell r="G6658" t="str">
            <v xml:space="preserve">Магнитное действие проводника с током </v>
          </cell>
          <cell r="H6658">
            <v>736.5</v>
          </cell>
        </row>
        <row r="6659">
          <cell r="A6659" t="str">
            <v>P1375600</v>
          </cell>
          <cell r="B6659" t="str">
            <v>Stromdurchflossener Leiter im Magnetfeld</v>
          </cell>
          <cell r="C6659" t="str">
            <v>A current-carrying conductor in a magnetic field</v>
          </cell>
          <cell r="D6659" t="str">
            <v>Conducteur parcouru par un courant dans un champ magnétiqueélectrique</v>
          </cell>
          <cell r="E6659" t="str">
            <v>Conductor de corriente en un campo magnético</v>
          </cell>
          <cell r="F6659" t="str">
            <v xml:space="preserve">Kompletny zestaw eksperymentalny: Przewodnik z prądem w polu magnetycznym  </v>
          </cell>
          <cell r="G6659" t="str">
            <v xml:space="preserve">Проводник с током в магнитном поле  </v>
          </cell>
          <cell r="H6659">
            <v>668.93</v>
          </cell>
        </row>
        <row r="6660">
          <cell r="A6660" t="str">
            <v>P1375700</v>
          </cell>
          <cell r="B6660" t="str">
            <v>Die elektrische Klingel</v>
          </cell>
          <cell r="C6660" t="str">
            <v>The electric bell</v>
          </cell>
          <cell r="D6660" t="str">
            <v>La sonnerie électrique</v>
          </cell>
          <cell r="E6660" t="str">
            <v>Campana eléctrica</v>
          </cell>
          <cell r="F6660" t="str">
            <v xml:space="preserve">Kompletny zestaw eksperymentalny: Dzwonek elektryczny  </v>
          </cell>
          <cell r="G6660" t="str">
            <v xml:space="preserve">Электрический звонок  </v>
          </cell>
          <cell r="H6660">
            <v>816.1</v>
          </cell>
        </row>
        <row r="6661">
          <cell r="A6661" t="str">
            <v>P1375800</v>
          </cell>
          <cell r="B6661" t="str">
            <v>Das elektromagnetische Relais</v>
          </cell>
          <cell r="C6661" t="str">
            <v>The electromagnetic relay</v>
          </cell>
          <cell r="D6661" t="str">
            <v>A modèle of an électromagnetic relay</v>
          </cell>
          <cell r="E6661" t="str">
            <v>Relé electromagnético</v>
          </cell>
          <cell r="F6661" t="str">
            <v xml:space="preserve">Kompletny zestaw eksperymentalny: Przekaźnik elektromagnetyczny  </v>
          </cell>
          <cell r="G6661" t="str">
            <v>Электромагнитное реле</v>
          </cell>
          <cell r="H6661">
            <v>981</v>
          </cell>
        </row>
        <row r="6662">
          <cell r="A6662" t="str">
            <v>P1375900</v>
          </cell>
          <cell r="B6662" t="str">
            <v>Steuern mit einem Relais</v>
          </cell>
          <cell r="C6662" t="str">
            <v>Controlling with a relay</v>
          </cell>
          <cell r="D6662" t="str">
            <v>Contrôler avec un relais</v>
          </cell>
          <cell r="E6662" t="str">
            <v>Controlando mediante el relé</v>
          </cell>
          <cell r="F6662" t="str">
            <v xml:space="preserve">Kompletny zestaw eksperymentalny: Sterowanie za pomocą przekaźnika  </v>
          </cell>
          <cell r="G6662" t="str">
            <v>Контроль с помощью реле</v>
          </cell>
          <cell r="H6662">
            <v>657.4</v>
          </cell>
        </row>
        <row r="6663">
          <cell r="A6663" t="str">
            <v>P1376100</v>
          </cell>
          <cell r="B6663" t="str">
            <v>Das Galvanometer</v>
          </cell>
          <cell r="C6663" t="str">
            <v>The galvanometer</v>
          </cell>
          <cell r="D6663" t="str">
            <v>Le galvanomètre</v>
          </cell>
          <cell r="E6663" t="str">
            <v>Galvanómetro</v>
          </cell>
          <cell r="F6663" t="str">
            <v xml:space="preserve">Kompletny zestaw eksperymentalny: Galwanometr  </v>
          </cell>
          <cell r="G6663" t="str">
            <v>Гальванометр</v>
          </cell>
          <cell r="H6663">
            <v>650.70000000000005</v>
          </cell>
        </row>
        <row r="6664">
          <cell r="A6664" t="str">
            <v>P1376200</v>
          </cell>
          <cell r="B6664" t="str">
            <v>Der Permanentmagnet-Gleichstrommotor</v>
          </cell>
          <cell r="C6664" t="str">
            <v>The permanent magnet DC motor</v>
          </cell>
          <cell r="D6664" t="str">
            <v>Moteur à aimant permanent</v>
          </cell>
          <cell r="E6664" t="str">
            <v>Motores de corriente continua de imán permanente</v>
          </cell>
          <cell r="F6664" t="str">
            <v xml:space="preserve">Kompletny zestaw eksperymentalny: Silnik prądu stałego z magnesem trwałym  </v>
          </cell>
          <cell r="G6664" t="str">
            <v xml:space="preserve">Двигатель постоянного тока с постоянными магнитами </v>
          </cell>
          <cell r="H6664">
            <v>676.6</v>
          </cell>
        </row>
        <row r="6665">
          <cell r="A6665" t="str">
            <v>P1376269</v>
          </cell>
          <cell r="B6665" t="str">
            <v>Der Permanentmagnet-Gleichstrommotor mit Cobra SMARTsense</v>
          </cell>
          <cell r="C6665" t="str">
            <v>The permanent magnet DC motor with Cobra SMARTsense</v>
          </cell>
          <cell r="D6665" t="str">
            <v>Moteur à aimant permanent  avec Cobra SMARTsense</v>
          </cell>
          <cell r="E6665" t="str">
            <v>Motores de corriente continua de imán permanente con Cobra SMARTsense</v>
          </cell>
          <cell r="F6665" t="str">
            <v xml:space="preserve">Kompletny zestaw eksperymentalny: Silnik prądu stałego z magnesem trwałym  </v>
          </cell>
          <cell r="G6665" t="str">
            <v>Двигатель постоянного тока с постоянными магнитами с использованием интерфейса c Cobra SMARTsense</v>
          </cell>
          <cell r="H6665">
            <v>874.4</v>
          </cell>
        </row>
        <row r="6666">
          <cell r="A6666" t="str">
            <v>P1376300</v>
          </cell>
          <cell r="B6666" t="str">
            <v>Der Hauptschlussmotor</v>
          </cell>
          <cell r="C6666" t="str">
            <v>The series motor</v>
          </cell>
          <cell r="D6666" t="str">
            <v>Le moteur de série</v>
          </cell>
          <cell r="E6666" t="str">
            <v>El motor de serie</v>
          </cell>
          <cell r="F6666" t="str">
            <v xml:space="preserve">Kompletny zestaw eksperymentalny: Silnik szeregowy  </v>
          </cell>
          <cell r="G6666" t="str">
            <v>Электродвигатель последовательного возбуждения</v>
          </cell>
          <cell r="H6666">
            <v>841.4</v>
          </cell>
        </row>
        <row r="6667">
          <cell r="A6667" t="str">
            <v>P1376369</v>
          </cell>
          <cell r="B6667" t="str">
            <v>Der Hauptschlussmotor mit Cobra SMARTsense</v>
          </cell>
          <cell r="C6667" t="str">
            <v>The main shutter motor with Cobra SMARTsense</v>
          </cell>
          <cell r="D6667" t="str">
            <v>Le moteur de l'obturateur principal avec Cobra SMARTsense</v>
          </cell>
          <cell r="E6667" t="str">
            <v>El motor principal del obturador con Cobra SMARTsense</v>
          </cell>
          <cell r="F6667" t="str">
            <v/>
          </cell>
          <cell r="G6667" t="str">
            <v>Главный двигатель затвора с Cobra SMARTsense</v>
          </cell>
          <cell r="H6667">
            <v>1039.2</v>
          </cell>
        </row>
        <row r="6668">
          <cell r="A6668" t="str">
            <v>P1376400</v>
          </cell>
          <cell r="B6668" t="str">
            <v>Der Nebenschlussmotor</v>
          </cell>
          <cell r="C6668" t="str">
            <v>The shunt motor</v>
          </cell>
          <cell r="D6668" t="str">
            <v>Le moteur en dérivation</v>
          </cell>
          <cell r="E6668" t="str">
            <v>Motor de derivacion</v>
          </cell>
          <cell r="F6668" t="str">
            <v xml:space="preserve">Kompletny zestaw eksperymentalny: Silnik bocznikowy  </v>
          </cell>
          <cell r="G6668" t="str">
            <v xml:space="preserve">Шунтовой двигатель  </v>
          </cell>
          <cell r="H6668">
            <v>835.4</v>
          </cell>
        </row>
        <row r="6669">
          <cell r="A6669" t="str">
            <v>P1376500</v>
          </cell>
          <cell r="B6669" t="str">
            <v>Erzeugen einer Induktionsspannung mit Dauermagneten</v>
          </cell>
          <cell r="C6669" t="str">
            <v>Generation of an induced voltage with permanent magnets</v>
          </cell>
          <cell r="D6669" t="str">
            <v>Génération d'une tension induite avec des aimants permanents</v>
          </cell>
          <cell r="E6669" t="str">
            <v>Generación de voltaje inducido con imanes permanentes</v>
          </cell>
          <cell r="F6669" t="str">
            <v xml:space="preserve">Kompletny zestaw eksperymentalny: Generowanie indukowanego napięcia za pomocą magnesu trwałego  </v>
          </cell>
          <cell r="G6669" t="str">
            <v xml:space="preserve">Возникновение ЭДС с постоянными магнитами </v>
          </cell>
          <cell r="H6669">
            <v>286.7</v>
          </cell>
        </row>
        <row r="6670">
          <cell r="A6670" t="str">
            <v>P1376600</v>
          </cell>
          <cell r="B6670" t="str">
            <v>Erzeugen einer Induktionsspannung mit Elektromagneten</v>
          </cell>
          <cell r="C6670" t="str">
            <v>Generation of an induced voltage with electromagnets</v>
          </cell>
          <cell r="D6670" t="str">
            <v>Génération d'une tension d'induction avec des électroaimants</v>
          </cell>
          <cell r="E6670" t="str">
            <v>Generación de voltaje inducido con electroimanes</v>
          </cell>
          <cell r="F6670" t="str">
            <v xml:space="preserve">Kompletny zestaw eksperymentalny: Generowanie indukowanego napięcia za pomocą elektromagnesu  </v>
          </cell>
          <cell r="G6670" t="str">
            <v xml:space="preserve">Возникновение ЭДС с помощью электромагнита </v>
          </cell>
          <cell r="H6670">
            <v>970.1</v>
          </cell>
        </row>
        <row r="6671">
          <cell r="A6671" t="str">
            <v>P1376700</v>
          </cell>
          <cell r="B6671" t="str">
            <v>Der Wechselstromgenerator</v>
          </cell>
          <cell r="C6671" t="str">
            <v xml:space="preserve">The alternating current generator </v>
          </cell>
          <cell r="D6671" t="str">
            <v>Le générateur de courant alternatif</v>
          </cell>
          <cell r="E6671" t="str">
            <v>Generador de corriente alterna</v>
          </cell>
          <cell r="F6671" t="str">
            <v xml:space="preserve">Kompletny zestaw eksperymentalny: Alternator  </v>
          </cell>
          <cell r="G6671" t="str">
            <v xml:space="preserve">Генератор переменного тока  </v>
          </cell>
          <cell r="H6671">
            <v>413.3</v>
          </cell>
        </row>
        <row r="6672">
          <cell r="A6672" t="str">
            <v>P1376800</v>
          </cell>
          <cell r="B6672" t="str">
            <v>Spannungstransformation</v>
          </cell>
          <cell r="C6672" t="str">
            <v>Voltage transformation</v>
          </cell>
          <cell r="D6672" t="str">
            <v>Transformation de la tension</v>
          </cell>
          <cell r="E6672" t="str">
            <v>Transformación de voltaje</v>
          </cell>
          <cell r="F6672" t="str">
            <v xml:space="preserve">Kompletny zestaw eksperymentalny: Transformacja napięcia  </v>
          </cell>
          <cell r="G6672" t="str">
            <v xml:space="preserve">Преобразование напряжения </v>
          </cell>
          <cell r="H6672">
            <v>880.4</v>
          </cell>
        </row>
        <row r="6673">
          <cell r="A6673" t="str">
            <v>P1376900</v>
          </cell>
          <cell r="B6673" t="str">
            <v>Stromtransformation</v>
          </cell>
          <cell r="C6673" t="str">
            <v>Current transformation</v>
          </cell>
          <cell r="D6673" t="str">
            <v>Transformation du courant</v>
          </cell>
          <cell r="E6673" t="str">
            <v>Transformación de corriente</v>
          </cell>
          <cell r="F6673" t="str">
            <v xml:space="preserve">Kompletny zestaw eksperymentalny: Transformacja natężenia prądu  </v>
          </cell>
          <cell r="G6673" t="str">
            <v xml:space="preserve">Преобразование силы тока </v>
          </cell>
          <cell r="H6673">
            <v>947.9</v>
          </cell>
        </row>
        <row r="6674">
          <cell r="A6674" t="str">
            <v>P1377000</v>
          </cell>
          <cell r="B6674" t="str">
            <v>Die Selbstinduktion beim Einschaltvorgang</v>
          </cell>
          <cell r="C6674" t="str">
            <v>Self-induction when switching a circuit on</v>
          </cell>
          <cell r="D6674" t="str">
            <v>Auto-induction lors de la mise sous tension d'un circuit</v>
          </cell>
          <cell r="E6674" t="str">
            <v>Autoinducción cuando se enciende un circuito</v>
          </cell>
          <cell r="F6674" t="str">
            <v xml:space="preserve">Kompletny zestaw eksperymentalny: Samoindukcja podczas włączania obwodu  </v>
          </cell>
          <cell r="G6674" t="str">
            <v xml:space="preserve">Самоиндукция при переключении схемы в положение Вкл.  </v>
          </cell>
          <cell r="H6674">
            <v>873.1</v>
          </cell>
        </row>
        <row r="6675">
          <cell r="A6675" t="str">
            <v>P1377069</v>
          </cell>
          <cell r="B6675" t="str">
            <v>Die Selbstinduktion beim Einschaltvorgang mit Cobra SMARTsense</v>
          </cell>
          <cell r="C6675" t="str">
            <v>The self-induction during the switch-on process with Cobra SMARTsense</v>
          </cell>
          <cell r="D6675" t="str">
            <v>Auto-induction lors de la mise sous tension d'un circuit  avec  Cobra SMARTsense</v>
          </cell>
          <cell r="E6675" t="str">
            <v>La autoinducción durante el proceso de encendido con Cobra SMARTsense</v>
          </cell>
          <cell r="F6675" t="str">
            <v xml:space="preserve">Kompletny zestaw eksperymentalny: Samoindukcja podczas włączania obwodu  </v>
          </cell>
          <cell r="G6675" t="str">
            <v>Самоиндукция во время процесса включения с помощью Cobra SMARTsense</v>
          </cell>
          <cell r="H6675">
            <v>1179.4000000000001</v>
          </cell>
        </row>
        <row r="6676">
          <cell r="A6676" t="str">
            <v>P1377100</v>
          </cell>
          <cell r="B6676" t="str">
            <v>Die Selbstinduktion beim Ausschaltvorgang</v>
          </cell>
          <cell r="C6676" t="str">
            <v>Self-induction when switching acircuit off</v>
          </cell>
          <cell r="D6676" t="str">
            <v xml:space="preserve"> Auto-induction lors de la désactivation</v>
          </cell>
          <cell r="E6676" t="str">
            <v>Autoinducción cuando se apaga un circuito</v>
          </cell>
          <cell r="F6676" t="str">
            <v xml:space="preserve">Kompletny zestaw eksperymentalny: Samoindukcja podczas wyłączania obwodu  </v>
          </cell>
          <cell r="G6676" t="str">
            <v xml:space="preserve">Самоиндукция при переключении схемы в положение Выкл.  </v>
          </cell>
          <cell r="H6676">
            <v>881.9</v>
          </cell>
        </row>
        <row r="6677">
          <cell r="A6677" t="str">
            <v>P1377169</v>
          </cell>
          <cell r="B6677" t="str">
            <v>Die Selbstinduktion beim Ausschaltvorgang mit Cobra SMARTsense</v>
          </cell>
          <cell r="C6677" t="str">
            <v>The self-induction during the switch-off process with Cobra SMARTsense</v>
          </cell>
          <cell r="D6677" t="str">
            <v>Auto-induction lors de la désactivation avec Cobra SMARTSense</v>
          </cell>
          <cell r="E6677" t="str">
            <v>Autoinducción durante el proceso de apagado con Cobra SMARTsense</v>
          </cell>
          <cell r="F6677" t="str">
            <v xml:space="preserve">Kompletny zestaw eksperymentalny: Samoindukcja podczas wyłączania obwodu  </v>
          </cell>
          <cell r="G6677" t="str">
            <v>Самоиндукция во время процесса выключения с помощью Cobra SMARTsense</v>
          </cell>
          <cell r="H6677">
            <v>954.9</v>
          </cell>
        </row>
        <row r="6678">
          <cell r="A6678" t="str">
            <v>P1377200</v>
          </cell>
          <cell r="B6678" t="str">
            <v>Die Spule im Wechselstromkreis</v>
          </cell>
          <cell r="C6678" t="str">
            <v>Coils in alternating current circuits</v>
          </cell>
          <cell r="D6678" t="str">
            <v>Bobines en courant alternatif circuits</v>
          </cell>
          <cell r="E6678" t="str">
            <v>Bobinas en circuitos de corriente alterna</v>
          </cell>
          <cell r="F6678" t="str">
            <v xml:space="preserve">Kompletny zestaw eksperymentalny: Cewki w obwodach prądu przemiennego  </v>
          </cell>
          <cell r="G6678" t="str">
            <v xml:space="preserve">Катушки в цепях переменного тока </v>
          </cell>
          <cell r="H6678">
            <v>974.7</v>
          </cell>
        </row>
        <row r="6679">
          <cell r="A6679" t="str">
            <v>P1377300</v>
          </cell>
          <cell r="B6679" t="str">
            <v>Erdung des Stromversorgungsnetzes</v>
          </cell>
          <cell r="C6679" t="str">
            <v>Earthing of the power supply line</v>
          </cell>
          <cell r="D6679" t="str">
            <v>Mise à la terre du réseau d'alimentation électrique</v>
          </cell>
          <cell r="E6679" t="str">
            <v>Toma a tierra de la línea de la fuenta de alimentación</v>
          </cell>
          <cell r="F6679" t="str">
            <v xml:space="preserve">Kompletny zestaw eksperymentalny: Uziemienie sieci zasilającej  </v>
          </cell>
          <cell r="G6679" t="str">
            <v xml:space="preserve">Заземление линии электропитания  </v>
          </cell>
          <cell r="H6679">
            <v>832.2</v>
          </cell>
        </row>
        <row r="6680">
          <cell r="A6680" t="str">
            <v>P1377400</v>
          </cell>
          <cell r="B6680" t="str">
            <v>Das Schutzleitersystem</v>
          </cell>
          <cell r="C6680" t="str">
            <v>The protective conductor system</v>
          </cell>
          <cell r="D6680" t="str">
            <v>Le système de lignes de protection</v>
          </cell>
          <cell r="E6680" t="str">
            <v xml:space="preserve">Sistema de conductor protector </v>
          </cell>
          <cell r="F6680" t="str">
            <v xml:space="preserve">Kompletny zestaw eksperymentalny: Zabezpieczenie sieci zasilającej  </v>
          </cell>
          <cell r="G6680" t="str">
            <v xml:space="preserve">Защитная система в электрической сети  </v>
          </cell>
          <cell r="H6680">
            <v>792.5</v>
          </cell>
        </row>
        <row r="6681">
          <cell r="A6681" t="str">
            <v>P1377500</v>
          </cell>
          <cell r="B6681" t="str">
            <v>Der Schutz-Trenntransformator</v>
          </cell>
          <cell r="C6681" t="str">
            <v xml:space="preserve">The protective isolation transformer </v>
          </cell>
          <cell r="D6681" t="str">
            <v>Le transformateur d'isolation protectrice</v>
          </cell>
          <cell r="E6681" t="str">
            <v xml:space="preserve">Transformador protecto de aislamiento </v>
          </cell>
          <cell r="F6681" t="str">
            <v xml:space="preserve">Kompletny zestaw eksperymentalny: Transformator separujący  </v>
          </cell>
          <cell r="G6681" t="str">
            <v xml:space="preserve">Защитный изолирующий трансформатор  </v>
          </cell>
          <cell r="H6681">
            <v>975.6</v>
          </cell>
        </row>
        <row r="6682">
          <cell r="A6682" t="str">
            <v>P1377600</v>
          </cell>
          <cell r="B6682" t="str">
            <v>Der NTC-Widerstand</v>
          </cell>
          <cell r="C6682" t="str">
            <v>The NTC resistor</v>
          </cell>
          <cell r="D6682" t="str">
            <v>La résistance NTC</v>
          </cell>
          <cell r="E6682" t="str">
            <v>Resistor NTC</v>
          </cell>
          <cell r="F6682" t="str">
            <v xml:space="preserve">Kompletny zestaw eksperymentalny: Termistor NTC  </v>
          </cell>
          <cell r="G6682" t="str">
            <v xml:space="preserve">NTC резисторы  </v>
          </cell>
          <cell r="H6682">
            <v>609.20000000000005</v>
          </cell>
        </row>
        <row r="6683">
          <cell r="A6683" t="str">
            <v>P1377700</v>
          </cell>
          <cell r="B6683" t="str">
            <v>Der PTC-Widerstand</v>
          </cell>
          <cell r="C6683" t="str">
            <v>The PTC resistor</v>
          </cell>
          <cell r="D6683" t="str">
            <v>La résistance PTC</v>
          </cell>
          <cell r="E6683" t="str">
            <v>Resistor PTC</v>
          </cell>
          <cell r="F6683" t="str">
            <v xml:space="preserve">Kompletny zestaw eksperymentalny: Termistor PTC  </v>
          </cell>
          <cell r="G6683" t="str">
            <v xml:space="preserve">PTC резисторы  </v>
          </cell>
          <cell r="H6683">
            <v>609.20000000000005</v>
          </cell>
        </row>
        <row r="6684">
          <cell r="A6684" t="str">
            <v>P1377900</v>
          </cell>
          <cell r="B6684" t="str">
            <v>Die Kennlinie der Z-Diode</v>
          </cell>
          <cell r="C6684" t="str">
            <v>Characteristic curve of a Zener diode</v>
          </cell>
          <cell r="D6684" t="str">
            <v>The characteristic curve of à z-diodeeb 16.1</v>
          </cell>
          <cell r="E6684" t="str">
            <v>Curva característica de un diodo Zene</v>
          </cell>
          <cell r="F6684" t="str">
            <v xml:space="preserve">Kompletny zestaw eksperymentalny: Charakterystyka diody Zenera  </v>
          </cell>
          <cell r="G6684" t="str">
            <v xml:space="preserve">Характеристическая кривая диода Зенера  </v>
          </cell>
          <cell r="H6684">
            <v>743.96</v>
          </cell>
        </row>
        <row r="6685">
          <cell r="A6685" t="str">
            <v>P1378000</v>
          </cell>
          <cell r="B6685" t="str">
            <v>Die Z-Diode als Spannungsstabilisator</v>
          </cell>
          <cell r="C6685" t="str">
            <v>The Zener diode as voltage stabiliser</v>
          </cell>
          <cell r="D6685" t="str">
            <v>The z-diode as voltage stabilizereb 16.2</v>
          </cell>
          <cell r="E6685" t="str">
            <v>El diodo Zener como estabilizador de voltaje</v>
          </cell>
          <cell r="F6685" t="str">
            <v xml:space="preserve">Kompletny zestaw eksperymentalny: Dioda Zenera jako stabilizator  </v>
          </cell>
          <cell r="G6685" t="str">
            <v xml:space="preserve">Стабилитрон в качестве стабилизатора напряжения  </v>
          </cell>
          <cell r="H6685">
            <v>646.29999999999995</v>
          </cell>
        </row>
        <row r="6686">
          <cell r="A6686" t="str">
            <v>P1378100</v>
          </cell>
          <cell r="B6686" t="str">
            <v>Die Leuchtdiode</v>
          </cell>
          <cell r="C6686" t="str">
            <v>Light-emitting diodes</v>
          </cell>
          <cell r="D6686" t="str">
            <v>The light emitting diodeeb 16.3</v>
          </cell>
          <cell r="E6686" t="str">
            <v>Diodos emisores de luz (LED)</v>
          </cell>
          <cell r="F6686" t="str">
            <v xml:space="preserve">Kompletny zestaw eksperymentalny: Dioda LED  </v>
          </cell>
          <cell r="G6686" t="str">
            <v xml:space="preserve">Светодиоды </v>
          </cell>
          <cell r="H6686">
            <v>751.7</v>
          </cell>
        </row>
        <row r="6687">
          <cell r="A6687" t="str">
            <v>P1378200</v>
          </cell>
          <cell r="B6687" t="str">
            <v>Die Fotodiode</v>
          </cell>
          <cell r="C6687" t="str">
            <v>Photo diodes</v>
          </cell>
          <cell r="D6687" t="str">
            <v>The photo diodeeb 16.4</v>
          </cell>
          <cell r="E6687" t="str">
            <v>Fotodiodo</v>
          </cell>
          <cell r="F6687" t="str">
            <v xml:space="preserve">Kompletny zestaw eksperymentalny: Fotodiody  </v>
          </cell>
          <cell r="G6687" t="str">
            <v>Фотодиоды</v>
          </cell>
          <cell r="H6687">
            <v>551.29999999999995</v>
          </cell>
        </row>
        <row r="6688">
          <cell r="A6688" t="str">
            <v>P1378300</v>
          </cell>
          <cell r="B6688" t="str">
            <v>Der Brückengleichrichter</v>
          </cell>
          <cell r="C6688" t="str">
            <v>Bridge rectifiers</v>
          </cell>
          <cell r="D6688" t="str">
            <v>The bridge rectifiereb 16.5</v>
          </cell>
          <cell r="E6688" t="str">
            <v>Puentes rectificadores</v>
          </cell>
          <cell r="F6688" t="str">
            <v xml:space="preserve">Kompletny zestaw eksperymentalny: Mostki prostownicze  </v>
          </cell>
          <cell r="G6688" t="str">
            <v xml:space="preserve">Мостовые выпрямители  </v>
          </cell>
          <cell r="H6688">
            <v>699</v>
          </cell>
        </row>
        <row r="6689">
          <cell r="A6689" t="str">
            <v>P1378369</v>
          </cell>
          <cell r="B6689" t="str">
            <v>Der Brückengleichrichter mit Cobra SMARTsense</v>
          </cell>
          <cell r="C6689" t="str">
            <v>The bridge rectifier with Cobra SMARTsense</v>
          </cell>
          <cell r="D6689" t="str">
            <v>Le pont redresseur avec le Cobra SMARTsense</v>
          </cell>
          <cell r="E6689" t="str">
            <v>El puente rectificador con Cobra SMARTsense</v>
          </cell>
          <cell r="F6689" t="str">
            <v>Kompletny zestaw eksperymentalny: Prostownik mostkowy z wykorzystaniem Cobra SMARTsense</v>
          </cell>
          <cell r="G6689" t="str">
            <v>Мостовой выпрямитель с Cobra SMARTsense</v>
          </cell>
          <cell r="H6689">
            <v>788.8</v>
          </cell>
        </row>
        <row r="6690">
          <cell r="A6690" t="str">
            <v>P1378400</v>
          </cell>
          <cell r="B6690" t="str">
            <v>Die Siebkette</v>
          </cell>
          <cell r="C6690" t="str">
            <v>Filter networks</v>
          </cell>
          <cell r="D6690" t="str">
            <v>The filtre networkeb 16.6</v>
          </cell>
          <cell r="E6690" t="str">
            <v>Red de filtros</v>
          </cell>
          <cell r="F6690" t="str">
            <v xml:space="preserve">Kompletny zestaw eksperymentalny: Filtry sieciowe  </v>
          </cell>
          <cell r="G6690" t="str">
            <v>Сетевые фильтры</v>
          </cell>
          <cell r="H6690">
            <v>1147.5999999999999</v>
          </cell>
        </row>
        <row r="6691">
          <cell r="A6691" t="str">
            <v>P1378500</v>
          </cell>
          <cell r="B6691" t="str">
            <v>Der Transistor als Spannungsverstärker</v>
          </cell>
          <cell r="C6691" t="str">
            <v>The transistor as a voltage amplifier</v>
          </cell>
          <cell r="D6691" t="str">
            <v>Voltage amplification of à transistoreb 17.1</v>
          </cell>
          <cell r="E6691" t="str">
            <v>El transistor como amplificador de voltaje</v>
          </cell>
          <cell r="F6691" t="str">
            <v xml:space="preserve">Kompletny zestaw eksperymentalny: Tranzystor jako wzmacniacz napięcia  </v>
          </cell>
          <cell r="G6691" t="str">
            <v xml:space="preserve">Транзистор в качестве усилителя напряжения  </v>
          </cell>
          <cell r="H6691">
            <v>1028.0999999999999</v>
          </cell>
        </row>
        <row r="6692">
          <cell r="A6692" t="str">
            <v>P1378600</v>
          </cell>
          <cell r="B6692" t="str">
            <v>Die Arbeitspunktstabilisierung</v>
          </cell>
          <cell r="C6692" t="str">
            <v>Stabilisation of the operating point</v>
          </cell>
          <cell r="D6692" t="str">
            <v>Stabilization of the operating pointeb 17.2</v>
          </cell>
          <cell r="E6692" t="str">
            <v>Estabilización del punto de operación</v>
          </cell>
          <cell r="F6692" t="str">
            <v xml:space="preserve">Kompletny zestaw eksperymentalny: Stabilizacja punktu pracy  </v>
          </cell>
          <cell r="G6692" t="str">
            <v>Стабилизация рабочей точки</v>
          </cell>
          <cell r="H6692">
            <v>1062.0999999999999</v>
          </cell>
        </row>
        <row r="6693">
          <cell r="A6693" t="str">
            <v>P1378800</v>
          </cell>
          <cell r="B6693" t="str">
            <v>Temperatursteuerung eines Transistors</v>
          </cell>
          <cell r="C6693" t="str">
            <v>Temperature control of a transistor</v>
          </cell>
          <cell r="D6693" t="str">
            <v>Temperature control of à transistoreb 17.4</v>
          </cell>
          <cell r="E6693" t="str">
            <v>Control de temperatura de un transistor</v>
          </cell>
          <cell r="F6693" t="str">
            <v xml:space="preserve">Kompletny zestaw eksperymentalny: Tranzystorowy regulator temperatury  </v>
          </cell>
          <cell r="G6693" t="str">
            <v xml:space="preserve">Контроль температуры транзистора  </v>
          </cell>
          <cell r="H6693">
            <v>837.43</v>
          </cell>
        </row>
        <row r="6694">
          <cell r="A6694" t="str">
            <v>P1378900</v>
          </cell>
          <cell r="B6694" t="str">
            <v>Ungedämpfte elektromagnetische Schwingungen</v>
          </cell>
          <cell r="C6694" t="str">
            <v>Undamped electromagnetic oscillations</v>
          </cell>
          <cell r="D6694" t="str">
            <v>Oscillations électromagnétiques libres (non-amorties)</v>
          </cell>
          <cell r="E6694" t="str">
            <v>Oscilaciones electromagnéticas no amortiguadas</v>
          </cell>
          <cell r="F6694" t="str">
            <v xml:space="preserve">Kompletny zestaw eksperymentalny: Tłumione oscylacje elektromagnetyczne  </v>
          </cell>
          <cell r="G6694" t="str">
            <v>Незатухающие электромагнитные колебания</v>
          </cell>
          <cell r="H6694">
            <v>1032.8</v>
          </cell>
        </row>
        <row r="6695">
          <cell r="A6695" t="str">
            <v>P1379169</v>
          </cell>
          <cell r="B6695" t="str">
            <v>Einschaltverhalten einer Glühbirne mit Cobra SMARTsense</v>
          </cell>
          <cell r="C6695" t="str">
            <v>Switch-on behavior of a light bulb with Cobra SMARTsense</v>
          </cell>
          <cell r="D6695" t="str">
            <v>Comportement à l'allumage d'une ampoule avec Cobra SMARTsense</v>
          </cell>
          <cell r="E6695" t="str">
            <v>Comportamiento de encendido de una bombilla con Cobra SMARTsense</v>
          </cell>
          <cell r="F6695" t="str">
            <v/>
          </cell>
          <cell r="G6695" t="str">
            <v>Поведение при включении лампочки с Cobra SMARTsense</v>
          </cell>
          <cell r="H6695">
            <v>617.5</v>
          </cell>
        </row>
        <row r="6696">
          <cell r="A6696" t="str">
            <v>P1379269</v>
          </cell>
          <cell r="B6696" t="str">
            <v>Leistungsaufnahme einer Glühbirne mit Cobra SMARTsense</v>
          </cell>
          <cell r="C6696" t="str">
            <v>Power consumption of a light bulb with Cobra SMARTsense</v>
          </cell>
          <cell r="D6696" t="str">
            <v>Consommation électrique d'une ampoule avec Cobra SMARTsense</v>
          </cell>
          <cell r="E6696" t="str">
            <v>Consumo de energía de una bombilla con Cobra SMARTsense</v>
          </cell>
          <cell r="F6696" t="str">
            <v/>
          </cell>
          <cell r="G6696" t="str">
            <v>Энергопотребление лампочки с Cobra SMARTsense</v>
          </cell>
          <cell r="H6696">
            <v>662.5</v>
          </cell>
        </row>
        <row r="6697">
          <cell r="A6697" t="str">
            <v>P1380100</v>
          </cell>
          <cell r="B6697" t="str">
            <v xml:space="preserve">Der einfache Stromkreis </v>
          </cell>
          <cell r="C6697" t="str">
            <v>The simple circuit</v>
          </cell>
          <cell r="D6697" t="str">
            <v>Le circuit simple</v>
          </cell>
          <cell r="E6697" t="str">
            <v>Circuito simple</v>
          </cell>
          <cell r="F6697" t="str">
            <v xml:space="preserve">Kompletny zestaw eksperymentalny: Prosty obwód  </v>
          </cell>
          <cell r="G6697" t="str">
            <v xml:space="preserve">Простая  электрическая цепь  </v>
          </cell>
          <cell r="H6697">
            <v>898.03</v>
          </cell>
        </row>
        <row r="6698">
          <cell r="A6698" t="str">
            <v>P1380200</v>
          </cell>
          <cell r="B6698" t="str">
            <v xml:space="preserve">Messen der Spannung </v>
          </cell>
          <cell r="C6698" t="str">
            <v>Voltage measurement</v>
          </cell>
          <cell r="D6698" t="str">
            <v>Mesure du voltage</v>
          </cell>
          <cell r="E6698" t="str">
            <v>Medición del voltaje</v>
          </cell>
          <cell r="F6698" t="str">
            <v xml:space="preserve">Kompletny zestaw eksperymentalny: Pomiar napięcia  </v>
          </cell>
          <cell r="G6698" t="str">
            <v>Измерение напряжения</v>
          </cell>
          <cell r="H6698">
            <v>3333.7</v>
          </cell>
        </row>
        <row r="6699">
          <cell r="A6699" t="str">
            <v>P1380300</v>
          </cell>
          <cell r="B6699" t="str">
            <v xml:space="preserve">Messen der Stromstärke </v>
          </cell>
          <cell r="C6699" t="str">
            <v>Current measurement</v>
          </cell>
          <cell r="D6699" t="str">
            <v>Mesure de l'ampérage</v>
          </cell>
          <cell r="E6699" t="str">
            <v>Medición de corriente</v>
          </cell>
          <cell r="F6699" t="str">
            <v xml:space="preserve">Kompletny zestaw eksperymentalny: Pomiar natężenia prądu  </v>
          </cell>
          <cell r="G6699" t="str">
            <v xml:space="preserve">Измерение силы тока </v>
          </cell>
          <cell r="H6699">
            <v>3284.2</v>
          </cell>
        </row>
        <row r="6700">
          <cell r="A6700" t="str">
            <v>P1380400</v>
          </cell>
          <cell r="B6700" t="str">
            <v>Leiter und Nichtleiter</v>
          </cell>
          <cell r="C6700" t="str">
            <v>Conductors and non-conductors</v>
          </cell>
          <cell r="D6700" t="str">
            <v>Conducteurs et non-conducteurs</v>
          </cell>
          <cell r="E6700" t="str">
            <v>Conductores y aislantes</v>
          </cell>
          <cell r="F6700" t="str">
            <v xml:space="preserve">Kompletny zestaw eksperymentalny: Przewodniki i izolatory  </v>
          </cell>
          <cell r="G6700" t="str">
            <v xml:space="preserve">Проводники и непроводники </v>
          </cell>
          <cell r="H6700">
            <v>2478.13</v>
          </cell>
        </row>
        <row r="6701">
          <cell r="A6701" t="str">
            <v>P1380500</v>
          </cell>
          <cell r="B6701" t="str">
            <v>Umschalter und Wechselschalter</v>
          </cell>
          <cell r="C6701" t="str">
            <v>Changeover switches and alternating switches</v>
          </cell>
          <cell r="D6701" t="str">
            <v>L'inverseur et l'inverseur va-et-vient</v>
          </cell>
          <cell r="E6701" t="str">
            <v>Conmutadores y conmutadores alternos</v>
          </cell>
          <cell r="F6701" t="str">
            <v xml:space="preserve">Kompletny zestaw eksperymentalny: Włączniki i przełączniki  </v>
          </cell>
          <cell r="G6701" t="str">
            <v>Выключатели и переключатели</v>
          </cell>
          <cell r="H6701">
            <v>1933.4</v>
          </cell>
        </row>
        <row r="6702">
          <cell r="A6702" t="str">
            <v>P1380600</v>
          </cell>
          <cell r="B6702" t="str">
            <v>Reihen- und Parallelschaltung von Spannungsquellen</v>
          </cell>
          <cell r="C6702" t="str">
            <v xml:space="preserve">Series and parallel connection of sources of voltage </v>
          </cell>
          <cell r="D6702" t="str">
            <v>Couplage en série et en parallèle des sources de tension</v>
          </cell>
          <cell r="E6702" t="str">
            <v>Conexiones en serie y en paralelo de fuentes de voltaje</v>
          </cell>
          <cell r="F6702" t="str">
            <v xml:space="preserve">Kompletny zestaw eksperymentalny: Szeregowe i równoległe łączenie źródeł napięcia  </v>
          </cell>
          <cell r="G6702" t="str">
            <v xml:space="preserve">Последовательное и параллельное соединение источников напряжения </v>
          </cell>
          <cell r="H6702">
            <v>4098.8599999999997</v>
          </cell>
        </row>
        <row r="6703">
          <cell r="A6703" t="str">
            <v>P1380700</v>
          </cell>
          <cell r="B6703" t="str">
            <v>Die Schmelzsicherung</v>
          </cell>
          <cell r="C6703" t="str">
            <v>The safety fuse</v>
          </cell>
          <cell r="D6703" t="str">
            <v>Coupe-circuit fusible</v>
          </cell>
          <cell r="E6703" t="str">
            <v>El fusible seguro</v>
          </cell>
          <cell r="F6703" t="str">
            <v xml:space="preserve">Kompletny zestaw eksperymentalny: Bezpieczniki  </v>
          </cell>
          <cell r="G6703" t="str">
            <v xml:space="preserve">Предохранитель </v>
          </cell>
          <cell r="H6703">
            <v>1841.7</v>
          </cell>
        </row>
        <row r="6704">
          <cell r="A6704" t="str">
            <v>P1380800</v>
          </cell>
          <cell r="B6704" t="str">
            <v>Der Bimetallschalter</v>
          </cell>
          <cell r="C6704" t="str">
            <v>The bimetallic switch</v>
          </cell>
          <cell r="D6704" t="str">
            <v>Interrupteur bimétallique</v>
          </cell>
          <cell r="E6704" t="str">
            <v>Conmutador bimetálico</v>
          </cell>
          <cell r="F6704" t="str">
            <v xml:space="preserve">Kompletny zestaw eksperymentalny: Przełącznik bimetaliczny  </v>
          </cell>
          <cell r="G6704" t="str">
            <v xml:space="preserve">Биметаллический выключатель  </v>
          </cell>
          <cell r="H6704">
            <v>1840.2</v>
          </cell>
        </row>
        <row r="6705">
          <cell r="A6705" t="str">
            <v>P1380900</v>
          </cell>
          <cell r="B6705" t="str">
            <v>Die UND- und die ODER-Schaltung</v>
          </cell>
          <cell r="C6705" t="str">
            <v>And- and Or circuit</v>
          </cell>
          <cell r="D6705" t="str">
            <v>Les circuits ET et OU</v>
          </cell>
          <cell r="E6705" t="str">
            <v>Circuito AND y OR</v>
          </cell>
          <cell r="F6705" t="str">
            <v xml:space="preserve">Kompletny zestaw eksperymentalny: Obwody AND i OR   </v>
          </cell>
          <cell r="G6705" t="str">
            <v xml:space="preserve">Логические схемы "И" и "ИЛИ" </v>
          </cell>
          <cell r="H6705">
            <v>1961.5</v>
          </cell>
        </row>
        <row r="6706">
          <cell r="A6706" t="str">
            <v>P1381000</v>
          </cell>
          <cell r="B6706" t="str">
            <v xml:space="preserve">Das ohmsche Gesetz </v>
          </cell>
          <cell r="C6706" t="str">
            <v xml:space="preserve">Ohm's law </v>
          </cell>
          <cell r="D6706" t="str">
            <v>La loi ohmique</v>
          </cell>
          <cell r="E6706" t="str">
            <v>Ley de Ohm</v>
          </cell>
          <cell r="F6706" t="str">
            <v xml:space="preserve">Kompletny zestaw eksperymentalny: Prawo Ohma  </v>
          </cell>
          <cell r="G6706" t="str">
            <v xml:space="preserve">Закон Ома  </v>
          </cell>
          <cell r="H6706">
            <v>4838</v>
          </cell>
        </row>
        <row r="6707">
          <cell r="A6707" t="str">
            <v>P1381100</v>
          </cell>
          <cell r="B6707" t="str">
            <v>Der Widerstand von Drähten - Abhängigkeit von Länge und Querschnitt</v>
          </cell>
          <cell r="C6707" t="str">
            <v>The resistance of wires - dependence on the length and cross-section</v>
          </cell>
          <cell r="D6707" t="str">
            <v>La résistance des fils - Dépendance de la longueur et de la section transversale</v>
          </cell>
          <cell r="E6707" t="str">
            <v>Resistencia de alambres - dependencia de la longitud y la sección transversal</v>
          </cell>
          <cell r="F6707" t="str">
            <v xml:space="preserve">Kompletny zestaw eksperymentalny: Zależność oporności przewodu od długości i przekroju poprzecznego  </v>
          </cell>
          <cell r="G6707" t="str">
            <v xml:space="preserve">Сопротивление проводников - зависимость от длины и поперечного сечения </v>
          </cell>
          <cell r="H6707">
            <v>5082.8999999999996</v>
          </cell>
        </row>
        <row r="6708">
          <cell r="A6708" t="str">
            <v>P1381200</v>
          </cell>
          <cell r="B6708" t="str">
            <v>Der Widerstand von Drähten - Abhängigkeit von Material und Temperatur</v>
          </cell>
          <cell r="C6708" t="str">
            <v>The resistance of wires- dependence on the material and tem-perature</v>
          </cell>
          <cell r="D6708" t="str">
            <v>La résistance des fils - en fonction du matériau et de la  température</v>
          </cell>
          <cell r="E6708" t="str">
            <v>Resistencia de los alambres - dependencia del material y de la temperatura</v>
          </cell>
          <cell r="F6708" t="str">
            <v xml:space="preserve">Kompletny zestaw eksperymentalny: Zależność oporności przewodu od materiału i temperatury  </v>
          </cell>
          <cell r="G6708" t="str">
            <v xml:space="preserve">Сопротивление проводников - зависимость от материала и температуры  </v>
          </cell>
          <cell r="H6708">
            <v>5016.8999999999996</v>
          </cell>
        </row>
        <row r="6709">
          <cell r="A6709" t="str">
            <v>P1381300</v>
          </cell>
          <cell r="B6709" t="str">
            <v>Der spezifische Widerstand von Drähten</v>
          </cell>
          <cell r="C6709" t="str">
            <v>The resistivity of wires</v>
          </cell>
          <cell r="D6709" t="str">
            <v>La résistance spécifique des fils</v>
          </cell>
          <cell r="E6709" t="str">
            <v>Resistividad del alambre</v>
          </cell>
          <cell r="F6709" t="str">
            <v xml:space="preserve">Kompletny zestaw eksperymentalny: Oporność przewodów  </v>
          </cell>
          <cell r="G6709" t="str">
            <v xml:space="preserve">Удельное  сопротивление проводников  </v>
          </cell>
          <cell r="H6709">
            <v>4993</v>
          </cell>
        </row>
        <row r="6710">
          <cell r="A6710" t="str">
            <v>P1381400</v>
          </cell>
          <cell r="B6710" t="str">
            <v>Die Stromstärke und der Widerstand bei der Parallelschaltung</v>
          </cell>
          <cell r="C6710" t="str">
            <v>Current and resistance in a parallel connection</v>
          </cell>
          <cell r="D6710" t="str">
            <v>Le courant et la résistance du couplage en parallèle</v>
          </cell>
          <cell r="E6710" t="str">
            <v>Corriente y resistencia en conexiones paralelas</v>
          </cell>
          <cell r="F6710" t="str">
            <v xml:space="preserve">Kompletny zestaw eksperymentalny: Oporność i natężenie prądu w układzie równoległym  </v>
          </cell>
          <cell r="G6710" t="str">
            <v xml:space="preserve"> Сила тока и сопротивление при параллельном соединении проводников  </v>
          </cell>
          <cell r="H6710">
            <v>5047</v>
          </cell>
        </row>
        <row r="6711">
          <cell r="A6711" t="str">
            <v>P1381500</v>
          </cell>
          <cell r="B6711" t="str">
            <v>Die Stromstärke und der Widerstand bei der Reihenschaltung</v>
          </cell>
          <cell r="C6711" t="str">
            <v>Current and resistance in a series connection</v>
          </cell>
          <cell r="D6711" t="str">
            <v>Le courant et la résistance du couplage en série</v>
          </cell>
          <cell r="E6711" t="str">
            <v>Corriente y resistencia en conexiones en serie</v>
          </cell>
          <cell r="F6711" t="str">
            <v xml:space="preserve">Kompletny zestaw eksperymentalny: Oporność i natężenie prądu w układzie szeregowym  </v>
          </cell>
          <cell r="G6711" t="str">
            <v xml:space="preserve"> Сила тока  и сопротивление при последовательном соединении проводников  </v>
          </cell>
          <cell r="H6711">
            <v>5015.1000000000004</v>
          </cell>
        </row>
        <row r="6712">
          <cell r="A6712" t="str">
            <v>P1381600</v>
          </cell>
          <cell r="B6712" t="str">
            <v>Die Spannung bei der Reihenschaltung</v>
          </cell>
          <cell r="C6712" t="str">
            <v>Voltage in a series connection</v>
          </cell>
          <cell r="D6712" t="str">
            <v>Le voltage au couplage en série</v>
          </cell>
          <cell r="E6712" t="str">
            <v>Voltaje en conexiones en serie</v>
          </cell>
          <cell r="F6712" t="str">
            <v xml:space="preserve">Kompletny zestaw eksperymentalny: Napięcie w połączeniu szeregowym  </v>
          </cell>
          <cell r="G6712" t="str">
            <v xml:space="preserve">Напряжение при последовательном соединении проводников </v>
          </cell>
          <cell r="H6712">
            <v>5038.1000000000004</v>
          </cell>
        </row>
        <row r="6713">
          <cell r="A6713" t="str">
            <v>P1381700</v>
          </cell>
          <cell r="B6713" t="str">
            <v>Das Potentiometer</v>
          </cell>
          <cell r="C6713" t="str">
            <v>The potentiometer</v>
          </cell>
          <cell r="D6713" t="str">
            <v>Le potentiomètre</v>
          </cell>
          <cell r="E6713" t="str">
            <v>Potenciometro</v>
          </cell>
          <cell r="F6713" t="str">
            <v xml:space="preserve">Kompletny zestaw eksperymentalny: Potencjometr  </v>
          </cell>
          <cell r="G6713" t="str">
            <v xml:space="preserve">Потенциометр </v>
          </cell>
          <cell r="H6713">
            <v>3667.1</v>
          </cell>
        </row>
        <row r="6714">
          <cell r="A6714" t="str">
            <v>P1381800</v>
          </cell>
          <cell r="B6714" t="str">
            <v>Der Innenwiderstand einer Spannungsquelle</v>
          </cell>
          <cell r="C6714" t="str">
            <v>The internal resistance of a voltage source</v>
          </cell>
          <cell r="D6714" t="str">
            <v>La résistance interne d'une source de tension</v>
          </cell>
          <cell r="E6714" t="str">
            <v>Resistencia interna de una fuente de voltaje</v>
          </cell>
          <cell r="F6714" t="str">
            <v xml:space="preserve">Kompletny zestaw eksperymentalny: Wewnętrzna rezystancja źródła napięcia  </v>
          </cell>
          <cell r="G6714" t="str">
            <v>Внутреннее сопротивление источника напряжения</v>
          </cell>
          <cell r="H6714">
            <v>4006.33</v>
          </cell>
        </row>
        <row r="6715">
          <cell r="A6715" t="str">
            <v>P1381900</v>
          </cell>
          <cell r="B6715" t="str">
            <v>Die Leistung und die Arbeit des elektrischen Stromes</v>
          </cell>
          <cell r="C6715" t="str">
            <v>The power and work of the electric current</v>
          </cell>
          <cell r="D6715" t="str">
            <v>La puissance et le travail du courant électrique</v>
          </cell>
          <cell r="E6715" t="str">
            <v>Energía y trabajo de la corriente eléctrica</v>
          </cell>
          <cell r="F6715" t="str">
            <v xml:space="preserve">Kompletny zestaw eksperymentalny: Praca i moc prądu elektrycznego  </v>
          </cell>
          <cell r="G6715" t="str">
            <v xml:space="preserve">Мощность и работа электрического тока  </v>
          </cell>
          <cell r="H6715">
            <v>5003.1000000000004</v>
          </cell>
        </row>
        <row r="6716">
          <cell r="A6716" t="str">
            <v>P1382000</v>
          </cell>
          <cell r="B6716" t="str">
            <v>Der Kondensator im Gleichstromkreis</v>
          </cell>
          <cell r="C6716" t="str">
            <v>Capacitors in direct current circuits</v>
          </cell>
          <cell r="D6716" t="str">
            <v>Le condensateur dans le circuit continu</v>
          </cell>
          <cell r="E6716" t="str">
            <v>Condensadores en circuitos de corriente contínua</v>
          </cell>
          <cell r="F6716" t="str">
            <v xml:space="preserve">Kompletny zestaw eksperymentalny: Kondensator w obwodzie prądu stałego  </v>
          </cell>
          <cell r="G6716" t="str">
            <v xml:space="preserve">Конденсаторы в цепях постоянного тока  </v>
          </cell>
          <cell r="H6716">
            <v>3484.3</v>
          </cell>
        </row>
        <row r="6717">
          <cell r="A6717" t="str">
            <v>P1382100</v>
          </cell>
          <cell r="B6717" t="str">
            <v>Laden und Entladen eines Kondensators</v>
          </cell>
          <cell r="C6717" t="str">
            <v>Charging and discharging a capacitor</v>
          </cell>
          <cell r="D6717" t="str">
            <v>Charger et décharger un condensateur</v>
          </cell>
          <cell r="E6717" t="str">
            <v>Carga y descarga de un condensador</v>
          </cell>
          <cell r="F6717" t="str">
            <v xml:space="preserve">Kompletny zestaw eksperymentalny: Ładowanie i rozładowywanie kondensatora  </v>
          </cell>
          <cell r="G6717" t="str">
            <v xml:space="preserve">Зарядка и разрядка конденсатора  </v>
          </cell>
          <cell r="H6717">
            <v>3507.3</v>
          </cell>
        </row>
        <row r="6718">
          <cell r="A6718" t="str">
            <v>P1382200</v>
          </cell>
          <cell r="B6718" t="str">
            <v>Der Kondensator im Wechselstromkreis</v>
          </cell>
          <cell r="C6718" t="str">
            <v>Capacitors in alternating current circuits</v>
          </cell>
          <cell r="D6718" t="str">
            <v>Le condensateur dans le circuit alternatif</v>
          </cell>
          <cell r="E6718" t="str">
            <v>Condensadores en circuitos de corriente alterna</v>
          </cell>
          <cell r="F6718" t="str">
            <v xml:space="preserve">Kompletny zestaw eksperymentalny: Kondensator w obwodzie prądu zmiennego  </v>
          </cell>
          <cell r="G6718" t="str">
            <v xml:space="preserve">Конденсаторы в цепях переменного тока </v>
          </cell>
          <cell r="H6718">
            <v>3528.8</v>
          </cell>
        </row>
        <row r="6719">
          <cell r="A6719" t="str">
            <v>P1382300</v>
          </cell>
          <cell r="B6719" t="str">
            <v>Die Diode als elektrisches Ventil</v>
          </cell>
          <cell r="C6719" t="str">
            <v>Diodes as electrical valves</v>
          </cell>
          <cell r="D6719" t="str">
            <v>La diode comme valve électrique</v>
          </cell>
          <cell r="E6719" t="str">
            <v>Diodos como válvulas eléctricas</v>
          </cell>
          <cell r="F6719" t="str">
            <v xml:space="preserve">Kompletny zestaw eksperymentalny: Diody jak zawory elektryczne  </v>
          </cell>
          <cell r="G6719" t="str">
            <v xml:space="preserve">Диоды как электрические вентиля  </v>
          </cell>
          <cell r="H6719">
            <v>3278.2</v>
          </cell>
        </row>
        <row r="6720">
          <cell r="A6720" t="str">
            <v>P1382500</v>
          </cell>
          <cell r="B6720" t="str">
            <v>Die Kennlinie einer Siliziumdiode</v>
          </cell>
          <cell r="C6720" t="str">
            <v>Characteristics of a silicon diode</v>
          </cell>
          <cell r="D6720" t="str">
            <v>La courbe caractéristique d'une diode au silicium</v>
          </cell>
          <cell r="E6720" t="str">
            <v>Características del diodo de silicona</v>
          </cell>
          <cell r="F6720" t="str">
            <v xml:space="preserve">Kompletny zestaw eksperymentalny: Charakterystyka diody krzemowej  </v>
          </cell>
          <cell r="G6720" t="str">
            <v>Характеристики кремниевого диода</v>
          </cell>
          <cell r="H6720">
            <v>4896</v>
          </cell>
        </row>
        <row r="6721">
          <cell r="A6721" t="str">
            <v>P1382600</v>
          </cell>
          <cell r="B6721" t="str">
            <v>Eigenschaften einer Solarzelle - Abhängigkeit von der Beleuchtungsstärke</v>
          </cell>
          <cell r="C6721" t="str">
            <v>Properties of solar cells - dependence on the illuminance</v>
          </cell>
          <cell r="D6721" t="str">
            <v>Propriétés d'une cellule solaire -dépendance à l'éclairement</v>
          </cell>
          <cell r="E6721" t="str">
            <v>Propiedades de las placas solares - dependencia de la iluminación</v>
          </cell>
          <cell r="F6721" t="str">
            <v xml:space="preserve">Kompletny zestaw eksperymentalny: Właściwości ogniw słonecznych - zależność od natężenia oświetlenia  </v>
          </cell>
          <cell r="G6721" t="str">
            <v xml:space="preserve">Свойства солнечных батарей  - зависимость от освещенности  </v>
          </cell>
          <cell r="H6721">
            <v>2571.15</v>
          </cell>
        </row>
        <row r="6722">
          <cell r="A6722" t="str">
            <v>P1382700</v>
          </cell>
          <cell r="B6722" t="str">
            <v>Die Strom-Spannungs-Kennlinie einer Solarzelle</v>
          </cell>
          <cell r="C6722" t="str">
            <v>The current-voltage characteristic of a solar cell</v>
          </cell>
          <cell r="D6722" t="str">
            <v>La caractéristique courant-tension d'une cellule solaire</v>
          </cell>
          <cell r="E6722" t="str">
            <v>Características de corriente y voltaje de una placa solar</v>
          </cell>
          <cell r="F6722" t="str">
            <v xml:space="preserve">Kompletny zestaw eksperymentalny: Charakterystyka prądowo-napięciowa ogniwa słonecznego  </v>
          </cell>
          <cell r="G6722" t="str">
            <v>Вольт-амперная характеристика солнечного элемента</v>
          </cell>
          <cell r="H6722">
            <v>4095.95</v>
          </cell>
        </row>
        <row r="6723">
          <cell r="A6723" t="str">
            <v>P1382800</v>
          </cell>
          <cell r="B6723" t="str">
            <v>Reihen- und Parallelschaltung von Solarzellen - Leerlaufspannung und Kurzschlussstromstärke</v>
          </cell>
          <cell r="C6723" t="str">
            <v>Series and parallel connection of solar cells - open-circuit voltage and short-circuit current</v>
          </cell>
          <cell r="D6723" t="str">
            <v>Couplages en série et en parallèle de cellules solaires - tension à vide et intensité du courant de court-circuit</v>
          </cell>
          <cell r="E6723" t="str">
            <v>Conexiones en serie y en paralelo de las placas solares - voltaje en circuito abierto y corriente en circuito pequeño</v>
          </cell>
          <cell r="F6723" t="str">
            <v xml:space="preserve">Kompletny zestaw eksperymentalny: Szeregowe i równoległe łączenie ogniw słonecznych - Napięcie w obwodzie otwartym i natężenie prądu zwarcia </v>
          </cell>
          <cell r="G6723" t="str">
            <v xml:space="preserve">Последовательное и параллельное соединение солнечных батарей - напряжение холостого хода и ток короткого замыкания </v>
          </cell>
          <cell r="H6723">
            <v>2702.7</v>
          </cell>
        </row>
        <row r="6724">
          <cell r="A6724" t="str">
            <v>P1382900</v>
          </cell>
          <cell r="B6724" t="str">
            <v>Reihen- und Parallelschaltung von Solarzellen - Strom-Spannungskennlinien und Leistung</v>
          </cell>
          <cell r="C6724" t="str">
            <v>Series and parallel connection of solar cells - current-vol-tage characteristics and power ET 5.7</v>
          </cell>
          <cell r="D6724" t="str">
            <v>Couplages en série et en parallèle de cellules solaires - caractéristiques courant-tension et puissance</v>
          </cell>
          <cell r="E6724" t="str">
            <v>Conexiones en serie y en paralelo de placas solares - características de corriente y voltaje y energía</v>
          </cell>
          <cell r="F6724" t="str">
            <v xml:space="preserve">Kompletny zestaw eksperymentalny: Szeregowe i równoległe łączenie ogniw słonecznych - Charakterystyka prądowo-napięciowa i sprawność </v>
          </cell>
          <cell r="G6724" t="str">
            <v xml:space="preserve">Последовательное и параллельное соединение солнечных  батарей - вольт-амперная характеристика и мощность </v>
          </cell>
          <cell r="H6724">
            <v>4338.95</v>
          </cell>
        </row>
        <row r="6725">
          <cell r="A6725" t="str">
            <v>P1383100</v>
          </cell>
          <cell r="B6725" t="str">
            <v>Der npn-Transistor</v>
          </cell>
          <cell r="C6725" t="str">
            <v>The NPN transistor</v>
          </cell>
          <cell r="D6725" t="str">
            <v>Le transistor NPN</v>
          </cell>
          <cell r="E6725" t="str">
            <v>Transistor NPN</v>
          </cell>
          <cell r="F6725" t="str">
            <v xml:space="preserve">Kompletny zestaw eksperymentalny: Tranzystor NPN  </v>
          </cell>
          <cell r="G6725" t="str">
            <v xml:space="preserve">NPN-транзистор  </v>
          </cell>
          <cell r="H6725">
            <v>1968</v>
          </cell>
        </row>
        <row r="6726">
          <cell r="A6726" t="str">
            <v>P1383200</v>
          </cell>
          <cell r="B6726" t="str">
            <v>Der Transistor als Gleichstromverstärker</v>
          </cell>
          <cell r="C6726" t="str">
            <v>The transistor as a direct current amplifier</v>
          </cell>
          <cell r="D6726" t="str">
            <v>Le transistor comme amplificateur pour le courant continu</v>
          </cell>
          <cell r="E6726" t="str">
            <v>Transistor como amplificador de corriente directa</v>
          </cell>
          <cell r="F6726" t="str">
            <v xml:space="preserve">Kompletny zestaw eksperymentalny: Tranzystor jako wzmacniacz prądu stałego  </v>
          </cell>
          <cell r="G6726" t="str">
            <v xml:space="preserve">Транзистор в качестве усилителя постоянного тока  </v>
          </cell>
          <cell r="H6726">
            <v>4979.1000000000004</v>
          </cell>
        </row>
        <row r="6727">
          <cell r="A6727" t="str">
            <v>P1383300</v>
          </cell>
          <cell r="B6727" t="str">
            <v>Die Strom-Spannungs-Kennlinie eines Transistors</v>
          </cell>
          <cell r="C6727" t="str">
            <v>The current-voltage characteristic of a transistor</v>
          </cell>
          <cell r="D6727" t="str">
            <v>La courbe caractéristique courant-tension d'un transistor</v>
          </cell>
          <cell r="E6727" t="str">
            <v>Características de corriente y voltaje de un transistor</v>
          </cell>
          <cell r="F6727" t="str">
            <v xml:space="preserve">Kompletny zestaw eksperymentalny: Charakterystyka prądowo-napięciowych tranzystora  </v>
          </cell>
          <cell r="G6727" t="str">
            <v xml:space="preserve">Вольт-амперная характеристика  NPN-транзистора  </v>
          </cell>
          <cell r="H6727">
            <v>4958.13</v>
          </cell>
        </row>
        <row r="6728">
          <cell r="A6728" t="str">
            <v>P1383400</v>
          </cell>
          <cell r="B6728" t="str">
            <v>Der Transistor als Schalter</v>
          </cell>
          <cell r="C6728" t="str">
            <v>The transistor as a switch</v>
          </cell>
          <cell r="D6728" t="str">
            <v>Le transistor comme interrupteur</v>
          </cell>
          <cell r="E6728" t="str">
            <v>El transistor como un conmutador</v>
          </cell>
          <cell r="F6728" t="str">
            <v xml:space="preserve">Kompletny zestaw eksperymentalny: Tranzystor jako przełącznik  </v>
          </cell>
          <cell r="G6728" t="str">
            <v>Транзистор как переключатель</v>
          </cell>
          <cell r="H6728">
            <v>5078.1000000000004</v>
          </cell>
        </row>
        <row r="6729">
          <cell r="A6729" t="str">
            <v>P1383500</v>
          </cell>
          <cell r="B6729" t="str">
            <v>Der Transistor-Zeitschalter</v>
          </cell>
          <cell r="C6729" t="str">
            <v>The transistor time-delay switch</v>
          </cell>
          <cell r="D6729" t="str">
            <v>Le transistor interrupteur temporisé</v>
          </cell>
          <cell r="E6729" t="str">
            <v>El interruptor de retardo del transistor</v>
          </cell>
          <cell r="F6729" t="str">
            <v xml:space="preserve">Kompletny zestaw eksperymentalny: Tranzystorowy przełącznik czasowy  </v>
          </cell>
          <cell r="G6729" t="str">
            <v xml:space="preserve">Транзистор как переключатель с временной задержкой  </v>
          </cell>
          <cell r="H6729">
            <v>2437.1999999999998</v>
          </cell>
        </row>
        <row r="6730">
          <cell r="A6730" t="str">
            <v>P1383600</v>
          </cell>
          <cell r="B6730" t="str">
            <v>Der pnp-Transistor</v>
          </cell>
          <cell r="C6730" t="str">
            <v>The PNP transistor</v>
          </cell>
          <cell r="D6730" t="str">
            <v>Le transistor PNP</v>
          </cell>
          <cell r="E6730" t="str">
            <v>Transistor PNP</v>
          </cell>
          <cell r="F6730" t="str">
            <v xml:space="preserve">Kompletny zestaw eksperymentalny: Tranzystor PNP  </v>
          </cell>
          <cell r="G6730" t="str">
            <v>PNP транзистор</v>
          </cell>
          <cell r="H6730">
            <v>5095.03</v>
          </cell>
        </row>
        <row r="6731">
          <cell r="A6731" t="str">
            <v>P1396700</v>
          </cell>
          <cell r="B6731" t="str">
            <v xml:space="preserve">Umwandlung elektrischer Energie in thermische Energie </v>
          </cell>
          <cell r="C6731" t="str">
            <v>Conversion of electrical energy into thermal energy</v>
          </cell>
          <cell r="D6731" t="str">
            <v>Conversion de l'énergie électrique en énergie thermique</v>
          </cell>
          <cell r="E6731" t="str">
            <v>Conversión de la energía eléctrica en energía térmica</v>
          </cell>
          <cell r="F6731" t="str">
            <v xml:space="preserve">Kompletny zestaw eksperymentalny: Przemiana energii elektrycznej w energię wewnętrzną  </v>
          </cell>
          <cell r="G6731" t="str">
            <v xml:space="preserve">Преобразование электрической энергии в тепловую энергию  </v>
          </cell>
          <cell r="H6731">
            <v>4945.3</v>
          </cell>
        </row>
        <row r="6732">
          <cell r="A6732" t="str">
            <v>P1396800</v>
          </cell>
          <cell r="B6732" t="str">
            <v>Umwandlung elektrischer Energie in mechanische und umgekehrt</v>
          </cell>
          <cell r="C6732" t="str">
            <v>Conversion of electrical energy into mechanical energy andvice versa</v>
          </cell>
          <cell r="D6732" t="str">
            <v>Conversion de l'énergie électrique en énergie mécanique et vice versa</v>
          </cell>
          <cell r="E6732" t="str">
            <v>Conversión de la energía eléctrica en energía mecánica y vice versa</v>
          </cell>
          <cell r="F6732" t="str">
            <v xml:space="preserve">Kompletny zestaw eksperymentalny: Przemiana energii elektrycznej w energię mechaniczną i vice versa  </v>
          </cell>
          <cell r="G6732" t="str">
            <v xml:space="preserve">Преобразование электрической энергии в механическую энергию и наоборот  </v>
          </cell>
          <cell r="H6732">
            <v>5484.4</v>
          </cell>
        </row>
        <row r="6733">
          <cell r="A6733" t="str">
            <v>P1396900</v>
          </cell>
          <cell r="B6733" t="str">
            <v xml:space="preserve">Die Leitfähigkeit wässriger Lösungen von Elektrolyten </v>
          </cell>
          <cell r="C6733" t="str">
            <v>Conductivity of aqueous solutions of electrolytes</v>
          </cell>
          <cell r="D6733" t="str">
            <v>Conductivité des solutions aqueuses d'électrolytes</v>
          </cell>
          <cell r="E6733" t="str">
            <v>Conductividad de las soluciones acuosas de electrolitos</v>
          </cell>
          <cell r="F6733" t="str">
            <v xml:space="preserve">Kompletny zestaw eksperymentalny: Przewodnictwo wodnych roztworów elektrolitów  </v>
          </cell>
          <cell r="G6733" t="str">
            <v xml:space="preserve">Проводимость водных растворов электролитов </v>
          </cell>
          <cell r="H6733">
            <v>4923.9399999999996</v>
          </cell>
        </row>
        <row r="6734">
          <cell r="A6734" t="str">
            <v>P1397000</v>
          </cell>
          <cell r="B6734" t="str">
            <v>Der Zusammenhang zwischen Stromstärke und Spannung bei Leitungsvorgängen in Flüssigkeiten</v>
          </cell>
          <cell r="C6734" t="str">
            <v>The connection between current and voltage in conductiveprocesses in liquids</v>
          </cell>
          <cell r="D6734" t="str">
            <v>La relation entre l'intensité du courant et la tension pendant les processus de conduction dans les liquides</v>
          </cell>
          <cell r="E6734" t="str">
            <v>Conexión entre corriente y voltaje en procesos conductivos en líquidos</v>
          </cell>
          <cell r="F6734" t="str">
            <v xml:space="preserve">Kompletny zestaw eksperymentalny: Zależność między napięciem i natężeniem prądu w procesach przewodzenia w cieczach  </v>
          </cell>
          <cell r="G6734" t="str">
            <v>Связь между силой тока и напряжением в токопроводящих жидкостях</v>
          </cell>
          <cell r="H6734">
            <v>4899.34</v>
          </cell>
        </row>
        <row r="6735">
          <cell r="A6735" t="str">
            <v>P1397100</v>
          </cell>
          <cell r="B6735" t="str">
            <v xml:space="preserve">Die Elektrolyse </v>
          </cell>
          <cell r="C6735" t="str">
            <v>Electrolysis</v>
          </cell>
          <cell r="D6735" t="str">
            <v>Électrolyse</v>
          </cell>
          <cell r="E6735" t="str">
            <v>Electrolisis</v>
          </cell>
          <cell r="F6735" t="str">
            <v xml:space="preserve">Kompletny zestaw eksperymentalny: Elektroliza  </v>
          </cell>
          <cell r="G6735" t="str">
            <v>Электролиз</v>
          </cell>
          <cell r="H6735">
            <v>4885.74</v>
          </cell>
        </row>
        <row r="6736">
          <cell r="A6736" t="str">
            <v>P1397200</v>
          </cell>
          <cell r="B6736" t="str">
            <v xml:space="preserve">Das Galvanisieren </v>
          </cell>
          <cell r="C6736" t="str">
            <v>Galvanisation</v>
          </cell>
          <cell r="D6736" t="str">
            <v>Galvanisation</v>
          </cell>
          <cell r="E6736" t="str">
            <v>Galvanización</v>
          </cell>
          <cell r="F6736" t="str">
            <v xml:space="preserve">Kompletny zestaw eksperymentalny: Galwanizacja  </v>
          </cell>
          <cell r="G6736" t="str">
            <v xml:space="preserve">Гальванизация  </v>
          </cell>
          <cell r="H6736">
            <v>3411.94</v>
          </cell>
        </row>
        <row r="6737">
          <cell r="A6737" t="str">
            <v>P1397300</v>
          </cell>
          <cell r="B6737" t="str">
            <v xml:space="preserve">Galvanische Elemente </v>
          </cell>
          <cell r="C6737" t="str">
            <v>Galvanic cells</v>
          </cell>
          <cell r="D6737" t="str">
            <v>Eléments galvaniques</v>
          </cell>
          <cell r="E6737" t="str">
            <v>Celdas galvánicas</v>
          </cell>
          <cell r="F6737" t="str">
            <v xml:space="preserve">Kompletny zestaw eksperymentalny: Ogniwa galwaniczne  </v>
          </cell>
          <cell r="G6737" t="str">
            <v xml:space="preserve">Гальванические элементы </v>
          </cell>
          <cell r="H6737">
            <v>2716.94</v>
          </cell>
        </row>
        <row r="6738">
          <cell r="A6738" t="str">
            <v>P1397400</v>
          </cell>
          <cell r="B6738" t="str">
            <v xml:space="preserve">Der Blei-Akkumulator </v>
          </cell>
          <cell r="C6738" t="str">
            <v>The lead accumulator</v>
          </cell>
          <cell r="D6738" t="str">
            <v>L'accumulateur au plomb</v>
          </cell>
          <cell r="E6738" t="str">
            <v>Acumulador de plomo</v>
          </cell>
          <cell r="F6738" t="str">
            <v xml:space="preserve">Kompletny zestaw eksperymentalny: Akumulator ołowiowy  </v>
          </cell>
          <cell r="G6738" t="str">
            <v xml:space="preserve">Свинцовый аккумулятор </v>
          </cell>
          <cell r="H6738">
            <v>5211.54</v>
          </cell>
        </row>
        <row r="6739">
          <cell r="A6739" t="str">
            <v>P1397700</v>
          </cell>
          <cell r="B6739" t="str">
            <v>Die magnetische Wirkung eines stromdurchflossenen Leiters</v>
          </cell>
          <cell r="C6739" t="str">
            <v>The magnetic effect of a current-carrying conductor</v>
          </cell>
          <cell r="D6739" t="str">
            <v>Et 9.1 The magnetic effect of à current carrying conductor</v>
          </cell>
          <cell r="E6739" t="str">
            <v>El efecto magnético de un conductor de corriente</v>
          </cell>
          <cell r="F6739" t="str">
            <v xml:space="preserve">Kompletny zestaw eksperymentalny: Pole magnetyczne przewodnika z prądem elektrycznym  </v>
          </cell>
          <cell r="G6739" t="str">
            <v xml:space="preserve">Магнитный эффект проводника с током  </v>
          </cell>
          <cell r="H6739">
            <v>2065.6</v>
          </cell>
        </row>
        <row r="6740">
          <cell r="A6740" t="str">
            <v>P1397800</v>
          </cell>
          <cell r="B6740" t="str">
            <v xml:space="preserve">Die Lorentz-Kraft: Stromführender Leiter im Magnetfeld </v>
          </cell>
          <cell r="C6740" t="str">
            <v>The Lorentz force: current-carrying conductors in a magneticfield</v>
          </cell>
          <cell r="D6740" t="str">
            <v/>
          </cell>
          <cell r="E6740" t="str">
            <v>Fuerza de Lorentz: conductores portadores de corriente en campo magnético</v>
          </cell>
          <cell r="F6740" t="str">
            <v xml:space="preserve">Kompletny zestaw eksperymentalny: Siła elektromagnetyczna; Przewodnik z prądem w polu magnetycznym  </v>
          </cell>
          <cell r="G6740" t="str">
            <v>Сила Лоренца:  проводники с током в магнитном поле</v>
          </cell>
          <cell r="H6740">
            <v>2000.3</v>
          </cell>
        </row>
        <row r="6741">
          <cell r="A6741" t="str">
            <v>P1397900</v>
          </cell>
          <cell r="B6741" t="str">
            <v xml:space="preserve">Die elektrische Klingel </v>
          </cell>
          <cell r="C6741" t="str">
            <v>The electric bell</v>
          </cell>
          <cell r="D6741" t="str">
            <v/>
          </cell>
          <cell r="E6741" t="str">
            <v>Campana eléctrica</v>
          </cell>
          <cell r="F6741" t="str">
            <v xml:space="preserve">Kompletny zestaw eksperymentalny: Dzwonek elektryczny  </v>
          </cell>
          <cell r="G6741" t="str">
            <v xml:space="preserve">Электрический звонок </v>
          </cell>
          <cell r="H6741">
            <v>2156.6</v>
          </cell>
        </row>
        <row r="6742">
          <cell r="A6742" t="str">
            <v>P1398000</v>
          </cell>
          <cell r="B6742" t="str">
            <v xml:space="preserve">Das elektromagnetische Relais </v>
          </cell>
          <cell r="C6742" t="str">
            <v>The electromagnetic relay</v>
          </cell>
          <cell r="D6742" t="str">
            <v/>
          </cell>
          <cell r="E6742" t="str">
            <v>Relé electromagnético</v>
          </cell>
          <cell r="F6742" t="str">
            <v xml:space="preserve">Kompletny zestaw eksperymentalny: Przekaźnik elektromagnetyczny  </v>
          </cell>
          <cell r="G6742" t="str">
            <v xml:space="preserve">Электромагнитное реле  </v>
          </cell>
          <cell r="H6742">
            <v>2490.1999999999998</v>
          </cell>
        </row>
        <row r="6743">
          <cell r="A6743" t="str">
            <v>P1398100</v>
          </cell>
          <cell r="B6743" t="str">
            <v xml:space="preserve">Steuern mit einem Relais </v>
          </cell>
          <cell r="C6743" t="str">
            <v>Controlling with a relay</v>
          </cell>
          <cell r="D6743" t="str">
            <v/>
          </cell>
          <cell r="E6743" t="str">
            <v>Controlando mediante el relé</v>
          </cell>
          <cell r="F6743" t="str">
            <v xml:space="preserve">Kompletny zestaw eksperymentalny: Sterowanie przekaźnikiem  </v>
          </cell>
          <cell r="G6743" t="str">
            <v xml:space="preserve">Контроль с помощью реле </v>
          </cell>
          <cell r="H6743">
            <v>1961.8</v>
          </cell>
        </row>
        <row r="6744">
          <cell r="A6744" t="str">
            <v>P1398300</v>
          </cell>
          <cell r="B6744" t="str">
            <v xml:space="preserve">Das Galvanometer </v>
          </cell>
          <cell r="C6744" t="str">
            <v>The galvanometer</v>
          </cell>
          <cell r="D6744" t="str">
            <v/>
          </cell>
          <cell r="E6744" t="str">
            <v>Galvanómetro</v>
          </cell>
          <cell r="F6744" t="str">
            <v xml:space="preserve">Kompletny zestaw eksperymentalny: Galwanometr  </v>
          </cell>
          <cell r="G6744" t="str">
            <v xml:space="preserve">Гальванометр  </v>
          </cell>
          <cell r="H6744">
            <v>2143.9</v>
          </cell>
        </row>
        <row r="6745">
          <cell r="A6745" t="str">
            <v>P1398500</v>
          </cell>
          <cell r="B6745" t="str">
            <v xml:space="preserve">Der Permanentmagnet-Motor </v>
          </cell>
          <cell r="C6745" t="str">
            <v>The permanent magnet motor</v>
          </cell>
          <cell r="D6745" t="str">
            <v>Le moteur à aimant permanent</v>
          </cell>
          <cell r="E6745" t="str">
            <v>Motor de imán permanente</v>
          </cell>
          <cell r="F6745" t="str">
            <v xml:space="preserve">Kompletny zestaw eksperymentalny: Silnik z magnesem trwałym  </v>
          </cell>
          <cell r="G6745" t="str">
            <v xml:space="preserve">Двигатель с постоянным магнитом </v>
          </cell>
          <cell r="H6745">
            <v>3478</v>
          </cell>
        </row>
        <row r="6746">
          <cell r="A6746" t="str">
            <v>P1398600</v>
          </cell>
          <cell r="B6746" t="str">
            <v xml:space="preserve">Der Hauptschlussmotor </v>
          </cell>
          <cell r="C6746" t="str">
            <v>The series motor</v>
          </cell>
          <cell r="D6746" t="str">
            <v>Moteur série à courant continue</v>
          </cell>
          <cell r="E6746" t="str">
            <v>Motor en serie</v>
          </cell>
          <cell r="F6746" t="str">
            <v xml:space="preserve">Kompletny zestaw eksperymentalny: Silnik szeregowy  </v>
          </cell>
          <cell r="G6746" t="str">
            <v>Электродвигатель последовательного возбуждения</v>
          </cell>
          <cell r="H6746">
            <v>4003.1</v>
          </cell>
        </row>
        <row r="6747">
          <cell r="A6747" t="str">
            <v>P1398700</v>
          </cell>
          <cell r="B6747" t="str">
            <v xml:space="preserve">Der Nebenschlussmotor </v>
          </cell>
          <cell r="C6747" t="str">
            <v>The shunt motor</v>
          </cell>
          <cell r="D6747" t="str">
            <v>Moteur électrique shunt</v>
          </cell>
          <cell r="E6747" t="str">
            <v>Motor de derivación</v>
          </cell>
          <cell r="F6747" t="str">
            <v xml:space="preserve">Kompletny zestaw eksperymentalny: Silnik bocznikowy  </v>
          </cell>
          <cell r="G6747" t="str">
            <v xml:space="preserve">Шунтовой двигатель  </v>
          </cell>
          <cell r="H6747">
            <v>5665.7</v>
          </cell>
        </row>
        <row r="6748">
          <cell r="A6748" t="str">
            <v>P1398800</v>
          </cell>
          <cell r="B6748" t="str">
            <v xml:space="preserve">Der Synchronmotor </v>
          </cell>
          <cell r="C6748" t="str">
            <v>The synchronous motor</v>
          </cell>
          <cell r="D6748" t="str">
            <v>The synchronous moteur</v>
          </cell>
          <cell r="E6748" t="str">
            <v>Motor sincronizado</v>
          </cell>
          <cell r="F6748" t="str">
            <v xml:space="preserve">Kompletny zestaw eksperymentalny: Silnik synchroniczny  </v>
          </cell>
          <cell r="G6748" t="str">
            <v xml:space="preserve">Синхронный двигатель  </v>
          </cell>
          <cell r="H6748">
            <v>1948.3</v>
          </cell>
        </row>
        <row r="6749">
          <cell r="A6749" t="str">
            <v>P1398900</v>
          </cell>
          <cell r="B6749" t="str">
            <v>Erzeugung von Induktionsspannungen mit einem Dauermagneten</v>
          </cell>
          <cell r="C6749" t="str">
            <v>Generation of induced voltages with a permanent magnet</v>
          </cell>
          <cell r="D6749" t="str">
            <v>Generation de voltage  inductive avec un aimant permanent</v>
          </cell>
          <cell r="E6749" t="str">
            <v>Generación de voltajes inducidos con imanes permanentes</v>
          </cell>
          <cell r="F6749" t="str">
            <v xml:space="preserve">Kompletny zestaw eksperymentalny: Indukowanie napięcia za pomocą magnesu trwałego  </v>
          </cell>
          <cell r="G6749" t="str">
            <v xml:space="preserve">Возникновение ЭДС с постоянным магнитом  </v>
          </cell>
          <cell r="H6749">
            <v>2458.5</v>
          </cell>
        </row>
        <row r="6750">
          <cell r="A6750" t="str">
            <v>P1399000</v>
          </cell>
          <cell r="B6750" t="str">
            <v>Erzeugung von Induktionsspannungen mit einem Elektromagneten</v>
          </cell>
          <cell r="C6750" t="str">
            <v>Generation of induced voltages with an electromagnet</v>
          </cell>
          <cell r="D6750" t="str">
            <v>Génération de tensions d'induction avec un électro-aimant</v>
          </cell>
          <cell r="E6750" t="str">
            <v>Generación de voltajes inducidos con un electroimán</v>
          </cell>
          <cell r="F6750" t="str">
            <v xml:space="preserve">Kompletny zestaw eksperymentalny: Indukowanie napięcia za pomocą elektromagnesu  </v>
          </cell>
          <cell r="G6750" t="str">
            <v xml:space="preserve">Возникновение ЭДС с электромагнитом </v>
          </cell>
          <cell r="H6750">
            <v>3713.3</v>
          </cell>
        </row>
        <row r="6751">
          <cell r="A6751" t="str">
            <v>P1399100</v>
          </cell>
          <cell r="B6751" t="str">
            <v>Der Wechselstromgenerator</v>
          </cell>
          <cell r="C6751" t="str">
            <v>The alternating current generator</v>
          </cell>
          <cell r="D6751" t="str">
            <v>L'alternateur</v>
          </cell>
          <cell r="E6751" t="str">
            <v>Generador de corriente alterna</v>
          </cell>
          <cell r="F6751" t="str">
            <v xml:space="preserve">Kompletny zestaw eksperymentalny: Alternator  </v>
          </cell>
          <cell r="G6751" t="str">
            <v>Генератор переменного тока</v>
          </cell>
          <cell r="H6751">
            <v>4039.3</v>
          </cell>
        </row>
        <row r="6752">
          <cell r="A6752" t="str">
            <v>P1399200</v>
          </cell>
          <cell r="B6752" t="str">
            <v>Der Gleichstromgenerator</v>
          </cell>
          <cell r="C6752" t="str">
            <v>The direct current generator</v>
          </cell>
          <cell r="D6752" t="str">
            <v>La génératrice de courant continu</v>
          </cell>
          <cell r="E6752" t="str">
            <v>Generador de corriente continua</v>
          </cell>
          <cell r="F6752" t="str">
            <v xml:space="preserve">Kompletny zestaw eksperymentalny: Prądnica prądu stałego  </v>
          </cell>
          <cell r="G6752" t="str">
            <v xml:space="preserve">Генератор постоянного тока </v>
          </cell>
          <cell r="H6752">
            <v>3762</v>
          </cell>
        </row>
        <row r="6753">
          <cell r="A6753" t="str">
            <v>P1399300</v>
          </cell>
          <cell r="B6753" t="str">
            <v>Das Lenzsche Gesetz</v>
          </cell>
          <cell r="C6753" t="str">
            <v xml:space="preserve">Lenz's law </v>
          </cell>
          <cell r="D6753" t="str">
            <v>Loi de Lenz</v>
          </cell>
          <cell r="E6753" t="str">
            <v>Ley de Lenz</v>
          </cell>
          <cell r="F6753" t="str">
            <v xml:space="preserve">Kompletny zestaw eksperymentalny: Prawo Lenza  </v>
          </cell>
          <cell r="G6753" t="str">
            <v xml:space="preserve">Правило Ленца </v>
          </cell>
          <cell r="H6753">
            <v>3449.3</v>
          </cell>
        </row>
        <row r="6754">
          <cell r="A6754" t="str">
            <v>P1399400</v>
          </cell>
          <cell r="B6754" t="str">
            <v>Das Verhalten eines Gleichstromgenerators bei Belastung</v>
          </cell>
          <cell r="C6754" t="str">
            <v>The behaviour of a direct current generator under load</v>
          </cell>
          <cell r="D6754" t="str">
            <v>Le comportement d'un générateur de courant continu en charge</v>
          </cell>
          <cell r="E6754" t="str">
            <v>El comportamiento de un generador de corriente continua en carga</v>
          </cell>
          <cell r="F6754" t="str">
            <v xml:space="preserve">Kompletny zestaw eksperymentalny: Zachowanie się z prądnicy prądu stałego pod obciążeniem  </v>
          </cell>
          <cell r="G6754" t="str">
            <v xml:space="preserve">Работа генератора постоянного тока под нагрузкой  </v>
          </cell>
          <cell r="H6754">
            <v>5466.8</v>
          </cell>
        </row>
        <row r="6755">
          <cell r="A6755" t="str">
            <v>P1399500</v>
          </cell>
          <cell r="B6755" t="str">
            <v xml:space="preserve">Spannungstransformation </v>
          </cell>
          <cell r="C6755" t="str">
            <v>Voltage transformation</v>
          </cell>
          <cell r="D6755" t="str">
            <v>Transformation de voltage</v>
          </cell>
          <cell r="E6755" t="str">
            <v>Transformación del voltaje</v>
          </cell>
          <cell r="F6755" t="str">
            <v xml:space="preserve">Kompletny zestaw eksperymentalny: Transformacja napięcia  </v>
          </cell>
          <cell r="G6755" t="str">
            <v xml:space="preserve">Преобразование напряжения </v>
          </cell>
          <cell r="H6755">
            <v>4992.1000000000004</v>
          </cell>
        </row>
        <row r="6756">
          <cell r="A6756" t="str">
            <v>P1399600</v>
          </cell>
          <cell r="B6756" t="str">
            <v xml:space="preserve">Stromtransformation </v>
          </cell>
          <cell r="C6756" t="str">
            <v>Current transformation</v>
          </cell>
          <cell r="D6756" t="str">
            <v>Transformation de courant</v>
          </cell>
          <cell r="E6756" t="str">
            <v>Transformación de la corriente</v>
          </cell>
          <cell r="F6756" t="str">
            <v xml:space="preserve">Kompletny zestaw eksperymentalny: Transformacja natężenia prądu  </v>
          </cell>
          <cell r="G6756" t="str">
            <v xml:space="preserve">Преобразование тока </v>
          </cell>
          <cell r="H6756">
            <v>6889.9</v>
          </cell>
        </row>
        <row r="6757">
          <cell r="A6757" t="str">
            <v>P1399700</v>
          </cell>
          <cell r="B6757" t="str">
            <v>Kräfte zwischen Primär- und Sekundärspule eines Transformators</v>
          </cell>
          <cell r="C6757" t="str">
            <v>The forces between the primary and secondary coils of atransformer</v>
          </cell>
          <cell r="D6757" t="str">
            <v>Les forces entre le primaire et les bobines secondaires d'untransformateur</v>
          </cell>
          <cell r="E6757" t="str">
            <v>Fuerzas entre bobinas primarias y secundarias de un transformador</v>
          </cell>
          <cell r="F6757" t="str">
            <v xml:space="preserve">Kompletny zestaw eksperymentalny: Siły pomiędzy uzwojeniami pierwotnym i wtórnym transformatora  </v>
          </cell>
          <cell r="G6757" t="str">
            <v xml:space="preserve">Силы, действующие между первичной и вторичной обмотками трансформатора  </v>
          </cell>
          <cell r="H6757">
            <v>1865.5</v>
          </cell>
        </row>
        <row r="6758">
          <cell r="A6758" t="str">
            <v>P1399900</v>
          </cell>
          <cell r="B6758" t="str">
            <v xml:space="preserve">Die Selbstinduktion beim Einschaltvorgang </v>
          </cell>
          <cell r="C6758" t="str">
            <v>Self-induction when switching a circuit on</v>
          </cell>
          <cell r="D6758" t="str">
            <v/>
          </cell>
          <cell r="E6758" t="str">
            <v>Autoinducción cuando se apaga un circuito</v>
          </cell>
          <cell r="F6758" t="str">
            <v xml:space="preserve">Kompletny zestaw eksperymentalny: Samoindukcja podczas włączania obwodu  </v>
          </cell>
          <cell r="G6758" t="str">
            <v>Самоиндукция при включении цепи</v>
          </cell>
          <cell r="H6758">
            <v>2292.5</v>
          </cell>
        </row>
        <row r="6759">
          <cell r="A6759" t="str">
            <v>P1400000</v>
          </cell>
          <cell r="B6759" t="str">
            <v xml:space="preserve">Die Selbstinduktion beim Ausschaltvorgang </v>
          </cell>
          <cell r="C6759" t="str">
            <v>Self-induction when switching a circuit off</v>
          </cell>
          <cell r="D6759" t="str">
            <v>Auto-induction pendant le processus d'arrêt</v>
          </cell>
          <cell r="E6759" t="str">
            <v>Autoinducción cuando se apaga un circuito</v>
          </cell>
          <cell r="F6759" t="str">
            <v xml:space="preserve">Kompletny zestaw eksperymentalny: Samoindukcja podczas wyłączania obwodu  </v>
          </cell>
          <cell r="G6759" t="str">
            <v>Самоиндукция при выключении цепи</v>
          </cell>
          <cell r="H6759">
            <v>3609.2</v>
          </cell>
        </row>
        <row r="6760">
          <cell r="A6760" t="str">
            <v>P1400100</v>
          </cell>
          <cell r="B6760" t="str">
            <v>Die Spule im Wechselstromkreis</v>
          </cell>
          <cell r="C6760" t="str">
            <v>The coil in the alternating current circuit</v>
          </cell>
          <cell r="D6760" t="str">
            <v>La bobine dans le circuit CA</v>
          </cell>
          <cell r="E6760" t="str">
            <v>La bobina en un circuito de corriente alterna</v>
          </cell>
          <cell r="F6760" t="str">
            <v xml:space="preserve">Kompletny zestaw eksperymentalny: Cewki w obwodach prądu przemiennego  </v>
          </cell>
          <cell r="G6760" t="str">
            <v>Катушка в цепи переменного тока</v>
          </cell>
          <cell r="H6760">
            <v>3817.3</v>
          </cell>
        </row>
        <row r="6761">
          <cell r="A6761" t="str">
            <v>P1400300</v>
          </cell>
          <cell r="B6761" t="str">
            <v xml:space="preserve">Erdung des Stromversorgungsnetzes </v>
          </cell>
          <cell r="C6761" t="str">
            <v>Earthing of the power supply line</v>
          </cell>
          <cell r="D6761" t="str">
            <v>Earthing of the alimentation line</v>
          </cell>
          <cell r="E6761" t="str">
            <v>Toma de tierra de la línea de una fuente de alimentación</v>
          </cell>
          <cell r="F6761" t="str">
            <v xml:space="preserve">Kompletny zestaw eksperymentalny: Uziemienie sieci zasilającej  </v>
          </cell>
          <cell r="G6761" t="str">
            <v>Заземление линии электропитания</v>
          </cell>
          <cell r="H6761">
            <v>2247</v>
          </cell>
        </row>
        <row r="6762">
          <cell r="A6762" t="str">
            <v>P1400400</v>
          </cell>
          <cell r="B6762" t="str">
            <v xml:space="preserve">Das Schutzleitersystem </v>
          </cell>
          <cell r="C6762" t="str">
            <v>The protective conductor system</v>
          </cell>
          <cell r="D6762" t="str">
            <v>The protective lead system</v>
          </cell>
          <cell r="E6762" t="str">
            <v>Sistema conductor protector</v>
          </cell>
          <cell r="F6762" t="str">
            <v xml:space="preserve">Kompletny zestaw eksperymentalny: Zabezpieczenie sieci zasilającej  </v>
          </cell>
          <cell r="G6762" t="str">
            <v xml:space="preserve">Защитная система в электрической сети </v>
          </cell>
          <cell r="H6762">
            <v>2325.9</v>
          </cell>
        </row>
        <row r="6763">
          <cell r="A6763" t="str">
            <v>P1400500</v>
          </cell>
          <cell r="B6763" t="str">
            <v xml:space="preserve">Der Schutz-Trenntransformator </v>
          </cell>
          <cell r="C6763" t="str">
            <v>The protective isolation transformer</v>
          </cell>
          <cell r="D6763" t="str">
            <v>The protective separating transparentmer</v>
          </cell>
          <cell r="E6763" t="str">
            <v>Transformador de aislamiento protector</v>
          </cell>
          <cell r="F6763" t="str">
            <v xml:space="preserve">Kompletny zestaw eksperymentalny: Transformator separujący  </v>
          </cell>
          <cell r="G6763" t="str">
            <v xml:space="preserve">Защитный изолирующий трансформатор  </v>
          </cell>
          <cell r="H6763">
            <v>2648.2</v>
          </cell>
        </row>
        <row r="6764">
          <cell r="A6764" t="str">
            <v>P1400600</v>
          </cell>
          <cell r="B6764" t="str">
            <v xml:space="preserve">Der NTC-Widerstand </v>
          </cell>
          <cell r="C6764" t="str">
            <v>The NTC resistor</v>
          </cell>
          <cell r="D6764" t="str">
            <v>La résistance NTC</v>
          </cell>
          <cell r="E6764" t="str">
            <v>Resistor NTC</v>
          </cell>
          <cell r="F6764" t="str">
            <v xml:space="preserve">Kompletny zestaw eksperymentalny: Termistor NTC  </v>
          </cell>
          <cell r="G6764" t="str">
            <v xml:space="preserve">NTC резистор  </v>
          </cell>
          <cell r="H6764">
            <v>4901.1000000000004</v>
          </cell>
        </row>
        <row r="6765">
          <cell r="A6765" t="str">
            <v>P1400700</v>
          </cell>
          <cell r="B6765" t="str">
            <v xml:space="preserve">Der PTC-Widerstand </v>
          </cell>
          <cell r="C6765" t="str">
            <v>The PTC resistor</v>
          </cell>
          <cell r="D6765" t="str">
            <v>La résistance PTC</v>
          </cell>
          <cell r="E6765" t="str">
            <v>Resistor PTC</v>
          </cell>
          <cell r="F6765" t="str">
            <v xml:space="preserve">Kompletny zestaw eksperymentalny: Termistor PTC  </v>
          </cell>
          <cell r="G6765" t="str">
            <v>PTC резистор</v>
          </cell>
          <cell r="H6765">
            <v>4953</v>
          </cell>
        </row>
        <row r="6766">
          <cell r="A6766" t="str">
            <v>P1400900</v>
          </cell>
          <cell r="B6766" t="str">
            <v xml:space="preserve">Die Kennlinie einer Z-Diode </v>
          </cell>
          <cell r="C6766" t="str">
            <v>Characteristic curve of a Zener diode</v>
          </cell>
          <cell r="D6766" t="str">
            <v>La courbe caractéristique d'une diode Zener</v>
          </cell>
          <cell r="E6766" t="str">
            <v>Curva característica de un diodo Zener</v>
          </cell>
          <cell r="F6766" t="str">
            <v xml:space="preserve">Kompletny zestaw eksperymentalny: Charakterystyka diody Zenera  </v>
          </cell>
          <cell r="G6766" t="str">
            <v xml:space="preserve">Характеристическая кривая диода Зенера </v>
          </cell>
          <cell r="H6766">
            <v>4846.1000000000004</v>
          </cell>
        </row>
        <row r="6767">
          <cell r="A6767" t="str">
            <v>P1401000</v>
          </cell>
          <cell r="B6767" t="str">
            <v xml:space="preserve">Die Z-Diode als Spannungsstabilisator </v>
          </cell>
          <cell r="C6767" t="str">
            <v>The Zener diode as voltage stabiliser</v>
          </cell>
          <cell r="D6767" t="str">
            <v>La diode Zener comme stabilisateur de voltage</v>
          </cell>
          <cell r="E6767" t="str">
            <v>Diodo Zener como un estabilizador del voltaje</v>
          </cell>
          <cell r="F6767" t="str">
            <v xml:space="preserve">Kompletny zestaw eksperymentalny: Dioda Zenera jako stabilizator  </v>
          </cell>
          <cell r="G6767" t="str">
            <v xml:space="preserve">Стабилитрон в качестве стабилизатора напряжения  </v>
          </cell>
          <cell r="H6767">
            <v>4887.1000000000004</v>
          </cell>
        </row>
        <row r="6768">
          <cell r="A6768" t="str">
            <v>P1401100</v>
          </cell>
          <cell r="B6768" t="str">
            <v xml:space="preserve">Die Leuchtdiode </v>
          </cell>
          <cell r="C6768" t="str">
            <v>Light-emitting diodes</v>
          </cell>
          <cell r="D6768" t="str">
            <v>La diode électroluminescente</v>
          </cell>
          <cell r="E6768" t="str">
            <v>Diodos emisores de luz (LEDs)</v>
          </cell>
          <cell r="F6768" t="str">
            <v xml:space="preserve">Kompletny zestaw eksperymentalny: Dioda LED  </v>
          </cell>
          <cell r="G6768" t="str">
            <v xml:space="preserve">Светодиоды  </v>
          </cell>
          <cell r="H6768">
            <v>4893.1000000000004</v>
          </cell>
        </row>
        <row r="6769">
          <cell r="A6769" t="str">
            <v>P1401200</v>
          </cell>
          <cell r="B6769" t="str">
            <v xml:space="preserve">Die Fotodiode </v>
          </cell>
          <cell r="C6769" t="str">
            <v>Photo diodes</v>
          </cell>
          <cell r="D6769" t="str">
            <v>La photodiode</v>
          </cell>
          <cell r="E6769" t="str">
            <v>Fotodiodos</v>
          </cell>
          <cell r="F6769" t="str">
            <v xml:space="preserve">Kompletny zestaw eksperymentalny: Fotodiody  </v>
          </cell>
          <cell r="G6769" t="str">
            <v>Фотодиоды</v>
          </cell>
          <cell r="H6769">
            <v>4876.46</v>
          </cell>
        </row>
        <row r="6770">
          <cell r="A6770" t="str">
            <v>P1401300</v>
          </cell>
          <cell r="B6770" t="str">
            <v xml:space="preserve">Der Brückengleichrichter </v>
          </cell>
          <cell r="C6770" t="str">
            <v>Bridge rectifiers</v>
          </cell>
          <cell r="D6770" t="str">
            <v>Le redresseur à pont</v>
          </cell>
          <cell r="E6770" t="str">
            <v>Puentes rectificadores</v>
          </cell>
          <cell r="F6770" t="str">
            <v xml:space="preserve">Kompletny zestaw eksperymentalny: Mostki prostownicze  </v>
          </cell>
          <cell r="G6770" t="str">
            <v>Мостовые выпрямители</v>
          </cell>
          <cell r="H6770">
            <v>4642</v>
          </cell>
        </row>
        <row r="6771">
          <cell r="A6771" t="str">
            <v>P1401500</v>
          </cell>
          <cell r="B6771" t="str">
            <v xml:space="preserve">Wechselspannungsverstärkung durch einen Transistor </v>
          </cell>
          <cell r="C6771" t="str">
            <v>Alternating voltage amplification with a transistor</v>
          </cell>
          <cell r="D6771" t="str">
            <v/>
          </cell>
          <cell r="E6771" t="str">
            <v>Amplificación del voltaje alternativo con el transistor</v>
          </cell>
          <cell r="F6771" t="str">
            <v xml:space="preserve">Kompletny zestaw eksperymentalny: Wzmocnienie napięcia przemiennego za pomocą tranzystora  </v>
          </cell>
          <cell r="G6771" t="str">
            <v>Усиление переменного напряжения с помощью транзистора</v>
          </cell>
          <cell r="H6771">
            <v>2171.4</v>
          </cell>
        </row>
        <row r="6772">
          <cell r="A6772" t="str">
            <v>P1401600</v>
          </cell>
          <cell r="B6772" t="str">
            <v xml:space="preserve">Arbeitspunktstabilisierung einer Transistor-Verstärkerstufe </v>
          </cell>
          <cell r="C6772" t="str">
            <v>Stabilisation of the operating  point of a transistor ampli-fier stage</v>
          </cell>
          <cell r="D6772" t="str">
            <v>Stabilisation du point de fonctionnement d'un étage amplificateur à transistor</v>
          </cell>
          <cell r="E6772" t="str">
            <v>Estabilización del punto de operación de una etapa del  amplificador del transistor</v>
          </cell>
          <cell r="F6772" t="str">
            <v xml:space="preserve">Kompletny zestaw eksperymentalny: Stabilizacja punktu pracy stopnia wzmacniacza tranzystorowego  </v>
          </cell>
          <cell r="G6772" t="str">
            <v>Стабилизация рабочей точки каскада транзисторного усилителя</v>
          </cell>
          <cell r="H6772">
            <v>5395.3</v>
          </cell>
        </row>
        <row r="6773">
          <cell r="A6773" t="str">
            <v>P1401800</v>
          </cell>
          <cell r="B6773" t="str">
            <v xml:space="preserve">Temperatursteuerung eines Transistors </v>
          </cell>
          <cell r="C6773" t="str">
            <v>Temperature control of a transistor</v>
          </cell>
          <cell r="D6773" t="str">
            <v/>
          </cell>
          <cell r="E6773" t="str">
            <v>Control de temperatura de un transistor</v>
          </cell>
          <cell r="F6773" t="str">
            <v xml:space="preserve">Kompletny zestaw eksperymentalny: Sterowanie tranzystora zmianami temperatury  </v>
          </cell>
          <cell r="G6773" t="str">
            <v xml:space="preserve">Контроль температуры транзистора  </v>
          </cell>
          <cell r="H6773">
            <v>1911.5</v>
          </cell>
        </row>
        <row r="6774">
          <cell r="A6774" t="str">
            <v>P1401900</v>
          </cell>
          <cell r="B6774" t="str">
            <v xml:space="preserve">Ungedämpfte elektromagnetische Schwingungen </v>
          </cell>
          <cell r="C6774" t="str">
            <v>Undamped electromagnetic oscillations</v>
          </cell>
          <cell r="D6774" t="str">
            <v/>
          </cell>
          <cell r="E6774" t="str">
            <v>Oscilaciones electromagnéticas no amortiguadas</v>
          </cell>
          <cell r="F6774" t="str">
            <v xml:space="preserve">Kompletny zestaw eksperymentalny: Tłumione oscylacje elektromagnetyczne  </v>
          </cell>
          <cell r="G6774" t="str">
            <v xml:space="preserve">Незатухающие электромагнитные колебания  </v>
          </cell>
          <cell r="H6774">
            <v>2680.4</v>
          </cell>
        </row>
        <row r="6775">
          <cell r="A6775" t="str">
            <v>P1402000</v>
          </cell>
          <cell r="B6775" t="str">
            <v xml:space="preserve">Die Darlingtonschaltung </v>
          </cell>
          <cell r="C6775" t="str">
            <v>The Darlington circuit</v>
          </cell>
          <cell r="D6775" t="str">
            <v>Le circuit de Darlington</v>
          </cell>
          <cell r="E6775" t="str">
            <v>Circuito Darlington</v>
          </cell>
          <cell r="F6775" t="str">
            <v xml:space="preserve">Kompletny zestaw eksperymentalny: Układ Darlingtona  </v>
          </cell>
          <cell r="G6775" t="str">
            <v xml:space="preserve">Схема Дарлингтона  </v>
          </cell>
          <cell r="H6775">
            <v>4963.5600000000004</v>
          </cell>
        </row>
        <row r="6776">
          <cell r="A6776" t="str">
            <v>P1402100</v>
          </cell>
          <cell r="B6776" t="str">
            <v xml:space="preserve">Der zweistufige Transistorverstärker </v>
          </cell>
          <cell r="C6776" t="str">
            <v>The two-stage transistor amplifier</v>
          </cell>
          <cell r="D6776" t="str">
            <v/>
          </cell>
          <cell r="E6776" t="str">
            <v>Transistor amplificador de dos etapas</v>
          </cell>
          <cell r="F6776" t="str">
            <v xml:space="preserve">Kompletny zestaw eksperymentalny: Wzmacniacz tranzystorowy dwustopniowy  </v>
          </cell>
          <cell r="G6776" t="str">
            <v xml:space="preserve">Двухступенчатый транзисторный усилитель  </v>
          </cell>
          <cell r="H6776">
            <v>2972.2</v>
          </cell>
        </row>
        <row r="6777">
          <cell r="A6777" t="str">
            <v>P1402300</v>
          </cell>
          <cell r="B6777" t="str">
            <v xml:space="preserve">Informationsübertragung durch einen Lichtleiter </v>
          </cell>
          <cell r="C6777" t="str">
            <v>Optical fibre communication</v>
          </cell>
          <cell r="D6777" t="str">
            <v/>
          </cell>
          <cell r="E6777" t="str">
            <v>Comunicación por fibra óptica</v>
          </cell>
          <cell r="F6777" t="str">
            <v xml:space="preserve">Kompletny zestaw eksperymentalny: Komunikacja światłowodowa  </v>
          </cell>
          <cell r="G6777" t="str">
            <v>Волоконно-оптическая связь</v>
          </cell>
          <cell r="H6777">
            <v>3490.16</v>
          </cell>
        </row>
        <row r="6778">
          <cell r="A6778" t="str">
            <v>P1410403</v>
          </cell>
          <cell r="B6778" t="str">
            <v>Bestimmung der Brennweiten von Sammellinsen - Linsenformel und Abbildungsmaßstab - HEX</v>
          </cell>
          <cell r="C6778" t="str">
            <v>Determination of the focal lengths of convergent lenses -lens formula and magnification</v>
          </cell>
          <cell r="D6778" t="str">
            <v>Determination of focal distance of convex lenses</v>
          </cell>
          <cell r="E6778" t="str">
            <v>Determinación de la longitud focal de una lente convergente - Fórmula de Lens y escala de imagen</v>
          </cell>
          <cell r="F6778" t="str">
            <v>Kompletny zestaw eksperymentalny: Wyznaczanie ogniskowych soczewek skupiających - powiększenie i równanie soczewki</v>
          </cell>
          <cell r="G6778" t="str">
            <v>Определение фокусного расстояния собирающих линз</v>
          </cell>
          <cell r="H6778">
            <v>386.5</v>
          </cell>
        </row>
        <row r="6779">
          <cell r="A6779" t="str">
            <v>P1410503</v>
          </cell>
          <cell r="B6779" t="str">
            <v>Bestimmung der Brennweiten von Zerstreuungslinsen und Linsensystemen - HEX</v>
          </cell>
          <cell r="C6779" t="str">
            <v>Determination of the focal lengths of divergent lenses andlens systems</v>
          </cell>
          <cell r="D6779" t="str">
            <v>Determination of focal distance of concave lenses</v>
          </cell>
          <cell r="E6779" t="str">
            <v>Determinación de la longitud focal de lentes divergentesy sistemas de lentes</v>
          </cell>
          <cell r="F6779" t="str">
            <v>Kompletny zestaw eksperymentalny: Wyznaczanie ogniskowych soczewek rozpraszających - równanie soczewki</v>
          </cell>
          <cell r="G6779" t="str">
            <v xml:space="preserve">Определение фокусных расстояний рассеивающих линз и систем линз  </v>
          </cell>
          <cell r="H6779">
            <v>450</v>
          </cell>
        </row>
        <row r="6780">
          <cell r="A6780" t="str">
            <v>P1410901</v>
          </cell>
          <cell r="B6780" t="str">
            <v>Bestimmung der Wellenlänge eines Lasers mit einem optischen Gitter</v>
          </cell>
          <cell r="C6780" t="str">
            <v>Determination of the wavelength of a laser with an optical grating</v>
          </cell>
          <cell r="D6780" t="str">
            <v>DÉTERMINATION DE LA LONGUEUR D'ONDE D'UN LASER À GRILLE OPTIQUE</v>
          </cell>
          <cell r="E6780" t="str">
            <v>Determinación de la longitud de onda de un laser con una rejilla óptica</v>
          </cell>
          <cell r="F6780" t="str">
            <v xml:space="preserve">Kompletny zestaw eksperymentalny: Wyznaczenie długości fali światła lasera za pomocą siatki optycznej  </v>
          </cell>
          <cell r="G6780" t="str">
            <v>Определение длины волны лазера с оптической решеткой</v>
          </cell>
          <cell r="H6780">
            <v>688.9</v>
          </cell>
        </row>
        <row r="6781">
          <cell r="A6781" t="str">
            <v>P1411301</v>
          </cell>
          <cell r="B6781" t="str">
            <v>Erzeugung von Interferenzen mit Hilfe eines Fresnelschen Biprismas -</v>
          </cell>
          <cell r="C6781" t="str">
            <v>Generation of interferences with a Fresnel biprism</v>
          </cell>
          <cell r="D6781" t="str">
            <v/>
          </cell>
          <cell r="E6781" t="str">
            <v>Generación de interferencias con un biprisma de Fresnel</v>
          </cell>
          <cell r="F6781" t="str">
            <v xml:space="preserve">Kompletny zestaw eksperymentalny: Generowanie obrazu interferencyjnego za pomocą podwójnego pryzmatu Fresnela  </v>
          </cell>
          <cell r="G6781" t="str">
            <v xml:space="preserve">Получение интерференции с помощью бипризмы Френеля   </v>
          </cell>
          <cell r="H6781">
            <v>780.2</v>
          </cell>
        </row>
        <row r="6782">
          <cell r="A6782" t="str">
            <v>P1411401</v>
          </cell>
          <cell r="B6782" t="str">
            <v>Erzeugung von Interferenzen mit Hilfe eines Fresnelschen Doppelspiegels</v>
          </cell>
          <cell r="C6782" t="str">
            <v>Generation of interferences with a Fresnel double mirror</v>
          </cell>
          <cell r="D6782" t="str">
            <v/>
          </cell>
          <cell r="E6782" t="str">
            <v>Generación de interferencias con un espejo doble de Fresnel</v>
          </cell>
          <cell r="F6782" t="str">
            <v xml:space="preserve">Kompletny zestaw eksperymentalny: Generowanie obrazu interferencyjnego za pomocą podwójnego zwierciadła Fresnela  </v>
          </cell>
          <cell r="G6782" t="str">
            <v xml:space="preserve">Получение интерференции с помощью двойного зеркала Френеля  </v>
          </cell>
          <cell r="H6782">
            <v>941.6</v>
          </cell>
        </row>
        <row r="6783">
          <cell r="A6783" t="str">
            <v>P1411501</v>
          </cell>
          <cell r="B6783" t="str">
            <v>Lloydscher Spiegelversuch</v>
          </cell>
          <cell r="C6783" t="str">
            <v xml:space="preserve">Lloyd's mirror experiment </v>
          </cell>
          <cell r="D6783" t="str">
            <v/>
          </cell>
          <cell r="E6783" t="str">
            <v>Experimento del espejo de LLoyd</v>
          </cell>
          <cell r="F6783" t="str">
            <v xml:space="preserve">Kompletny zestaw eksperymentalny: Zwierciadło Lloyda  </v>
          </cell>
          <cell r="G6783" t="str">
            <v>Эксперимент с зеркалом  Ллойда</v>
          </cell>
          <cell r="H6783">
            <v>786.9</v>
          </cell>
        </row>
        <row r="6784">
          <cell r="A6784" t="str">
            <v>P1411801</v>
          </cell>
          <cell r="B6784" t="str">
            <v>Beugung an einem Spalt</v>
          </cell>
          <cell r="C6784" t="str">
            <v>Diffraction at a slit</v>
          </cell>
          <cell r="D6784" t="str">
            <v/>
          </cell>
          <cell r="E6784" t="str">
            <v>Difracción en rendija</v>
          </cell>
          <cell r="F6784" t="str">
            <v xml:space="preserve">Kompletny zestaw eksperymentalny: Dyfrakcja na szczelinie  </v>
          </cell>
          <cell r="G6784" t="str">
            <v xml:space="preserve">Дифракция на щели  </v>
          </cell>
          <cell r="H6784">
            <v>455.4</v>
          </cell>
        </row>
        <row r="6785">
          <cell r="A6785" t="str">
            <v>P1411901</v>
          </cell>
          <cell r="B6785" t="str">
            <v>Beugung an einem Doppelspalt</v>
          </cell>
          <cell r="C6785" t="str">
            <v>Diffraction at a double slit</v>
          </cell>
          <cell r="D6785" t="str">
            <v/>
          </cell>
          <cell r="E6785" t="str">
            <v>Difracción en doble rendija</v>
          </cell>
          <cell r="F6785" t="str">
            <v xml:space="preserve">Kompletny zestaw eksperymentalny: Dyfrakcja na podwójnej szczelinie  </v>
          </cell>
          <cell r="G6785" t="str">
            <v xml:space="preserve">Дифракция на двойной щели  </v>
          </cell>
          <cell r="H6785">
            <v>475.3</v>
          </cell>
        </row>
        <row r="6786">
          <cell r="A6786" t="str">
            <v>P1412001</v>
          </cell>
          <cell r="B6786" t="str">
            <v>Beugung an Mehrfachspalten</v>
          </cell>
          <cell r="C6786" t="str">
            <v>Diffraction at multiple slits</v>
          </cell>
          <cell r="D6786" t="str">
            <v/>
          </cell>
          <cell r="E6786" t="str">
            <v>Difracción en rendijas múltiples</v>
          </cell>
          <cell r="F6786" t="str">
            <v xml:space="preserve">Kompletny zestaw eksperymentalny: Dyfrakcja na wielokrotnej szczelinie  </v>
          </cell>
          <cell r="G6786" t="str">
            <v xml:space="preserve">Дифракция на нескольких щелях </v>
          </cell>
          <cell r="H6786">
            <v>475.3</v>
          </cell>
        </row>
        <row r="6787">
          <cell r="A6787" t="str">
            <v>P1412101</v>
          </cell>
          <cell r="B6787" t="str">
            <v>Beugung an einem Steg - Babinetsches Theorem</v>
          </cell>
          <cell r="C6787" t="str">
            <v xml:space="preserve">Diffraction at a stripe - Babinet's theorem </v>
          </cell>
          <cell r="D6787" t="str">
            <v/>
          </cell>
          <cell r="E6787" t="str">
            <v>Difracción en una línea - teorema de Babinet</v>
          </cell>
          <cell r="F6787" t="str">
            <v xml:space="preserve">Kompletny zestaw eksperymentalny: Dyfrakcja na pasku - twierdzenie Babineta  </v>
          </cell>
          <cell r="G6787" t="str">
            <v xml:space="preserve">Дифракция на полосе - теорема Бабине  </v>
          </cell>
          <cell r="H6787">
            <v>455.4</v>
          </cell>
        </row>
        <row r="6788">
          <cell r="A6788" t="str">
            <v>P1412201</v>
          </cell>
          <cell r="B6788" t="str">
            <v>Beugung an Kreisblenden und kreisförmigen Öffnungen - Poissonscher Fleck -</v>
          </cell>
          <cell r="C6788" t="str">
            <v>Diffraction at circular obstacles and circular apertures -Poisson spot</v>
          </cell>
          <cell r="D6788" t="str">
            <v/>
          </cell>
          <cell r="E6788" t="str">
            <v>Difracción en obstáculos y aperturas circulares - Punto de Poisson</v>
          </cell>
          <cell r="F6788" t="str">
            <v xml:space="preserve">Kompletny zestaw eksperymentalny: Dyfrakcja na okrągłych przeszkodach i kołowej przysłonie - miejsce Poissona (Piosson spot) </v>
          </cell>
          <cell r="G6788" t="str">
            <v xml:space="preserve">Дифракция на круглых препятствиях и круглых отверстиях - пятно Пуассона  </v>
          </cell>
          <cell r="H6788">
            <v>924</v>
          </cell>
        </row>
        <row r="6789">
          <cell r="A6789" t="str">
            <v>P1412301</v>
          </cell>
          <cell r="B6789" t="str">
            <v>Beugung an einer Kante</v>
          </cell>
          <cell r="C6789" t="str">
            <v>Diffraction at an edge</v>
          </cell>
          <cell r="D6789" t="str">
            <v/>
          </cell>
          <cell r="E6789" t="str">
            <v>Difracción en el borde</v>
          </cell>
          <cell r="F6789" t="str">
            <v xml:space="preserve">Kompletny zestaw eksperymentalny: Dyfrakcja na krawędzi  </v>
          </cell>
          <cell r="G6789" t="str">
            <v xml:space="preserve">Дифракция на краю  </v>
          </cell>
          <cell r="H6789">
            <v>486.5</v>
          </cell>
        </row>
        <row r="6790">
          <cell r="A6790" t="str">
            <v>P1412401</v>
          </cell>
          <cell r="B6790" t="str">
            <v>Bestimmung der Schwingungsebene eines polarisierten Laserstrahls - Gesetz nach Malus -</v>
          </cell>
          <cell r="C6790" t="str">
            <v xml:space="preserve">Determination of the plane of oscillation of a polarised la-ser beam - Malus' law </v>
          </cell>
          <cell r="D6790" t="str">
            <v>Détermination du plan d'oscillation d'un faisceau laser polarisé - Loi de Malus</v>
          </cell>
          <cell r="E6790" t="str">
            <v>Determinación del plano de oscilación de una haz de laser porizado - Ley de Malus</v>
          </cell>
          <cell r="F6790" t="str">
            <v xml:space="preserve">Kompletny zestaw eksperymentalny: Wyznaczanie płaszczyzny drgań spolaryzowanego promienia laserowego - prawo Malusa  </v>
          </cell>
          <cell r="G6790" t="str">
            <v xml:space="preserve">Определение плоскости колебаний поляризованного лазерного луча - закон Малюсса  </v>
          </cell>
          <cell r="H6790">
            <v>2030</v>
          </cell>
        </row>
        <row r="6791">
          <cell r="A6791" t="str">
            <v>P1412503</v>
          </cell>
          <cell r="B6791" t="str">
            <v>Polarisation durch Reflexion - Polarisationswinkel (Brewsterscher Winkel) - HEX</v>
          </cell>
          <cell r="C6791" t="str">
            <v xml:space="preserve">Polarisation by reflection - polarisation angle (Brewster's angle) </v>
          </cell>
          <cell r="D6791" t="str">
            <v>Polarisation par réflexion</v>
          </cell>
          <cell r="E6791" t="str">
            <v xml:space="preserve">Polarización por reflexión - pángulo de olarización (ángulo de Brewster) </v>
          </cell>
          <cell r="F6791" t="str">
            <v>Kompletny zestaw eksperymentalny: Polaryzacja przez odbicie - kąt polaryzacji (Kąt Brewstera)</v>
          </cell>
          <cell r="G6791" t="str">
            <v>Поляризация путем отражения - угол поляризации (угол Брюстера)</v>
          </cell>
          <cell r="H6791">
            <v>644.5</v>
          </cell>
        </row>
        <row r="6792">
          <cell r="A6792" t="str">
            <v>P1413000</v>
          </cell>
          <cell r="B6792" t="str">
            <v>Michelson-Interferometer auf der Profilbank</v>
          </cell>
          <cell r="C6792" t="str">
            <v xml:space="preserve">Michelson interferometer </v>
          </cell>
          <cell r="D6792" t="str">
            <v>Interféromètre de Michelson</v>
          </cell>
          <cell r="E6792" t="str">
            <v xml:space="preserve">Interferómetro de Michelson </v>
          </cell>
          <cell r="F6792" t="str">
            <v xml:space="preserve">Kompletny zestaw eksperymentalny: Interferometr Michelsona </v>
          </cell>
          <cell r="G6792" t="str">
            <v xml:space="preserve">Интерферометр Майкельсона  </v>
          </cell>
          <cell r="H6792">
            <v>2494.1</v>
          </cell>
        </row>
        <row r="6793">
          <cell r="A6793" t="str">
            <v>P1415001</v>
          </cell>
          <cell r="B6793" t="str">
            <v>Warum ist der Himmel blau?</v>
          </cell>
          <cell r="C6793" t="str">
            <v>Why is the sky blue?</v>
          </cell>
          <cell r="D6793" t="str">
            <v/>
          </cell>
          <cell r="E6793" t="str">
            <v>¿Por qué el cielo es azul?</v>
          </cell>
          <cell r="F6793" t="str">
            <v xml:space="preserve">Kompletny zestaw eksperymentalny: Dlaczego niebo jest niebieskie?  </v>
          </cell>
          <cell r="G6793" t="str">
            <v xml:space="preserve">Почему небо голубое?  </v>
          </cell>
          <cell r="H6793">
            <v>508.59</v>
          </cell>
        </row>
        <row r="6794">
          <cell r="A6794" t="str">
            <v>P1415101</v>
          </cell>
          <cell r="B6794" t="str">
            <v>Wie sieht das Spektrum einer Leuchtdiode (LED) aus?</v>
          </cell>
          <cell r="C6794" t="str">
            <v>What does the spectrum of a light-emitting diode (LED) looklike?</v>
          </cell>
          <cell r="D6794" t="str">
            <v/>
          </cell>
          <cell r="E6794" t="str">
            <v>¿Cómo se ve el espectro de un diodo que emite luz?</v>
          </cell>
          <cell r="F6794" t="str">
            <v xml:space="preserve">Kompletny zestaw eksperymentalny: Jakie jest widmo diody emitującej światło (LED)?  </v>
          </cell>
          <cell r="G6794" t="str">
            <v xml:space="preserve"> Как выглядит спектр светоизлучающего диода (СИД)?  </v>
          </cell>
          <cell r="H6794">
            <v>859.99</v>
          </cell>
        </row>
        <row r="6795">
          <cell r="A6795" t="str">
            <v>P1415401</v>
          </cell>
          <cell r="B6795" t="str">
            <v>Wie sieht das LED-Spektrum beim Transmissionsgitter aus?</v>
          </cell>
          <cell r="C6795" t="str">
            <v>What does the LED spectrum look like with a transmissiongrating?</v>
          </cell>
          <cell r="D6795" t="str">
            <v/>
          </cell>
          <cell r="E6795" t="str">
            <v>¿Qué hace el espectro LED look como con una transmisión¿Gratificante?</v>
          </cell>
          <cell r="F6795" t="str">
            <v xml:space="preserve">Kompletny zestaw eksperymentalny: Jak wygląda widmo LED z siatki dyfrakcyjnej?  </v>
          </cell>
          <cell r="G6795" t="str">
            <v>Как выглядит спектр светодиода с пропускающей дифракционной решёткой?</v>
          </cell>
          <cell r="H6795">
            <v>531.1</v>
          </cell>
        </row>
        <row r="6796">
          <cell r="A6796" t="str">
            <v>P1416201</v>
          </cell>
          <cell r="B6796" t="str">
            <v>Welchen Rillenabstand hat eine CD?</v>
          </cell>
          <cell r="C6796" t="str">
            <v>What is the groove spacing on a CD?</v>
          </cell>
          <cell r="D6796" t="str">
            <v/>
          </cell>
          <cell r="E6796" t="str">
            <v>¿Cuál es la distancia entre ranuras en ¿un CD?</v>
          </cell>
          <cell r="F6796" t="str">
            <v xml:space="preserve">Kompletny zestaw eksperymentalny: Jaka jest odległość rowków na płycie CD?  </v>
          </cell>
          <cell r="G6796" t="str">
            <v xml:space="preserve">Какое расстояние между канавками на компакт-диске?  </v>
          </cell>
          <cell r="H6796">
            <v>472.1</v>
          </cell>
        </row>
        <row r="6797">
          <cell r="A6797" t="str">
            <v>P1416301</v>
          </cell>
          <cell r="B6797" t="str">
            <v>Was kann man aus Beugungsbildern lernen?</v>
          </cell>
          <cell r="C6797" t="str">
            <v>What can one learn from diffraction patterns?</v>
          </cell>
          <cell r="D6797" t="str">
            <v/>
          </cell>
          <cell r="E6797" t="str">
            <v>¿Qué se puede aprender de la difra¿pilotaje?</v>
          </cell>
          <cell r="F6797" t="str">
            <v xml:space="preserve">Kompletny zestaw eksperymentalny: Czego można się dowiedzieć z dyfraktogramów?  </v>
          </cell>
          <cell r="G6797" t="str">
            <v xml:space="preserve">Что можно узнать из дифракционных картин?  </v>
          </cell>
          <cell r="H6797">
            <v>373.5</v>
          </cell>
        </row>
        <row r="6798">
          <cell r="A6798" t="str">
            <v>P1417201</v>
          </cell>
          <cell r="B6798" t="str">
            <v>Wie wird Licht beim Durchgang durch Stoffe geschwächt?</v>
          </cell>
          <cell r="C6798" t="str">
            <v>How is light attenuated when it passes through matter?</v>
          </cell>
          <cell r="D6798" t="str">
            <v/>
          </cell>
          <cell r="E6798" t="str">
            <v>¿Cómo se atenúa la luz cuando i¿pasa a través de la materia?</v>
          </cell>
          <cell r="F6798" t="str">
            <v xml:space="preserve">Kompletny zestaw eksperymentalny: W jaki sposób światło osłabia się, gdy przechodzi przez ośrodek materialny?  </v>
          </cell>
          <cell r="G6798" t="str">
            <v xml:space="preserve">Как ослабляется свет при прохождении через вещество?    </v>
          </cell>
          <cell r="H6798">
            <v>682.4</v>
          </cell>
        </row>
        <row r="6799">
          <cell r="A6799" t="str">
            <v>P1417301</v>
          </cell>
          <cell r="B6799" t="str">
            <v>Wann fluoresziert ein Stoff?</v>
          </cell>
          <cell r="C6799" t="str">
            <v>When does a substance fluoresce?</v>
          </cell>
          <cell r="D6799" t="str">
            <v/>
          </cell>
          <cell r="E6799" t="str">
            <v>Cuándo una sustancia es fluorescentee?</v>
          </cell>
          <cell r="F6799" t="str">
            <v xml:space="preserve">Kompletny zestaw eksperymentalny: Kiedy substancja fluoryzuje?  </v>
          </cell>
          <cell r="G6799" t="str">
            <v xml:space="preserve">Когда вещество светится?  </v>
          </cell>
          <cell r="H6799">
            <v>573.5</v>
          </cell>
        </row>
        <row r="6800">
          <cell r="A6800" t="str">
            <v>P1417401</v>
          </cell>
          <cell r="B6800" t="str">
            <v>Wie wird Licht durch Flüssigkeit geschwächt?</v>
          </cell>
          <cell r="C6800" t="str">
            <v>How is light attenuated by liquids?</v>
          </cell>
          <cell r="D6800" t="str">
            <v/>
          </cell>
          <cell r="E6800" t="str">
            <v>¿Cómo se atenúa la luz por el liq¿uides?</v>
          </cell>
          <cell r="F6800" t="str">
            <v xml:space="preserve">Kompletny zestaw eksperymentalny: W jaki sposób światło osłabia się, gdy przechodzi przez ciecz?  </v>
          </cell>
          <cell r="G6800" t="str">
            <v xml:space="preserve">Как ослабляется свет при прохождении через жидкости?   </v>
          </cell>
          <cell r="H6800">
            <v>704</v>
          </cell>
        </row>
        <row r="6801">
          <cell r="A6801" t="str">
            <v>P1418001</v>
          </cell>
          <cell r="B6801" t="str">
            <v>Wie hängen Energie und Farbe von Licht zusammen?</v>
          </cell>
          <cell r="C6801" t="str">
            <v>How are the energy and the colour of light connected?</v>
          </cell>
          <cell r="D6801" t="str">
            <v/>
          </cell>
          <cell r="E6801" t="str">
            <v>¿Cómo son la energía y el col¿nuestro de luz conectado?</v>
          </cell>
          <cell r="F6801" t="str">
            <v xml:space="preserve">Kompletny zestaw eksperymentalny: Jaki jest związek między energią i kolorem światła?  </v>
          </cell>
          <cell r="G6801" t="str">
            <v xml:space="preserve">Как энергия и цвет света связаны между собой? </v>
          </cell>
          <cell r="H6801">
            <v>578.5</v>
          </cell>
        </row>
        <row r="6802">
          <cell r="A6802" t="str">
            <v>P1418401</v>
          </cell>
          <cell r="B6802" t="str">
            <v>Wann ist eine Leuchtdiode ein Empfänger?</v>
          </cell>
          <cell r="C6802" t="str">
            <v>When is a light-emitting diode a receiver?</v>
          </cell>
          <cell r="D6802" t="str">
            <v/>
          </cell>
          <cell r="E6802" t="str">
            <v>Cuándo es un diodo emisor de luz ¿un receptor?</v>
          </cell>
          <cell r="F6802" t="str">
            <v xml:space="preserve">Kompletny zestaw eksperymentalny: Kiedy dioda elektroluminescencyjna staje się odbiornikiem?  </v>
          </cell>
          <cell r="G6802" t="str">
            <v>Когда светодиод является приемником?</v>
          </cell>
          <cell r="H6802">
            <v>631.4</v>
          </cell>
        </row>
        <row r="6803">
          <cell r="A6803" t="str">
            <v>P1418801</v>
          </cell>
          <cell r="B6803" t="str">
            <v>Wie nimmt die Helligkeit des Lichts mit dem Abstand ab?</v>
          </cell>
          <cell r="C6803" t="str">
            <v>How does the intensity of light decrease a function of thedistance?</v>
          </cell>
          <cell r="D6803" t="str">
            <v/>
          </cell>
          <cell r="E6803" t="str">
            <v>¿Cómo funciona la intensidad de la luzt disminuyen en función de la¿distancia?</v>
          </cell>
          <cell r="F6803" t="str">
            <v xml:space="preserve">Kompletny zestaw eksperymentalny: W jaki sposób natężenie światła zmniejsza się wraz z odległością?  </v>
          </cell>
          <cell r="G6803" t="str">
            <v xml:space="preserve">Как интенсивность света уменьшается в зависимости от расстояния?  </v>
          </cell>
          <cell r="H6803">
            <v>535.6</v>
          </cell>
        </row>
        <row r="6804">
          <cell r="A6804" t="str">
            <v>P1418901</v>
          </cell>
          <cell r="B6804" t="str">
            <v>Wovon hängt der Fotostrom einer Solarzelle ab?</v>
          </cell>
          <cell r="C6804" t="str">
            <v>What does the photoelectric current of a solar cell dependon?</v>
          </cell>
          <cell r="D6804" t="str">
            <v>Le courant photovoltaique en fonction de différents facteurs</v>
          </cell>
          <cell r="E6804" t="str">
            <v>¿Qué es lo que hace el cua renta de una célula solar depende¿en?</v>
          </cell>
          <cell r="F6804" t="str">
            <v xml:space="preserve">Kompletny zestaw eksperymentalny: Co zależy od prądu fotoelektrycznego ogniwa słonecznego?  </v>
          </cell>
          <cell r="G6804" t="str">
            <v>От каких величин зависит фотоэлектрический ток солнечной батареи?</v>
          </cell>
          <cell r="H6804">
            <v>671.3</v>
          </cell>
        </row>
        <row r="6805">
          <cell r="A6805" t="str">
            <v>P1419201</v>
          </cell>
          <cell r="B6805" t="str">
            <v>Bei welcher Wellenlänge leuchtet eine LED?</v>
          </cell>
          <cell r="C6805" t="str">
            <v>At which wavelength does an LED emit light?</v>
          </cell>
          <cell r="D6805" t="str">
            <v/>
          </cell>
          <cell r="E6805" t="str">
            <v>¿A qué longitud de onda se refiere una LE¿D emite luz?</v>
          </cell>
          <cell r="F6805" t="str">
            <v xml:space="preserve">Kompletny zestaw eksperymentalny: Jaka jest długość fali emitowanej przez LED?  </v>
          </cell>
          <cell r="G6805" t="str">
            <v>На какой длине волны светодиод излучает свет?</v>
          </cell>
          <cell r="H6805">
            <v>537.1</v>
          </cell>
        </row>
        <row r="6806">
          <cell r="A6806" t="str">
            <v>P1419301</v>
          </cell>
          <cell r="B6806" t="str">
            <v>Wie sieht die UI-Kennlinie einer LED aus?</v>
          </cell>
          <cell r="C6806" t="str">
            <v>What does the UI characteristic of an LED look like?</v>
          </cell>
          <cell r="D6806" t="str">
            <v/>
          </cell>
          <cell r="E6806" t="str">
            <v>¿Qué caracteriza a la interfaz de usuarioc de un LED?</v>
          </cell>
          <cell r="F6806" t="str">
            <v xml:space="preserve">Kompletny zestaw eksperymentalny: Jak wygląda charakterystyka prądowo-napięciowa LED?  </v>
          </cell>
          <cell r="G6806" t="str">
            <v xml:space="preserve">Как выглядит вольт-амперная характеристика светодиода?  </v>
          </cell>
          <cell r="H6806">
            <v>578.5</v>
          </cell>
        </row>
        <row r="6807">
          <cell r="A6807" t="str">
            <v>P1419601</v>
          </cell>
          <cell r="B6807" t="str">
            <v>Wie schwingt Licht?</v>
          </cell>
          <cell r="C6807" t="str">
            <v>How does light oscillate?</v>
          </cell>
          <cell r="D6807" t="str">
            <v/>
          </cell>
          <cell r="E6807" t="str">
            <v>¿Cómo oscila la luz?</v>
          </cell>
          <cell r="F6807" t="str">
            <v xml:space="preserve">Kompletny zestaw eksperymentalny: Jak oscyluje światło?  </v>
          </cell>
          <cell r="G6807" t="str">
            <v xml:space="preserve">Как колеблется свет?  </v>
          </cell>
          <cell r="H6807">
            <v>709.4</v>
          </cell>
        </row>
        <row r="6808">
          <cell r="A6808" t="str">
            <v>P1419701</v>
          </cell>
          <cell r="B6808" t="str">
            <v>Wie lässt sich Licht "verdrehen"?</v>
          </cell>
          <cell r="C6808" t="str">
            <v xml:space="preserve">How can light be "distorted"? </v>
          </cell>
          <cell r="D6808" t="str">
            <v/>
          </cell>
          <cell r="E6808" t="str">
            <v xml:space="preserve">¿Cómo se puede "distorsionar" la luz? </v>
          </cell>
          <cell r="F6808" t="str">
            <v xml:space="preserve">Kompletny zestaw eksperymentalny: Jak można "skręcać" światło?  </v>
          </cell>
          <cell r="G6808" t="str">
            <v xml:space="preserve">Каким образом может "исказиться" свет? </v>
          </cell>
          <cell r="H6808">
            <v>662.4</v>
          </cell>
        </row>
        <row r="6809">
          <cell r="A6809" t="str">
            <v>P1420000</v>
          </cell>
          <cell r="B6809" t="str">
            <v>Volumenbestimmung von flüssigen und festen Körpern</v>
          </cell>
          <cell r="C6809" t="str">
            <v>Determination of the volume of liquids and solids</v>
          </cell>
          <cell r="D6809" t="str">
            <v/>
          </cell>
          <cell r="E6809" t="str">
            <v>Determinación del volumen de líquidos y sólidos</v>
          </cell>
          <cell r="F6809" t="str">
            <v xml:space="preserve">Kompletny zestaw eksperymentalny: Wyznaczanie objętości cieczy i ciał stałych  </v>
          </cell>
          <cell r="G6809" t="str">
            <v xml:space="preserve">Определение объема жидкостей и твердых веществ </v>
          </cell>
          <cell r="H6809">
            <v>215.6</v>
          </cell>
        </row>
        <row r="6810">
          <cell r="A6810" t="str">
            <v>P1420100</v>
          </cell>
          <cell r="B6810" t="str">
            <v>Volumenbestimmung von Gasen</v>
          </cell>
          <cell r="C6810" t="str">
            <v>Determination of the volume of gases</v>
          </cell>
          <cell r="D6810" t="str">
            <v>Détermination du volume de gaz</v>
          </cell>
          <cell r="E6810" t="str">
            <v>Determinación del volumen de gases</v>
          </cell>
          <cell r="F6810" t="str">
            <v xml:space="preserve">Kompletny zestaw eksperymentalny: Wyznaczanie objętości gazów  </v>
          </cell>
          <cell r="G6810" t="str">
            <v xml:space="preserve">Определение объема газов  </v>
          </cell>
          <cell r="H6810">
            <v>221.39</v>
          </cell>
        </row>
        <row r="6811">
          <cell r="A6811" t="str">
            <v>P1420500</v>
          </cell>
          <cell r="B6811" t="str">
            <v>Dichtebestimmung fester Körper mit gleicher Masse und unterschiedlichem Volumen -</v>
          </cell>
          <cell r="C6811" t="str">
            <v>Determination of the density of solid bodes with equal massand different volume</v>
          </cell>
          <cell r="D6811" t="str">
            <v>Détermination de la densité of des corps solides de masse égaleet un volume différent</v>
          </cell>
          <cell r="E6811" t="str">
            <v>Determinación de la densidad of cuerpos sólidos con igual masay un volumen diferente</v>
          </cell>
          <cell r="F6811" t="str">
            <v xml:space="preserve">Kompletny zestaw eksperymentalny: Wyznaczanie gęstości ciał stałych o jednakowej masie i różnych objętościach  </v>
          </cell>
          <cell r="G6811" t="str">
            <v xml:space="preserve">Определение плотности твердых тел с одинаковой массой и разным объемом  </v>
          </cell>
          <cell r="H6811">
            <v>93.8</v>
          </cell>
        </row>
        <row r="6812">
          <cell r="A6812" t="str">
            <v>P1421100</v>
          </cell>
          <cell r="B6812" t="str">
            <v>Reibungsarten</v>
          </cell>
          <cell r="C6812" t="str">
            <v>Types of friction</v>
          </cell>
          <cell r="D6812" t="str">
            <v>Les types de friction</v>
          </cell>
          <cell r="E6812" t="str">
            <v>Tipos de fricción</v>
          </cell>
          <cell r="F6812" t="str">
            <v xml:space="preserve">Kompletny zestaw eksperymentalny: Rodzaje tarcia  </v>
          </cell>
          <cell r="G6812" t="str">
            <v>Виды трения</v>
          </cell>
          <cell r="H6812">
            <v>93.3</v>
          </cell>
        </row>
        <row r="6813">
          <cell r="A6813" t="str">
            <v>P1421200</v>
          </cell>
          <cell r="B6813" t="str">
            <v>Gleitreibung abhängig von Gewichtskraft und Auflagefläche</v>
          </cell>
          <cell r="C6813" t="str">
            <v>Sliding friction as a function of the weight  and area of bearing</v>
          </cell>
          <cell r="D6813" t="str">
            <v>Le frottement de glissement en fonction du poids  et la surface d'appui</v>
          </cell>
          <cell r="E6813" t="str">
            <v>Fricción de deslizamiento en función del peso y el área de rozamiento</v>
          </cell>
          <cell r="F6813" t="str">
            <v xml:space="preserve">Kompletny zestaw eksperymentalny: Zależność tarcia ślizgowego od ciężaru i powierzchni  </v>
          </cell>
          <cell r="G6813" t="str">
            <v xml:space="preserve">Трение скольжения в зависимости от веса и площади подшипника </v>
          </cell>
          <cell r="H6813">
            <v>101.3</v>
          </cell>
        </row>
        <row r="6814">
          <cell r="A6814" t="str">
            <v>P1421600</v>
          </cell>
          <cell r="B6814" t="str">
            <v>Der freie Fall</v>
          </cell>
          <cell r="C6814" t="str">
            <v>Free fall</v>
          </cell>
          <cell r="D6814" t="str">
            <v>Chute libre</v>
          </cell>
          <cell r="E6814" t="str">
            <v>Caída libre</v>
          </cell>
          <cell r="F6814" t="str">
            <v xml:space="preserve">Kompletny zestaw eksperymentalny: Spadek swobodny  </v>
          </cell>
          <cell r="G6814" t="str">
            <v xml:space="preserve">Свободное падение </v>
          </cell>
          <cell r="H6814">
            <v>940.9</v>
          </cell>
        </row>
        <row r="6815">
          <cell r="A6815" t="str">
            <v>P1421702</v>
          </cell>
          <cell r="B6815" t="str">
            <v>Bestimmung der Erdbeschleunigung (mit Stativmaterial)</v>
          </cell>
          <cell r="C6815" t="str">
            <v>Determination of the gravitational acceleration (with sup-port material)</v>
          </cell>
          <cell r="D6815" t="str">
            <v>Détermination de la gravitational d'accélération (avec sup-matériel portuaire)</v>
          </cell>
          <cell r="E6815" t="str">
            <v>Determinación de la gravitaciónnal de la aceleración (con sup-material portuario)</v>
          </cell>
          <cell r="F6815" t="str">
            <v xml:space="preserve">Kompletny zestaw eksperymentalny: Wyznaczanie przyspieszenia ziemskiego (na statywie)  </v>
          </cell>
          <cell r="G6815" t="str">
            <v xml:space="preserve">Определение ускорения свободного падения </v>
          </cell>
          <cell r="H6815">
            <v>1734.3</v>
          </cell>
        </row>
        <row r="6816">
          <cell r="A6816" t="str">
            <v>P1423100</v>
          </cell>
          <cell r="B6816" t="str">
            <v>Messung des hydrostatischen Drucks mit der Druckdose</v>
          </cell>
          <cell r="C6816" t="str">
            <v>Measurement of the hydrostatic pressure with a pressure element</v>
          </cell>
          <cell r="D6816" t="str">
            <v>Mesure de la pression hydrostatique avec capsule manométrique</v>
          </cell>
          <cell r="E6816" t="str">
            <v>Medición de la presión hidrostática con la cápsula de preisó de Hartl</v>
          </cell>
          <cell r="F6816" t="str">
            <v xml:space="preserve">Kompletny zestaw eksperymentalny: Pomiar ciśnienia hydrostatycznego za pomocą puszki ciśnieniowej wg Hartla  </v>
          </cell>
          <cell r="G6816" t="str">
            <v>Измерение гидростатического давления с помощью манометра</v>
          </cell>
          <cell r="H6816">
            <v>616.20000000000005</v>
          </cell>
        </row>
        <row r="6817">
          <cell r="A6817" t="str">
            <v>P1423200</v>
          </cell>
          <cell r="B6817" t="str">
            <v>Messung des Bodendrucks</v>
          </cell>
          <cell r="C6817" t="str">
            <v>Hydrostatic pressure measurement</v>
          </cell>
          <cell r="D6817" t="str">
            <v>Mesure de la pression hydrostatique</v>
          </cell>
          <cell r="E6817" t="str">
            <v>Medida de la presión hidrostática</v>
          </cell>
          <cell r="F6817" t="str">
            <v xml:space="preserve">Kompletny zestaw eksperymentalny: Pomiar ciśnienia hydrostatycznego  </v>
          </cell>
          <cell r="G6817" t="str">
            <v>Измерение гидростатического давления</v>
          </cell>
          <cell r="H6817">
            <v>438.68</v>
          </cell>
        </row>
        <row r="6818">
          <cell r="A6818" t="str">
            <v>P1423602</v>
          </cell>
          <cell r="B6818" t="str">
            <v>Überdruck - Unterdruck (mit Stativmaterial)</v>
          </cell>
          <cell r="C6818" t="str">
            <v>Positive pressure - negative pressure (with support mate-rial)</v>
          </cell>
          <cell r="D6818" t="str">
            <v>Pression positive - p négativeressure (avec support mate-rial)</v>
          </cell>
          <cell r="E6818" t="str">
            <v>Presión positiva - p negativaressure (con apoyo mate-rial)</v>
          </cell>
          <cell r="F6818" t="str">
            <v xml:space="preserve">Kompletny zestaw eksperymentalny: Nadciśnienie - podciśnienie (na statywie)  </v>
          </cell>
          <cell r="G6818" t="str">
            <v xml:space="preserve">Положительное давление - отрицательное давление </v>
          </cell>
          <cell r="H6818">
            <v>223.59</v>
          </cell>
        </row>
        <row r="6819">
          <cell r="A6819" t="str">
            <v>P1423702</v>
          </cell>
          <cell r="B6819" t="str">
            <v>Bestimmung des atmosphärischen Luftdrucks</v>
          </cell>
          <cell r="C6819" t="str">
            <v>Determination of the atmospheric pressure</v>
          </cell>
          <cell r="D6819" t="str">
            <v>Détermination de l'atmosphèrela pression d'ic</v>
          </cell>
          <cell r="E6819" t="str">
            <v>Determinación de la prsión atmosférica</v>
          </cell>
          <cell r="F6819" t="str">
            <v xml:space="preserve">Kompletny zestaw eksperymentalny: Wyznaczanie ciśnienia atmosferycznego  </v>
          </cell>
          <cell r="G6819" t="str">
            <v xml:space="preserve">Определение атмосферного давления  </v>
          </cell>
          <cell r="H6819">
            <v>255.6</v>
          </cell>
        </row>
        <row r="6820">
          <cell r="A6820" t="str">
            <v>P1424502</v>
          </cell>
          <cell r="B6820" t="str">
            <v>Auftrieb, Abhängigkeit von der Dichte der Flüssigkeit (mitStativmaterial)</v>
          </cell>
          <cell r="C6820" t="str">
            <v>Buoyancy - dependence on the density of the liquid (withsupport material)</v>
          </cell>
          <cell r="D6820" t="str">
            <v>Flottabilité - dépendance à l'égard du densité du liquide (avecmatériel de soutien)</v>
          </cell>
          <cell r="E6820" t="str">
            <v>Flotabilidad - dependencia de la densidad del líquido (conmaterial de apoyo)</v>
          </cell>
          <cell r="F6820" t="str">
            <v xml:space="preserve">Kompletny zestaw eksperymentalny: Zależność wyporności od gęstości cieczy (na statywie)  </v>
          </cell>
          <cell r="G6820" t="str">
            <v>Плавучесть - зависимость от плотности жидкости</v>
          </cell>
          <cell r="H6820">
            <v>257.89999999999998</v>
          </cell>
        </row>
        <row r="6821">
          <cell r="A6821" t="str">
            <v>P1424700</v>
          </cell>
          <cell r="B6821" t="str">
            <v>Schwimmen, Schweben, Sinken</v>
          </cell>
          <cell r="C6821" t="str">
            <v>Swimming, floating, sinking</v>
          </cell>
          <cell r="D6821" t="str">
            <v>Nager, flotter, couler</v>
          </cell>
          <cell r="E6821" t="str">
            <v>Nadar, flotar, hundirse</v>
          </cell>
          <cell r="F6821" t="str">
            <v xml:space="preserve">Kompletny zestaw eksperymentalny: Pływanie, unoszenie się, tonięcie  </v>
          </cell>
          <cell r="G6821" t="str">
            <v xml:space="preserve">Плавание на поверхности, плавание внутри жидкости, погружение </v>
          </cell>
          <cell r="H6821">
            <v>94.2</v>
          </cell>
        </row>
        <row r="6822">
          <cell r="A6822" t="str">
            <v>P1424902</v>
          </cell>
          <cell r="B6822" t="str">
            <v>Kapillarwirkung (mit Stativmaterial)</v>
          </cell>
          <cell r="C6822" t="str">
            <v>Capillary action (with support material)</v>
          </cell>
          <cell r="D6822" t="str">
            <v>Action capillaire (avec soutien matériel)</v>
          </cell>
          <cell r="E6822" t="str">
            <v>Acción capilar (con apoyo material)</v>
          </cell>
          <cell r="F6822" t="str">
            <v xml:space="preserve">Kompletny zestaw eksperymentalny: Działanie kapilary (na statywie)  </v>
          </cell>
          <cell r="G6822" t="str">
            <v xml:space="preserve">Капиллярное действие (на стенде)  </v>
          </cell>
          <cell r="H6822">
            <v>246.1</v>
          </cell>
        </row>
        <row r="6823">
          <cell r="A6823" t="str">
            <v>P1426300</v>
          </cell>
          <cell r="B6823" t="str">
            <v>Resonanz und Eigenfrequenz zweier Stimmgabeln</v>
          </cell>
          <cell r="C6823" t="str">
            <v>Resonance and natural frequency of two tuning forks</v>
          </cell>
          <cell r="D6823" t="str">
            <v>Résonance et fréquence naturelley de deux diapasons</v>
          </cell>
          <cell r="E6823" t="str">
            <v>Resonancia y frecuencia naturaly de dos diapasones</v>
          </cell>
          <cell r="F6823" t="str">
            <v xml:space="preserve">Kompletny zestaw eksperymentalny: Rezonans i częstotliwość własna dwóch kamertonów  </v>
          </cell>
          <cell r="G6823" t="str">
            <v>Резонанс и собственная частота двух камертонов</v>
          </cell>
          <cell r="H6823">
            <v>279</v>
          </cell>
        </row>
        <row r="6824">
          <cell r="A6824" t="str">
            <v>P1426500</v>
          </cell>
          <cell r="B6824" t="str">
            <v>Die musikalischen Intervalle</v>
          </cell>
          <cell r="C6824" t="str">
            <v>Musical intervals</v>
          </cell>
          <cell r="D6824" t="str">
            <v>Intervalles musicaux</v>
          </cell>
          <cell r="E6824" t="str">
            <v>Intervalos musicales</v>
          </cell>
          <cell r="F6824" t="str">
            <v xml:space="preserve">Kompletny zestaw eksperymentalny: Interwały muzyczne  </v>
          </cell>
          <cell r="G6824" t="str">
            <v xml:space="preserve">Музыкальные интервалы </v>
          </cell>
          <cell r="H6824">
            <v>507.2</v>
          </cell>
        </row>
        <row r="6825">
          <cell r="A6825" t="str">
            <v>P1427000</v>
          </cell>
          <cell r="B6825" t="str">
            <v>Die Anomalie des Wassers</v>
          </cell>
          <cell r="C6825" t="str">
            <v>Anomaly of water</v>
          </cell>
          <cell r="D6825" t="str">
            <v/>
          </cell>
          <cell r="E6825" t="str">
            <v/>
          </cell>
          <cell r="F6825" t="str">
            <v xml:space="preserve">Kompletny zestaw eksperymentalny: Anomalna rozszerzalność wody  </v>
          </cell>
          <cell r="G6825" t="str">
            <v>Аномалия воды</v>
          </cell>
          <cell r="H6825">
            <v>3667.6</v>
          </cell>
        </row>
        <row r="6826">
          <cell r="A6826" t="str">
            <v>P1427100</v>
          </cell>
          <cell r="B6826" t="str">
            <v>Volumenausdehnung fester Körper</v>
          </cell>
          <cell r="C6826" t="str">
            <v>Volume expansion of solid bodies</v>
          </cell>
          <cell r="D6826" t="str">
            <v>Expansion du volume du corps solidees</v>
          </cell>
          <cell r="E6826" t="str">
            <v>Expansión del volumen en cuerpos sólidos</v>
          </cell>
          <cell r="F6826" t="str">
            <v xml:space="preserve">Kompletny zestaw eksperymentalny: Wzrost objętości ciał stałych  </v>
          </cell>
          <cell r="G6826" t="str">
            <v xml:space="preserve">Расширение объема твердых тел  </v>
          </cell>
          <cell r="H6826">
            <v>129.4</v>
          </cell>
        </row>
        <row r="6827">
          <cell r="A6827" t="str">
            <v>P1427400</v>
          </cell>
          <cell r="B6827" t="str">
            <v>Kräfte bei der Ausdehnung fester Körper</v>
          </cell>
          <cell r="C6827" t="str">
            <v>Forces during the expansion of solid bodies</v>
          </cell>
          <cell r="D6827" t="str">
            <v>Les forces en présence lors de l'expansion de corps solides</v>
          </cell>
          <cell r="E6827" t="str">
            <v>Las fuerzas durante la expansión de cuerpos sólidos</v>
          </cell>
          <cell r="F6827" t="str">
            <v xml:space="preserve">Kompletny zestaw eksperymentalny: Siły podczas rozprężania ciał stałych  </v>
          </cell>
          <cell r="G6827" t="str">
            <v>Силы во время расширения твердых тел</v>
          </cell>
          <cell r="H6827">
            <v>384.8</v>
          </cell>
        </row>
        <row r="6828">
          <cell r="A6828" t="str">
            <v>P1427801</v>
          </cell>
          <cell r="B6828" t="str">
            <v>Absorption von Wärmestrahlung durch schwarzeund weiße Körper</v>
          </cell>
          <cell r="C6828" t="str">
            <v>Absorption of thermal radiation through black and white bodies</v>
          </cell>
          <cell r="D6828" t="str">
            <v/>
          </cell>
          <cell r="E6828" t="str">
            <v>Absorción de la radiación térmica de cuerpos negros</v>
          </cell>
          <cell r="F6828" t="str">
            <v>Kompletny zestaw eksperymentalny: Absorpcja promieniowania cieplnego przez czarne i białe przedmioty</v>
          </cell>
          <cell r="G6828" t="str">
            <v>Поглощение теплового излучения черными и белыми телами</v>
          </cell>
          <cell r="H6828">
            <v>3869.7</v>
          </cell>
        </row>
        <row r="6829">
          <cell r="A6829" t="str">
            <v>P1428300</v>
          </cell>
          <cell r="B6829" t="str">
            <v>Destillation</v>
          </cell>
          <cell r="C6829" t="str">
            <v>Distillation</v>
          </cell>
          <cell r="D6829" t="str">
            <v/>
          </cell>
          <cell r="E6829" t="str">
            <v>Destilación</v>
          </cell>
          <cell r="F6829" t="str">
            <v xml:space="preserve">Kompletny zestaw eksperymentalny: Destylacja  </v>
          </cell>
          <cell r="G6829" t="str">
            <v xml:space="preserve">Дистилляция  </v>
          </cell>
          <cell r="H6829">
            <v>930.89</v>
          </cell>
        </row>
        <row r="6830">
          <cell r="A6830" t="str">
            <v>P1428500</v>
          </cell>
          <cell r="B6830" t="str">
            <v>Wärmeenergie und erwärmte Masse</v>
          </cell>
          <cell r="C6830" t="str">
            <v>Thermal energy and heated mass</v>
          </cell>
          <cell r="D6830" t="str">
            <v/>
          </cell>
          <cell r="E6830" t="str">
            <v/>
          </cell>
          <cell r="F6830" t="str">
            <v>Kompletny zestaw eksperymentalny: Energia cieplna i ogrzana masa</v>
          </cell>
          <cell r="G6830" t="str">
            <v>Тепловая энергия и нагретая масса</v>
          </cell>
          <cell r="H6830">
            <v>2270.11</v>
          </cell>
        </row>
        <row r="6831">
          <cell r="A6831" t="str">
            <v>P1428600</v>
          </cell>
          <cell r="B6831" t="str">
            <v>Messung der Mischungstemperatur</v>
          </cell>
          <cell r="C6831" t="str">
            <v>Measurement of the mixing temperature</v>
          </cell>
          <cell r="D6831" t="str">
            <v/>
          </cell>
          <cell r="E6831" t="str">
            <v/>
          </cell>
          <cell r="F6831" t="str">
            <v>Kompletny zestaw eksperymentalny: Pomiar temperatury mieszanin</v>
          </cell>
          <cell r="G6831" t="str">
            <v>Измерение температуры смешивания</v>
          </cell>
          <cell r="H6831">
            <v>3766.4</v>
          </cell>
        </row>
        <row r="6832">
          <cell r="A6832" t="str">
            <v>P1428901</v>
          </cell>
          <cell r="B6832" t="str">
            <v>Spezifische Wärmekapazität von festen Körpern</v>
          </cell>
          <cell r="C6832" t="str">
            <v>Specific heat capacity of solids</v>
          </cell>
          <cell r="D6832" t="str">
            <v/>
          </cell>
          <cell r="E6832" t="str">
            <v/>
          </cell>
          <cell r="F6832" t="str">
            <v>Kompletny zestaw eksperymentalny: Specyficzna pojemność cieplna ciał stałych</v>
          </cell>
          <cell r="G6832" t="str">
            <v>Удельная теплоемкость твердых тел</v>
          </cell>
          <cell r="H6832">
            <v>2408.64</v>
          </cell>
        </row>
        <row r="6833">
          <cell r="A6833" t="str">
            <v>P1429302</v>
          </cell>
          <cell r="B6833" t="str">
            <v>Dampfdruck und Luftdruck (mit Stativmaterial)</v>
          </cell>
          <cell r="C6833" t="str">
            <v>Steam pressure and atmospheric pressure (with support mate-rial)</v>
          </cell>
          <cell r="D6833" t="str">
            <v>Pression de la vapeur et pression atmosphérique pression (avec support mate-rial)</v>
          </cell>
          <cell r="E6833" t="str">
            <v>Presión de vapor y atmosférica presión (con apoyo mate-rial)</v>
          </cell>
          <cell r="F6833" t="str">
            <v xml:space="preserve">Kompletny zestaw eksperymentalny: Ciśnienie pary i ciśnienie atmosferyczne (na statywie)  </v>
          </cell>
          <cell r="G6833" t="str">
            <v>Давление пара и атмосферное давление</v>
          </cell>
          <cell r="H6833">
            <v>212.75</v>
          </cell>
        </row>
        <row r="6834">
          <cell r="A6834" t="str">
            <v>P1429400</v>
          </cell>
          <cell r="B6834" t="str">
            <v>Wärmeleitung in Wasser</v>
          </cell>
          <cell r="C6834" t="str">
            <v>Thermal conduction in water</v>
          </cell>
          <cell r="D6834" t="str">
            <v/>
          </cell>
          <cell r="E6834" t="str">
            <v/>
          </cell>
          <cell r="F6834" t="str">
            <v>Kompletny zestaw eksperymentalny: Przewodzenie ciepła w wodzie</v>
          </cell>
          <cell r="G6834" t="str">
            <v>Теплопроводность в воде</v>
          </cell>
          <cell r="H6834">
            <v>2253.6999999999998</v>
          </cell>
        </row>
        <row r="6835">
          <cell r="A6835" t="str">
            <v>P1431900</v>
          </cell>
          <cell r="B6835" t="str">
            <v>Die Wirkung der Magnetkraft zwischen Magneten</v>
          </cell>
          <cell r="C6835" t="str">
            <v>The effect of the magnetic force between magnets</v>
          </cell>
          <cell r="D6835" t="str">
            <v>L'effet de l'aimant pource entre les aimants</v>
          </cell>
          <cell r="E6835" t="str">
            <v>El efecto de la magnética parace entre imanes</v>
          </cell>
          <cell r="F6835" t="str">
            <v xml:space="preserve">Kompletny zestaw eksperymentalny: Siły magnetyczne pomiędzy magnesami  </v>
          </cell>
          <cell r="G6835" t="str">
            <v xml:space="preserve">Действие магнитной силы между магнитами </v>
          </cell>
          <cell r="H6835">
            <v>213</v>
          </cell>
        </row>
        <row r="6836">
          <cell r="A6836" t="str">
            <v>P1432100</v>
          </cell>
          <cell r="B6836" t="str">
            <v>Das magnetische Feld</v>
          </cell>
          <cell r="C6836" t="str">
            <v>The magnetic field</v>
          </cell>
          <cell r="D6836" t="str">
            <v>Le champ magnétique</v>
          </cell>
          <cell r="E6836" t="str">
            <v>El campo magnético</v>
          </cell>
          <cell r="F6836" t="str">
            <v xml:space="preserve">Kompletny zestaw eksperymentalny: Pole magnetyczne  </v>
          </cell>
          <cell r="G6836" t="str">
            <v>Магнитное поле</v>
          </cell>
          <cell r="H6836">
            <v>138.69999999999999</v>
          </cell>
        </row>
        <row r="6837">
          <cell r="A6837" t="str">
            <v>P1432300</v>
          </cell>
          <cell r="B6837" t="str">
            <v>Magnetische Influenz</v>
          </cell>
          <cell r="C6837" t="str">
            <v>Induced magnetism</v>
          </cell>
          <cell r="D6837" t="str">
            <v>Magnétisme induit</v>
          </cell>
          <cell r="E6837" t="str">
            <v>Magnetismo inducido</v>
          </cell>
          <cell r="F6837" t="str">
            <v xml:space="preserve">Kompletny zestaw eksperymentalny: Indukowanie magnetyzmu  </v>
          </cell>
          <cell r="G6837" t="str">
            <v>Наведенный магнетизм</v>
          </cell>
          <cell r="H6837">
            <v>707.8</v>
          </cell>
        </row>
        <row r="6838">
          <cell r="A6838" t="str">
            <v>P1432400</v>
          </cell>
          <cell r="B6838" t="str">
            <v>Elementarmagnete</v>
          </cell>
          <cell r="C6838" t="str">
            <v>Elementary magnets</v>
          </cell>
          <cell r="D6838" t="str">
            <v>Aimants élémentaires</v>
          </cell>
          <cell r="E6838" t="str">
            <v>Imanes elementales</v>
          </cell>
          <cell r="F6838" t="str">
            <v>Kompletny zestaw eksperymentalny: Magnesy elementarne</v>
          </cell>
          <cell r="G6838" t="str">
            <v xml:space="preserve">Элементарные магниты  </v>
          </cell>
          <cell r="H6838">
            <v>204.4</v>
          </cell>
        </row>
        <row r="6839">
          <cell r="A6839" t="str">
            <v>P1432600</v>
          </cell>
          <cell r="B6839" t="str">
            <v>Elektrostatische Phänomene</v>
          </cell>
          <cell r="C6839" t="str">
            <v>Electrostatic phenomena</v>
          </cell>
          <cell r="D6839" t="str">
            <v>Phénomènes électrostatiques</v>
          </cell>
          <cell r="E6839" t="str">
            <v>Fenómenos electrostáticos</v>
          </cell>
          <cell r="F6839" t="str">
            <v xml:space="preserve">Kompletny zestaw eksperymentalny: Zjawiska elektrostatyczne  </v>
          </cell>
          <cell r="G6839" t="str">
            <v xml:space="preserve">Электростатические явления  </v>
          </cell>
          <cell r="H6839">
            <v>204.2</v>
          </cell>
        </row>
        <row r="6840">
          <cell r="A6840" t="str">
            <v>P1432700</v>
          </cell>
          <cell r="B6840" t="str">
            <v>Die elektrische Ladung</v>
          </cell>
          <cell r="C6840" t="str">
            <v>Electric charge</v>
          </cell>
          <cell r="D6840" t="str">
            <v>Charge électrique</v>
          </cell>
          <cell r="E6840" t="str">
            <v>Carga eléctrica</v>
          </cell>
          <cell r="F6840" t="str">
            <v xml:space="preserve">Kompletny zestaw eksperymentalny: Ładunek elektryczny  </v>
          </cell>
          <cell r="G6840" t="str">
            <v xml:space="preserve">Электрический заряд  </v>
          </cell>
          <cell r="H6840">
            <v>1958.5</v>
          </cell>
        </row>
        <row r="6841">
          <cell r="A6841" t="str">
            <v>P1432801</v>
          </cell>
          <cell r="B6841" t="str">
            <v>Die elektrische Ladungsmenge (mit Elektroskop)</v>
          </cell>
          <cell r="C6841" t="str">
            <v>The electric charge quantity (with an electroscope)</v>
          </cell>
          <cell r="D6841" t="str">
            <v>La quantité de charge électrique (avec un électroscope)</v>
          </cell>
          <cell r="E6841" t="str">
            <v>La cantidad de carga eléctrica (con un electroscopio)</v>
          </cell>
          <cell r="F6841" t="str">
            <v xml:space="preserve">Kompletny zestaw eksperymentalny: Wartość ładunku elektrycznego (za pomocą elektroskopu)  </v>
          </cell>
          <cell r="G6841" t="str">
            <v xml:space="preserve">Количество электрического заряда (с помощью электроскопа) </v>
          </cell>
          <cell r="H6841">
            <v>1870.6</v>
          </cell>
        </row>
        <row r="6842">
          <cell r="A6842" t="str">
            <v>P1432900</v>
          </cell>
          <cell r="B6842" t="str">
            <v>Statische Kräfte zwischen elektrischen Ladungen</v>
          </cell>
          <cell r="C6842" t="str">
            <v>Static forces between electric charges</v>
          </cell>
          <cell r="D6842" t="str">
            <v>Les forces statiques entre l'électricité charges</v>
          </cell>
          <cell r="E6842" t="str">
            <v>Las fuerzas estáticas entre la electricidad cargos</v>
          </cell>
          <cell r="F6842" t="str">
            <v>Kompletny zestaw eksperymentalny: Siły statyczne między ładunkami elektrycznymi</v>
          </cell>
          <cell r="G6842" t="str">
            <v xml:space="preserve">Статические силы между электрическими зарядами  </v>
          </cell>
          <cell r="H6842">
            <v>2222.4</v>
          </cell>
        </row>
        <row r="6843">
          <cell r="A6843" t="str">
            <v>P1433001</v>
          </cell>
          <cell r="B6843" t="str">
            <v>Elektrostatische Influenz (mit Elektroskop)</v>
          </cell>
          <cell r="C6843" t="str">
            <v>Electrostatic induction (with an electroscope)</v>
          </cell>
          <cell r="D6843" t="str">
            <v>Induction électrostatique (avec un électroscope)</v>
          </cell>
          <cell r="E6843" t="str">
            <v>Inducción electrostática (con un electroscopio)</v>
          </cell>
          <cell r="F6843" t="str">
            <v>Kompletny zestaw eksperymentalny: Influencja elektrostatyczna (z elektroskopem)</v>
          </cell>
          <cell r="G6843" t="str">
            <v xml:space="preserve">Электростатическая индукция (с помощью электроскопа)  </v>
          </cell>
          <cell r="H6843">
            <v>2282.1</v>
          </cell>
        </row>
        <row r="6844">
          <cell r="A6844" t="str">
            <v>P1433305</v>
          </cell>
          <cell r="B6844" t="str">
            <v>Der Permanentmagnet-Motor (DEMO)</v>
          </cell>
          <cell r="C6844" t="str">
            <v>The permanent magnet motor (DEMO)</v>
          </cell>
          <cell r="D6844" t="str">
            <v>Le moteur à aimant permanent</v>
          </cell>
          <cell r="E6844" t="str">
            <v>El motor de imán permanente</v>
          </cell>
          <cell r="F6844" t="str">
            <v xml:space="preserve">Kompletny zestaw eksperymentalny: Silnik z magnesem trwałym (w układzie generatora demonstracyjnego)  </v>
          </cell>
          <cell r="G6844" t="str">
            <v>Двигатель с постоянным магнитом</v>
          </cell>
          <cell r="H6844">
            <v>1597.8</v>
          </cell>
        </row>
        <row r="6845">
          <cell r="A6845" t="str">
            <v>P1433405</v>
          </cell>
          <cell r="B6845" t="str">
            <v>Der Hauptschluss-Motor (DEMO)</v>
          </cell>
          <cell r="C6845" t="str">
            <v xml:space="preserve"> The series motor (DEMO)</v>
          </cell>
          <cell r="D6845" t="str">
            <v xml:space="preserve"> Le moteur série</v>
          </cell>
          <cell r="E6845" t="str">
            <v xml:space="preserve"> El motor de la serie</v>
          </cell>
          <cell r="F6845" t="str">
            <v/>
          </cell>
          <cell r="G6845" t="str">
            <v xml:space="preserve"> Серийный двигатель</v>
          </cell>
          <cell r="H6845">
            <v>3233.5</v>
          </cell>
        </row>
        <row r="6846">
          <cell r="A6846" t="str">
            <v>P1433469</v>
          </cell>
          <cell r="B6846" t="str">
            <v>Der Hauptschluss-Motor (DEMO) mit Cobra SMARTsense</v>
          </cell>
          <cell r="C6846" t="str">
            <v xml:space="preserve"> The series motor (DEMO) with Cobra SMARTsense</v>
          </cell>
          <cell r="D6846" t="str">
            <v xml:space="preserve"> Le moteur série (DEMO) avec Cobra SMARTsense</v>
          </cell>
          <cell r="E6846" t="str">
            <v xml:space="preserve"> El motor de la serie (DEMO) con Cobra SMARTsense</v>
          </cell>
          <cell r="F6846" t="str">
            <v/>
          </cell>
          <cell r="G6846" t="str">
            <v xml:space="preserve"> Серийный двигатель (DEMO) c Cobra SMARTsense</v>
          </cell>
          <cell r="H6846">
            <v>1903.5</v>
          </cell>
        </row>
        <row r="6847">
          <cell r="A6847" t="str">
            <v>P1433505</v>
          </cell>
          <cell r="B6847" t="str">
            <v>Der Nebenschluss-Motor (DEMO)</v>
          </cell>
          <cell r="C6847" t="str">
            <v xml:space="preserve"> The shunt motor (DEMO)</v>
          </cell>
          <cell r="D6847" t="str">
            <v xml:space="preserve"> Le moteur shunt</v>
          </cell>
          <cell r="E6847" t="str">
            <v xml:space="preserve"> El motor de derivación</v>
          </cell>
          <cell r="F6847" t="str">
            <v/>
          </cell>
          <cell r="G6847" t="str">
            <v xml:space="preserve"> Шунтирующий  двигатель</v>
          </cell>
          <cell r="H6847">
            <v>3239.4</v>
          </cell>
        </row>
        <row r="6848">
          <cell r="A6848" t="str">
            <v>P1433569</v>
          </cell>
          <cell r="B6848" t="str">
            <v>Der Nebenschluss-Motor (DEMO) mit Cobra SMARTsense</v>
          </cell>
          <cell r="C6848" t="str">
            <v xml:space="preserve"> The shunt motor (DEMO) with Cobra SMARTsense</v>
          </cell>
          <cell r="D6848" t="str">
            <v xml:space="preserve"> Le moteur shunt (DEMO) avec Cobra SMARTsense</v>
          </cell>
          <cell r="E6848" t="str">
            <v xml:space="preserve"> El motor de derivación (DEMO) con Cobra SMARTsense</v>
          </cell>
          <cell r="F6848" t="str">
            <v/>
          </cell>
          <cell r="G6848" t="str">
            <v xml:space="preserve"> Шунтирующий  двигатель (DEMO) c Cobra SMARTsense</v>
          </cell>
          <cell r="H6848">
            <v>1909.4</v>
          </cell>
        </row>
        <row r="6849">
          <cell r="A6849" t="str">
            <v>P1433602</v>
          </cell>
          <cell r="B6849" t="str">
            <v>Erzeugung von Induktionsspannungen mit einem Dauermagneten (Demo-Spule)</v>
          </cell>
          <cell r="C6849" t="str">
            <v>Generation of induced voltage with a permanent magnet (witha demonstration coil)</v>
          </cell>
          <cell r="D6849" t="str">
            <v>Génération de voltage d'induction avec un aimant permanent (avec la bobine DEMO)</v>
          </cell>
          <cell r="E6849" t="str">
            <v>Generación de voltaje inducido con imán permanente (con bobina de demostración)</v>
          </cell>
          <cell r="F6849" t="str">
            <v xml:space="preserve">Kompletny zestaw eksperymentalny: Generowanie indukowanego napięcia z magnesem trwałym (w układzie generatora demonstracyjnego) </v>
          </cell>
          <cell r="G6849" t="str">
            <v xml:space="preserve">Получение индуцированного напряжения с постоянным магнитом (с демонстрационной катушкой)  </v>
          </cell>
          <cell r="H6849">
            <v>1683.8</v>
          </cell>
        </row>
        <row r="6850">
          <cell r="A6850" t="str">
            <v>P1433605</v>
          </cell>
          <cell r="B6850" t="str">
            <v xml:space="preserve">Erzeugung von Induktionsspannungen mit einem Dauermagneten (DEMO) </v>
          </cell>
          <cell r="C6850" t="str">
            <v>Generation of induced voltage with a permanent magnet (DEMO)</v>
          </cell>
          <cell r="D6850" t="str">
            <v xml:space="preserve"> Génération de tension induite avec un aimant permanent</v>
          </cell>
          <cell r="E6850" t="str">
            <v xml:space="preserve"> Generación de voltaje inducido con un imán permanente.</v>
          </cell>
          <cell r="F6850" t="str">
            <v/>
          </cell>
          <cell r="G6850" t="str">
            <v xml:space="preserve"> Выработка индукционного напряжения с помощью постоянного магнита</v>
          </cell>
          <cell r="H6850">
            <v>1685.8</v>
          </cell>
        </row>
        <row r="6851">
          <cell r="A6851" t="str">
            <v>P1433669</v>
          </cell>
          <cell r="B6851" t="str">
            <v>Erzeugung von Induktionsspannungen mit einem Dauermagneten (DEMO) mit Cobra SMARTsense</v>
          </cell>
          <cell r="C6851" t="str">
            <v>Generation of induced voltage with a permanent magnet (DEMO)</v>
          </cell>
          <cell r="D6851" t="str">
            <v xml:space="preserve"> Génération de tension induite avec un aimant permanent</v>
          </cell>
          <cell r="E6851" t="str">
            <v xml:space="preserve"> Generación de voltaje inducido con un imán permanente</v>
          </cell>
          <cell r="F6851" t="str">
            <v/>
          </cell>
          <cell r="G6851" t="str">
            <v xml:space="preserve"> Выработка индукционного напряжения с помощью постоянного магнита</v>
          </cell>
          <cell r="H6851">
            <v>351.8</v>
          </cell>
        </row>
        <row r="6852">
          <cell r="A6852" t="str">
            <v>P1433705</v>
          </cell>
          <cell r="B6852" t="str">
            <v>Der Wechselstromgenerator (DEMO)</v>
          </cell>
          <cell r="C6852" t="str">
            <v xml:space="preserve"> The alternating current generator (DEMO)</v>
          </cell>
          <cell r="D6852" t="str">
            <v xml:space="preserve"> Le générateur de courant alternatif</v>
          </cell>
          <cell r="E6852" t="str">
            <v xml:space="preserve"> El generador de corriente alterna.</v>
          </cell>
          <cell r="F6852" t="str">
            <v/>
          </cell>
          <cell r="G6852" t="str">
            <v xml:space="preserve"> Генератор переменного тока</v>
          </cell>
          <cell r="H6852">
            <v>2266</v>
          </cell>
        </row>
        <row r="6853">
          <cell r="A6853" t="str">
            <v>P1433769</v>
          </cell>
          <cell r="B6853" t="str">
            <v>Der Wechselstromgenerator (DEMO) mit Cobra SMARTsense</v>
          </cell>
          <cell r="C6853" t="str">
            <v xml:space="preserve"> The alternating current generator (DEMO)</v>
          </cell>
          <cell r="D6853" t="str">
            <v xml:space="preserve"> Le générateur de courant alternatif</v>
          </cell>
          <cell r="E6853" t="str">
            <v xml:space="preserve"> El generador de corriente alterna.</v>
          </cell>
          <cell r="F6853" t="str">
            <v/>
          </cell>
          <cell r="G6853" t="str">
            <v xml:space="preserve"> Генератор переменного тока</v>
          </cell>
          <cell r="H6853">
            <v>1047</v>
          </cell>
        </row>
        <row r="6854">
          <cell r="A6854" t="str">
            <v>P1433805</v>
          </cell>
          <cell r="B6854" t="str">
            <v>Der Gleichstromgenerator (DEMO)</v>
          </cell>
          <cell r="C6854" t="str">
            <v xml:space="preserve"> The direct current generator (DEMO)</v>
          </cell>
          <cell r="D6854" t="str">
            <v xml:space="preserve"> Le générateur de courant continu</v>
          </cell>
          <cell r="E6854" t="str">
            <v xml:space="preserve"> El generador de corriente continua.</v>
          </cell>
          <cell r="F6854" t="str">
            <v/>
          </cell>
          <cell r="G6854" t="str">
            <v xml:space="preserve"> Генератор постоянного тока</v>
          </cell>
          <cell r="H6854">
            <v>2266</v>
          </cell>
        </row>
        <row r="6855">
          <cell r="A6855" t="str">
            <v>P1433869</v>
          </cell>
          <cell r="B6855" t="str">
            <v>Der Gleichstromgenerator (DEMO) mit Cobra SMARTsense</v>
          </cell>
          <cell r="C6855" t="str">
            <v xml:space="preserve"> The direct current generator (DEMO)</v>
          </cell>
          <cell r="D6855" t="str">
            <v xml:space="preserve"> Le générateur de courant continu</v>
          </cell>
          <cell r="E6855" t="str">
            <v xml:space="preserve"> El generador de corriente continua.</v>
          </cell>
          <cell r="F6855" t="str">
            <v/>
          </cell>
          <cell r="G6855" t="str">
            <v xml:space="preserve"> Генератор постоянного тока</v>
          </cell>
          <cell r="H6855">
            <v>1047</v>
          </cell>
        </row>
        <row r="6856">
          <cell r="A6856" t="str">
            <v>P1433905</v>
          </cell>
          <cell r="B6856" t="str">
            <v>Vergleich der Rotorspulen (DEMO)</v>
          </cell>
          <cell r="C6856" t="str">
            <v xml:space="preserve"> Comparison of the rotor coils (DEMO)</v>
          </cell>
          <cell r="D6856" t="str">
            <v xml:space="preserve"> Comparaison des bobines de rotor</v>
          </cell>
          <cell r="E6856" t="str">
            <v xml:space="preserve"> Comparación de las bobinas del rotor.</v>
          </cell>
          <cell r="F6856" t="str">
            <v/>
          </cell>
          <cell r="G6856" t="str">
            <v xml:space="preserve"> Сравнение роторных катушек</v>
          </cell>
          <cell r="H6856">
            <v>5279.4</v>
          </cell>
        </row>
        <row r="6857">
          <cell r="A6857" t="str">
            <v>P1433969</v>
          </cell>
          <cell r="B6857" t="str">
            <v>Vergleich der Rotorspulen (DEMO) mit Cobra SMARTsense</v>
          </cell>
          <cell r="C6857" t="str">
            <v xml:space="preserve"> Comparison of the rotor coils (DEMO)</v>
          </cell>
          <cell r="D6857" t="str">
            <v xml:space="preserve"> Comparaison des bobines de rotor</v>
          </cell>
          <cell r="E6857" t="str">
            <v xml:space="preserve"> Comparación de las bobinas del rotor.</v>
          </cell>
          <cell r="F6857" t="str">
            <v/>
          </cell>
          <cell r="G6857" t="str">
            <v xml:space="preserve"> Сравнение роторных катушек</v>
          </cell>
          <cell r="H6857">
            <v>2611.4</v>
          </cell>
        </row>
        <row r="6858">
          <cell r="A6858" t="str">
            <v>P1434005</v>
          </cell>
          <cell r="B6858" t="str">
            <v>Erzeugung von Induktionsspannungen mit einem Elektromagneten (DEMO)</v>
          </cell>
          <cell r="C6858" t="str">
            <v xml:space="preserve"> Generation of induced voltage with an electromagnet (DEMO)</v>
          </cell>
          <cell r="D6858" t="str">
            <v xml:space="preserve"> Génération de tension induite avec un électro-aimant</v>
          </cell>
          <cell r="E6858" t="str">
            <v xml:space="preserve"> Generación de voltaje inducido con un electroimán.</v>
          </cell>
          <cell r="F6858" t="str">
            <v/>
          </cell>
          <cell r="G6858" t="str">
            <v xml:space="preserve"> Генерация индукционных напряжений с помощью электромагнита</v>
          </cell>
          <cell r="H6858">
            <v>2688.5</v>
          </cell>
        </row>
        <row r="6859">
          <cell r="A6859" t="str">
            <v>P1434105</v>
          </cell>
          <cell r="B6859" t="str">
            <v>Spannungstransformation (DEMO)</v>
          </cell>
          <cell r="C6859" t="str">
            <v xml:space="preserve"> Voltage transformation (DEMO)</v>
          </cell>
          <cell r="D6859" t="str">
            <v xml:space="preserve"> Transformation de tension</v>
          </cell>
          <cell r="E6859" t="str">
            <v xml:space="preserve"> Transformación de voltaje</v>
          </cell>
          <cell r="F6859" t="str">
            <v/>
          </cell>
          <cell r="G6859" t="str">
            <v xml:space="preserve"> Преобразование напряжения</v>
          </cell>
          <cell r="H6859">
            <v>4432.8</v>
          </cell>
        </row>
        <row r="6860">
          <cell r="A6860" t="str">
            <v>P1434205</v>
          </cell>
          <cell r="B6860" t="str">
            <v>Stromtransformation (DEMO)</v>
          </cell>
          <cell r="C6860" t="str">
            <v xml:space="preserve"> Current transformation (DEMO)</v>
          </cell>
          <cell r="D6860" t="str">
            <v xml:space="preserve"> Transformation en cours</v>
          </cell>
          <cell r="E6860" t="str">
            <v xml:space="preserve"> Transformación actual</v>
          </cell>
          <cell r="F6860" t="str">
            <v/>
          </cell>
          <cell r="G6860" t="str">
            <v xml:space="preserve"> Преобразование тока</v>
          </cell>
          <cell r="H6860">
            <v>4602</v>
          </cell>
        </row>
        <row r="6861">
          <cell r="A6861" t="str">
            <v>P1434305</v>
          </cell>
          <cell r="B6861" t="str">
            <v>Hochspannungsleitung (DEMO)</v>
          </cell>
          <cell r="C6861" t="str">
            <v>High-voltage line</v>
          </cell>
          <cell r="D6861" t="str">
            <v>Ligne haute tension</v>
          </cell>
          <cell r="E6861" t="str">
            <v>Línea de alta tensión</v>
          </cell>
          <cell r="F6861" t="str">
            <v xml:space="preserve">Kompletny zestaw eksperymentalny: Linia wysokiego napięcia  </v>
          </cell>
          <cell r="G6861" t="str">
            <v>Высоковольтная линия</v>
          </cell>
          <cell r="H6861">
            <v>2268</v>
          </cell>
        </row>
        <row r="6862">
          <cell r="A6862" t="str">
            <v>P1434405</v>
          </cell>
          <cell r="B6862" t="str">
            <v>Hochstromtransformator (DEMO)</v>
          </cell>
          <cell r="C6862" t="str">
            <v xml:space="preserve"> High-current transformer (DEMO)</v>
          </cell>
          <cell r="D6862" t="str">
            <v xml:space="preserve"> Transformateur haute intensité</v>
          </cell>
          <cell r="E6862" t="str">
            <v xml:space="preserve"> Transformador de alta corriente</v>
          </cell>
          <cell r="F6862" t="str">
            <v/>
          </cell>
          <cell r="G6862" t="str">
            <v xml:space="preserve"> Трансформатор высокого тока</v>
          </cell>
          <cell r="H6862">
            <v>1616.4</v>
          </cell>
        </row>
        <row r="6863">
          <cell r="A6863" t="str">
            <v>P1434505</v>
          </cell>
          <cell r="B6863" t="str">
            <v xml:space="preserve">Wirbelstromdämpfung eines Pendels im Magnetfeld (DEMO) (Waltenhofensches Pendel) </v>
          </cell>
          <cell r="C6863" t="str">
            <v xml:space="preserve">Waltenhofen Pendulum </v>
          </cell>
          <cell r="D6863" t="str">
            <v xml:space="preserve">Atténuation d'un pendule par courants de Foucault (Pendule de Waltenhofen) </v>
          </cell>
          <cell r="E6863" t="str">
            <v>Péndulo de Waltenhofen</v>
          </cell>
          <cell r="F6863" t="str">
            <v xml:space="preserve">Kompletny zestaw eksperymentalny: Wahadło Waltenhofena  </v>
          </cell>
          <cell r="G6863" t="str">
            <v>Демпфирование вихревого тока маятника в магнитном поле</v>
          </cell>
          <cell r="H6863">
            <v>3311.3</v>
          </cell>
        </row>
        <row r="6864">
          <cell r="A6864" t="str">
            <v>P1434605</v>
          </cell>
          <cell r="B6864" t="str">
            <v xml:space="preserve">Drehbewegung durch Wirbelströme (DEMO) Funktionsprinzip eines Wechselstromzählers </v>
          </cell>
          <cell r="C6864" t="str">
            <v>Rotational movement due to eddy currents (DEMO) principle of the alternating current meter</v>
          </cell>
          <cell r="D6864" t="str">
            <v xml:space="preserve"> Mouvement de rotation dû aux courants de Foucault</v>
          </cell>
          <cell r="E6864" t="str">
            <v>Movimiento rotatorio por flujo turbulento - principio del medidor de corriente alterna</v>
          </cell>
          <cell r="F6864" t="str">
            <v xml:space="preserve">Kompletny zestaw eksperymentalny: Ruch obrotowy wywołany prądami wirowymi, zasada działania miernika prądu zmiennego  </v>
          </cell>
          <cell r="G6864" t="str">
            <v>Вращательное движение вихревыми токами</v>
          </cell>
          <cell r="H6864">
            <v>1718.6</v>
          </cell>
        </row>
        <row r="6865">
          <cell r="A6865" t="str">
            <v>P1434705</v>
          </cell>
          <cell r="B6865" t="str">
            <v>Thomsonscher Ringversuch (DEMO) (Kräfte zwischen Primär- und Sekundärspule)</v>
          </cell>
          <cell r="C6865" t="str">
            <v>Thomson's ring experiment (DEMO) (forces between primary and secondary coils)</v>
          </cell>
          <cell r="D6865" t="str">
            <v>Les forces entre bobine primaire et secondaire (anneau de  Thomson)</v>
          </cell>
          <cell r="E6865" t="str">
            <v>Fuerzas entre la bobina primaria y secundaria (anillo deThomson)</v>
          </cell>
          <cell r="F6865" t="str">
            <v>Kompletny zestaw eksperymentalny: Siły działające między uzwojeniami pierwotnym i wtórnym cewki (pierścień ścinaniaThomsona)</v>
          </cell>
          <cell r="G6865" t="str">
            <v xml:space="preserve"> Опыт Томсона</v>
          </cell>
          <cell r="H6865">
            <v>1429.7</v>
          </cell>
        </row>
        <row r="6866">
          <cell r="A6866" t="str">
            <v>P1434805</v>
          </cell>
          <cell r="B6866" t="str">
            <v>1 Hz Schwingkreis (DEMO)</v>
          </cell>
          <cell r="C6866" t="str">
            <v xml:space="preserve"> 1 Hz resonant circuit (DEMO)</v>
          </cell>
          <cell r="D6866" t="str">
            <v xml:space="preserve"> Circuit résonnant 1 Hz</v>
          </cell>
          <cell r="E6866" t="str">
            <v xml:space="preserve"> Circuito resonante de 1 Hz</v>
          </cell>
          <cell r="F6866" t="str">
            <v/>
          </cell>
          <cell r="G6866" t="str">
            <v xml:space="preserve"> 1 Hz колебательный контур</v>
          </cell>
          <cell r="H6866">
            <v>3321.2</v>
          </cell>
        </row>
        <row r="6867">
          <cell r="A6867" t="str">
            <v>P1435003</v>
          </cell>
          <cell r="B6867" t="str">
            <v>Die Lochkamera</v>
          </cell>
          <cell r="C6867" t="str">
            <v>The pinhole camera</v>
          </cell>
          <cell r="D6867" t="str">
            <v>L'appareil à sténopé</v>
          </cell>
          <cell r="E6867" t="str">
            <v>Cámara estenopeica</v>
          </cell>
          <cell r="F6867" t="str">
            <v>Kompletny zestaw eksperymentalny: Kamera otworkowa (Camera Obscura)</v>
          </cell>
          <cell r="G6867" t="str">
            <v>Камера-обскура</v>
          </cell>
          <cell r="H6867">
            <v>436.9</v>
          </cell>
        </row>
        <row r="6868">
          <cell r="A6868" t="str">
            <v>P1435803</v>
          </cell>
          <cell r="B6868" t="str">
            <v>Reelle Bilder an einer Sammellinse</v>
          </cell>
          <cell r="C6868" t="str">
            <v>Real images at a convergent lens</v>
          </cell>
          <cell r="D6868" t="str">
            <v>Des images réelles à un niveau convergentns</v>
          </cell>
          <cell r="E6868" t="str">
            <v>Imágenes reales en lentes convergentes</v>
          </cell>
          <cell r="F6868" t="str">
            <v>Kompletny zestaw eksperymentalny: Rzeczywiste obrazy w soczewce wklęsłej</v>
          </cell>
          <cell r="G6868" t="str">
            <v xml:space="preserve">Действительные изображения в вогнутой линзе  </v>
          </cell>
          <cell r="H6868">
            <v>443.9</v>
          </cell>
        </row>
        <row r="6869">
          <cell r="A6869" t="str">
            <v>P1436203</v>
          </cell>
          <cell r="B6869" t="str">
            <v xml:space="preserve">Das Mikroskop </v>
          </cell>
          <cell r="C6869" t="str">
            <v>The Microscope</v>
          </cell>
          <cell r="D6869" t="str">
            <v>Le microscope</v>
          </cell>
          <cell r="E6869" t="str">
            <v>Microscopio</v>
          </cell>
          <cell r="F6869" t="str">
            <v>Kompletny zestaw eksperymentalny: Mikroskop</v>
          </cell>
          <cell r="G6869" t="str">
            <v>Микроскоп</v>
          </cell>
          <cell r="H6869">
            <v>497.1</v>
          </cell>
        </row>
        <row r="6870">
          <cell r="A6870" t="str">
            <v>P1437000</v>
          </cell>
          <cell r="B6870" t="str">
            <v>Farbmischung auf der opt. Pofilbank mit LED Leuchte</v>
          </cell>
          <cell r="C6870" t="str">
            <v>Color mixing in experiments on optical profile bench with LED lamp</v>
          </cell>
          <cell r="D6870" t="str">
            <v/>
          </cell>
          <cell r="E6870" t="str">
            <v/>
          </cell>
          <cell r="F6870" t="str">
            <v/>
          </cell>
          <cell r="G6870" t="str">
            <v>Смешивание цветов на оптической скамье со светодиодным светильником</v>
          </cell>
          <cell r="H6870">
            <v>249</v>
          </cell>
        </row>
        <row r="6871">
          <cell r="A6871" t="str">
            <v>P1440001</v>
          </cell>
          <cell r="B6871" t="str">
            <v>Aufbau des Mikroskops</v>
          </cell>
          <cell r="C6871" t="str">
            <v xml:space="preserve">The components of a microscope </v>
          </cell>
          <cell r="D6871" t="str">
            <v xml:space="preserve">The components of the microscope </v>
          </cell>
          <cell r="E6871" t="str">
            <v>Componentes de un microscopio</v>
          </cell>
          <cell r="F6871" t="str">
            <v xml:space="preserve">Kompletny zestaw eksperymentalny: Budowa mikroskopu  </v>
          </cell>
          <cell r="G6871" t="str">
            <v xml:space="preserve">Компоненты микроскопа </v>
          </cell>
          <cell r="H6871">
            <v>352.2</v>
          </cell>
        </row>
        <row r="6872">
          <cell r="A6872" t="str">
            <v>P1440101</v>
          </cell>
          <cell r="B6872" t="str">
            <v>Arbeiten mit dem Mikroskop</v>
          </cell>
          <cell r="C6872" t="str">
            <v>Working with the microscope</v>
          </cell>
          <cell r="D6872" t="str">
            <v>Working avec the microscope mi 1.2</v>
          </cell>
          <cell r="E6872" t="str">
            <v>Trabajar con el microscopio</v>
          </cell>
          <cell r="F6872" t="str">
            <v xml:space="preserve">Kompletny zestaw eksperymentalny: Praca z mikroskopem  </v>
          </cell>
          <cell r="G6872" t="str">
            <v xml:space="preserve">Работа с микроскопом  </v>
          </cell>
          <cell r="H6872">
            <v>353.8</v>
          </cell>
        </row>
        <row r="6873">
          <cell r="A6873" t="str">
            <v>P1440201</v>
          </cell>
          <cell r="B6873" t="str">
            <v>Vergrößerung des Mikroskops</v>
          </cell>
          <cell r="C6873" t="str">
            <v>Microscopic magnification</v>
          </cell>
          <cell r="D6873" t="str">
            <v>Microscopic magnification mi 1.3</v>
          </cell>
          <cell r="E6873" t="str">
            <v>Aumento, magnificación de un microscopio</v>
          </cell>
          <cell r="F6873" t="str">
            <v xml:space="preserve">Kompletny zestaw eksperymentalny: Powiększenie mikroskopu  </v>
          </cell>
          <cell r="G6873" t="str">
            <v>Увеличение  микроскопа</v>
          </cell>
          <cell r="H6873">
            <v>358</v>
          </cell>
        </row>
        <row r="6874">
          <cell r="A6874" t="str">
            <v>P1440301</v>
          </cell>
          <cell r="B6874" t="str">
            <v>Herstellung von mikroskopischen Frischpräparaten</v>
          </cell>
          <cell r="C6874" t="str">
            <v>Preparation of temporary microscopic slides</v>
          </cell>
          <cell r="D6874" t="str">
            <v>Préparation of temporary microscopic slides mi 2.1</v>
          </cell>
          <cell r="E6874" t="str">
            <v>Preparación de un microportaobjetos temporal</v>
          </cell>
          <cell r="F6874" t="str">
            <v xml:space="preserve">Kompletny zestaw eksperymentalny: Przygotowywanie preparatów mikroskopowych  </v>
          </cell>
          <cell r="G6874" t="str">
            <v>Подготовка микропрепаратов</v>
          </cell>
          <cell r="H6874">
            <v>361.2</v>
          </cell>
        </row>
        <row r="6875">
          <cell r="A6875" t="str">
            <v>P1440401</v>
          </cell>
          <cell r="B6875" t="str">
            <v>Handschnitttechnik</v>
          </cell>
          <cell r="C6875" t="str">
            <v>Manual section technique</v>
          </cell>
          <cell r="D6875" t="str">
            <v>Manual section technique mi 2.2</v>
          </cell>
          <cell r="E6875" t="str">
            <v>Técnica de sección manual</v>
          </cell>
          <cell r="F6875" t="str">
            <v xml:space="preserve">Kompletny zestaw eksperymentalny: Ręcznie cięcia obiektu  </v>
          </cell>
          <cell r="G6875" t="str">
            <v>Техника  приготовления препаратов</v>
          </cell>
          <cell r="H6875">
            <v>372.8</v>
          </cell>
        </row>
        <row r="6876">
          <cell r="A6876" t="str">
            <v>P1440501</v>
          </cell>
          <cell r="B6876" t="str">
            <v>Färbung lebender Organismen</v>
          </cell>
          <cell r="C6876" t="str">
            <v>Staining of living organisms</v>
          </cell>
          <cell r="D6876" t="str">
            <v>Staining of living organisms mi 2.3</v>
          </cell>
          <cell r="E6876" t="str">
            <v>Tinción de organismos vivos</v>
          </cell>
          <cell r="F6876" t="str">
            <v xml:space="preserve">Kompletny zestaw eksperymentalny: Barwienie żywych organizmów  </v>
          </cell>
          <cell r="G6876" t="str">
            <v xml:space="preserve">Окрашивание живых организмов </v>
          </cell>
          <cell r="H6876">
            <v>659.2</v>
          </cell>
        </row>
        <row r="6877">
          <cell r="A6877" t="str">
            <v>P1440601</v>
          </cell>
          <cell r="B6877" t="str">
            <v>Schnellfärbung</v>
          </cell>
          <cell r="C6877" t="str">
            <v>Rapid staining technique</v>
          </cell>
          <cell r="D6877" t="str">
            <v>Rapid staining technique mi 2.4</v>
          </cell>
          <cell r="E6877" t="str">
            <v>Ténica de tinción rápida</v>
          </cell>
          <cell r="F6877" t="str">
            <v xml:space="preserve">Kompletny zestaw eksperymentalny: Technika szybkiego barwienia  </v>
          </cell>
          <cell r="G6877" t="str">
            <v xml:space="preserve">Техника быстрого окрашивания </v>
          </cell>
          <cell r="H6877">
            <v>663.8</v>
          </cell>
        </row>
        <row r="6878">
          <cell r="A6878" t="str">
            <v>P1440701</v>
          </cell>
          <cell r="B6878" t="str">
            <v>Fixieren und Färben</v>
          </cell>
          <cell r="C6878" t="str">
            <v>Fixation and staining</v>
          </cell>
          <cell r="D6878" t="str">
            <v>Fixation and staining mi 2.5</v>
          </cell>
          <cell r="E6878" t="str">
            <v>Fijación y tinción</v>
          </cell>
          <cell r="F6878" t="str">
            <v xml:space="preserve">Kompletny zestaw eksperymentalny: Utrwalanie i barwienie  </v>
          </cell>
          <cell r="G6878" t="str">
            <v xml:space="preserve">Фиксация и окрашивание  </v>
          </cell>
          <cell r="H6878">
            <v>327.9</v>
          </cell>
        </row>
        <row r="6879">
          <cell r="A6879" t="str">
            <v>P1440801</v>
          </cell>
          <cell r="B6879" t="str">
            <v>Einschluss in Kanadabalsam</v>
          </cell>
          <cell r="C6879" t="str">
            <v>Embedding in Canada balsam</v>
          </cell>
          <cell r="D6879" t="str">
            <v>Embedding in canada balm mi 2.6</v>
          </cell>
          <cell r="E6879" t="str">
            <v>Incrustación en bálsamo de Canadá</v>
          </cell>
          <cell r="F6879" t="str">
            <v xml:space="preserve">Kompletny zestaw eksperymentalny: Osadzanie w balsamie kanadyjskim  </v>
          </cell>
          <cell r="G6879" t="str">
            <v xml:space="preserve">Включения в Канадском бальзаме  </v>
          </cell>
          <cell r="H6879">
            <v>671.9</v>
          </cell>
        </row>
        <row r="6880">
          <cell r="A6880" t="str">
            <v>P1440901</v>
          </cell>
          <cell r="B6880" t="str">
            <v>Herstellung von Reagenzien für die Mikroskopie</v>
          </cell>
          <cell r="C6880" t="str">
            <v>Preparation of reagents</v>
          </cell>
          <cell r="D6880" t="str">
            <v>Préparation of reagents mi 3.0</v>
          </cell>
          <cell r="E6880" t="str">
            <v>Preparación de los reactivos</v>
          </cell>
          <cell r="F6880" t="str">
            <v>Kompletny zeherw eksperymentalny: Siły hersyczne między ładunkami elektrycznymi</v>
          </cell>
          <cell r="G6880" t="str">
            <v>Приготовление реагентов</v>
          </cell>
          <cell r="H6880">
            <v>435.29</v>
          </cell>
        </row>
        <row r="6881">
          <cell r="A6881" t="str">
            <v>P1441001</v>
          </cell>
          <cell r="B6881" t="str">
            <v>Die Zellwand der Zwiebel</v>
          </cell>
          <cell r="C6881" t="str">
            <v>The cell wall of the onion</v>
          </cell>
          <cell r="D6881" t="str">
            <v>The cell wall of the onion mi 4.1</v>
          </cell>
          <cell r="E6881" t="str">
            <v>Pared celular de la cebolla</v>
          </cell>
          <cell r="F6881" t="str">
            <v xml:space="preserve">Kompletny zestaw eksperymentalny: Ściana komórkowa cebuli  </v>
          </cell>
          <cell r="G6881" t="str">
            <v>Клетки кожицы луковицы</v>
          </cell>
          <cell r="H6881">
            <v>669.7</v>
          </cell>
        </row>
        <row r="6882">
          <cell r="A6882" t="str">
            <v>P1441101</v>
          </cell>
          <cell r="B6882" t="str">
            <v>Die Zellmembran einer tierischen Zelle</v>
          </cell>
          <cell r="C6882" t="str">
            <v>The cellular membrane of animal cells</v>
          </cell>
          <cell r="D6882" t="str">
            <v>La membrane cellulaire de l'animal cellules</v>
          </cell>
          <cell r="E6882" t="str">
            <v>Membrana celular animal</v>
          </cell>
          <cell r="F6882" t="str">
            <v xml:space="preserve">Kompletny zestaw eksperymentalny: Błony komórkowe komórek zwierzęcych  </v>
          </cell>
          <cell r="G6882" t="str">
            <v xml:space="preserve">Клеточная мембрана животных клеток </v>
          </cell>
          <cell r="H6882">
            <v>361.2</v>
          </cell>
        </row>
        <row r="6883">
          <cell r="A6883" t="str">
            <v>P1441201</v>
          </cell>
          <cell r="B6883" t="str">
            <v>Chloroplasten in Moosblättchen</v>
          </cell>
          <cell r="C6883" t="str">
            <v>Chloroplasts in moss leaves</v>
          </cell>
          <cell r="D6883" t="str">
            <v>Chloroplastes dans les feuilles de mousse</v>
          </cell>
          <cell r="E6883" t="str">
            <v>Cloroplastos en hojas de musgos</v>
          </cell>
          <cell r="F6883" t="str">
            <v xml:space="preserve">Kompletny zestaw eksperymentalny: Chloroplasty w liściach mchu  </v>
          </cell>
          <cell r="G6883" t="str">
            <v xml:space="preserve">Хлоропласты в листьях мхов  </v>
          </cell>
          <cell r="H6883">
            <v>364.2</v>
          </cell>
        </row>
        <row r="6884">
          <cell r="A6884" t="str">
            <v>P1441301</v>
          </cell>
          <cell r="B6884" t="str">
            <v>Chromoplasten</v>
          </cell>
          <cell r="C6884" t="str">
            <v>Chromoplasts</v>
          </cell>
          <cell r="D6884" t="str">
            <v>Les chromoplastes</v>
          </cell>
          <cell r="E6884" t="str">
            <v>Cromoplastos</v>
          </cell>
          <cell r="F6884" t="str">
            <v xml:space="preserve">Kompletny zestaw eksperymentalny: Chromoplasty  </v>
          </cell>
          <cell r="G6884" t="str">
            <v>Хлоропласты</v>
          </cell>
          <cell r="H6884">
            <v>372.2</v>
          </cell>
        </row>
        <row r="6885">
          <cell r="A6885" t="str">
            <v>P1441401</v>
          </cell>
          <cell r="B6885" t="str">
            <v>Zellkern und Chromosomen - Mitose</v>
          </cell>
          <cell r="C6885" t="str">
            <v>Nucleus and chromosomes - mitosis</v>
          </cell>
          <cell r="D6885" t="str">
            <v>Noyaux et chromosomes</v>
          </cell>
          <cell r="E6885" t="str">
            <v>Núcleo y cromosomas</v>
          </cell>
          <cell r="F6885" t="str">
            <v xml:space="preserve">Kompletny zestaw eksperymentalny: Jądro i chromosomy  </v>
          </cell>
          <cell r="G6885" t="str">
            <v xml:space="preserve">Ядра и хромосомы </v>
          </cell>
          <cell r="H6885">
            <v>460.39</v>
          </cell>
        </row>
        <row r="6886">
          <cell r="A6886" t="str">
            <v>P1441501</v>
          </cell>
          <cell r="B6886" t="str">
            <v>Vakuole</v>
          </cell>
          <cell r="C6886" t="str">
            <v>Vacuole</v>
          </cell>
          <cell r="D6886" t="str">
            <v>Vacuole mi 4.6</v>
          </cell>
          <cell r="E6886" t="str">
            <v>Vacuola</v>
          </cell>
          <cell r="F6886" t="str">
            <v xml:space="preserve">Kompletny zestaw eksperymentalny: Wakuole  </v>
          </cell>
          <cell r="G6886" t="str">
            <v xml:space="preserve">Вакуоль </v>
          </cell>
          <cell r="H6886">
            <v>668.8</v>
          </cell>
        </row>
        <row r="6887">
          <cell r="A6887" t="str">
            <v>P1441601</v>
          </cell>
          <cell r="B6887" t="str">
            <v>Plasmolyse und Deplasmolyse</v>
          </cell>
          <cell r="C6887" t="str">
            <v>Plasmolysis and deplasmolysis</v>
          </cell>
          <cell r="D6887" t="str">
            <v>Plasmolysis and deplasmolysis mi 4.7</v>
          </cell>
          <cell r="E6887" t="str">
            <v>Plasmólisis y deplasmólisis</v>
          </cell>
          <cell r="F6887" t="str">
            <v xml:space="preserve">Kompletny zestaw eksperymentalny: Plazmoliza i deplazmoliza  </v>
          </cell>
          <cell r="G6887" t="str">
            <v xml:space="preserve">Плазмолиз и деплазмолиз  </v>
          </cell>
          <cell r="H6887">
            <v>372.2</v>
          </cell>
        </row>
        <row r="6888">
          <cell r="A6888" t="str">
            <v>P1441701</v>
          </cell>
          <cell r="B6888" t="str">
            <v>Plasmaströmungen in der Wasserpest</v>
          </cell>
          <cell r="C6888" t="str">
            <v>Protoplasma streaming</v>
          </cell>
          <cell r="D6888" t="str">
            <v>Protoplasma streaming mi 4.8</v>
          </cell>
          <cell r="E6888" t="str">
            <v>El protoplasma como parte de la transmisión de información genética</v>
          </cell>
          <cell r="F6888" t="str">
            <v xml:space="preserve">Kompletny zestaw eksperymentalny: Strumień protoplazmy  </v>
          </cell>
          <cell r="G6888" t="str">
            <v>Течение протоплазмы</v>
          </cell>
          <cell r="H6888">
            <v>364.2</v>
          </cell>
        </row>
        <row r="6889">
          <cell r="A6889" t="str">
            <v>P1441801</v>
          </cell>
          <cell r="B6889" t="str">
            <v>Obere Epidermis des Laubblattes</v>
          </cell>
          <cell r="C6889" t="str">
            <v>Upper epidermis of a deciduous leaf</v>
          </cell>
          <cell r="D6889" t="str">
            <v>Upper epidermis of à deciduous leaf mi 5.1</v>
          </cell>
          <cell r="E6889" t="str">
            <v>Capa superior de la epidermis de una hoja caducifolia</v>
          </cell>
          <cell r="F6889" t="str">
            <v xml:space="preserve">Kompletny zestaw eksperymentalny: Zewnętrzne warstwy liścia  </v>
          </cell>
          <cell r="G6889" t="str">
            <v xml:space="preserve">Верхний эпидермис лиственного листа  </v>
          </cell>
          <cell r="H6889">
            <v>668.8</v>
          </cell>
        </row>
        <row r="6890">
          <cell r="A6890" t="str">
            <v>P1441901</v>
          </cell>
          <cell r="B6890" t="str">
            <v>Untere Epidermis mit Schließzellen</v>
          </cell>
          <cell r="C6890" t="str">
            <v>Lower epidermis with guard cells</v>
          </cell>
          <cell r="D6890" t="str">
            <v>Lower epidermis avec guard cell mi 5.2</v>
          </cell>
          <cell r="E6890" t="str">
            <v>Capa inferior de la epidermis con células guarda</v>
          </cell>
          <cell r="F6890" t="str">
            <v xml:space="preserve">Kompletny zestaw eksperymentalny: Wewnętrzne warstwy liścia z komórkami ochronnymi  </v>
          </cell>
          <cell r="G6890" t="str">
            <v xml:space="preserve">Нижний эпидермис с замыкающими клетками  </v>
          </cell>
          <cell r="H6890">
            <v>372.2</v>
          </cell>
        </row>
        <row r="6891">
          <cell r="A6891" t="str">
            <v>P1442001</v>
          </cell>
          <cell r="B6891" t="str">
            <v>Laubblatt im Querschnitt</v>
          </cell>
          <cell r="C6891" t="str">
            <v>Cross-section of a deciduous leaf</v>
          </cell>
          <cell r="D6891" t="str">
            <v>Cross-section of à deciduous leaf mi 5.3</v>
          </cell>
          <cell r="E6891" t="str">
            <v>Sección transversal de una hoja caducifolia</v>
          </cell>
          <cell r="F6891" t="str">
            <v xml:space="preserve">Kompletny zestaw eksperymentalny: Przekrój poprzeczny liścia  </v>
          </cell>
          <cell r="G6891" t="str">
            <v>Поперечное сечение  листа  лиственных растений</v>
          </cell>
          <cell r="H6891">
            <v>668.8</v>
          </cell>
        </row>
        <row r="6892">
          <cell r="A6892" t="str">
            <v>P1442101</v>
          </cell>
          <cell r="B6892" t="str">
            <v>Nadelblatt im Querschnitt</v>
          </cell>
          <cell r="C6892" t="str">
            <v>Cross-section of a conifer (gymnosperm) leaf - adaption to arid conditions</v>
          </cell>
          <cell r="D6892" t="str">
            <v>Coupe transversale d’une feuille de conifère</v>
          </cell>
          <cell r="E6892" t="str">
            <v>Corte transversal de una hoja de conífera  (gimnosperma) - adaptación a condiciones áridas</v>
          </cell>
          <cell r="F6892" t="str">
            <v xml:space="preserve">Kompletny zestaw eksperymentalny: Przekrój poprzeczny igły  </v>
          </cell>
          <cell r="G6892" t="str">
            <v xml:space="preserve">Поперечное сечение хвойных пород листьев  (голосеменные) - адаптация к засушливым условиям  </v>
          </cell>
          <cell r="H6892">
            <v>668.8</v>
          </cell>
        </row>
        <row r="6893">
          <cell r="A6893" t="str">
            <v>P1442201</v>
          </cell>
          <cell r="B6893" t="str">
            <v>Sprossachse der zweikeimblättrigen Pflanze Identifizierung von Xylem, Phloem und Kambium</v>
          </cell>
          <cell r="C6893" t="str">
            <v>The stem of a dicotyledonous plant - Identification of  xylem and phloem tissue</v>
          </cell>
          <cell r="D6893" t="str">
            <v>The stem of à dicotyledonous plant mi 5.5</v>
          </cell>
          <cell r="E6893" t="str">
            <v>Tallo de una planta dicotiledónea - Indentificación del xylema y el floema</v>
          </cell>
          <cell r="F6893" t="str">
            <v xml:space="preserve">Kompletny zestaw eksperymentalny: Łodygi roślin dwuliściennych - Identyfikacja drewna i tkanki łyka  </v>
          </cell>
          <cell r="G6893" t="str">
            <v xml:space="preserve">Стебель двудольного растения - Идентификация ксилемы и флоэмы ткани  </v>
          </cell>
          <cell r="H6893">
            <v>668.8</v>
          </cell>
        </row>
        <row r="6894">
          <cell r="A6894" t="str">
            <v>P1442301</v>
          </cell>
          <cell r="B6894" t="str">
            <v>Sprossachse der einkeimblättrigen Pflanze</v>
          </cell>
          <cell r="C6894" t="str">
            <v>The stem of a monocotyledonous plant</v>
          </cell>
          <cell r="D6894" t="str">
            <v>La tige d’une plante monocotylédone</v>
          </cell>
          <cell r="E6894" t="str">
            <v>El tallo de planta monocotiledónea</v>
          </cell>
          <cell r="F6894" t="str">
            <v xml:space="preserve">Kompletny zestaw eksperymentalny: Trzon jednoliściennych roślin  </v>
          </cell>
          <cell r="G6894" t="str">
            <v xml:space="preserve">Стебель однодольного растения  </v>
          </cell>
          <cell r="H6894">
            <v>668.8</v>
          </cell>
        </row>
        <row r="6895">
          <cell r="A6895" t="str">
            <v>P1442401</v>
          </cell>
          <cell r="B6895" t="str">
            <v>Wurzel mit Wurzelhaarzellen</v>
          </cell>
          <cell r="C6895" t="str">
            <v>Root with root-hair cells</v>
          </cell>
          <cell r="D6895" t="str">
            <v>Root avec root-hair cells mi 5.7</v>
          </cell>
          <cell r="E6895" t="str">
            <v>Raíz y células de los pelos radiculares</v>
          </cell>
          <cell r="F6895" t="str">
            <v xml:space="preserve">Kompletny zestaw eksperymentalny: Korzeń z komórkami włosa  </v>
          </cell>
          <cell r="G6895" t="str">
            <v>Корень с корневыми волосками</v>
          </cell>
          <cell r="H6895">
            <v>364.2</v>
          </cell>
        </row>
        <row r="6896">
          <cell r="A6896" t="str">
            <v>P1442501</v>
          </cell>
          <cell r="B6896" t="str">
            <v>Fruchtknoten im Querschnitt</v>
          </cell>
          <cell r="C6896" t="str">
            <v>Cross-section of a plant ovary</v>
          </cell>
          <cell r="D6896" t="str">
            <v>Cross-section of à plant ovary mi 5.8</v>
          </cell>
          <cell r="E6896" t="str">
            <v>Sección transversal del ovario de una planta</v>
          </cell>
          <cell r="F6896" t="str">
            <v xml:space="preserve">Kompletny zestaw eksperymentalny: Przekrój zalążni rośliny  </v>
          </cell>
          <cell r="G6896" t="str">
            <v xml:space="preserve">Поперечное сечение завязи растения  </v>
          </cell>
          <cell r="H6896">
            <v>673</v>
          </cell>
        </row>
        <row r="6897">
          <cell r="A6897" t="str">
            <v>P1442601</v>
          </cell>
          <cell r="B6897" t="str">
            <v>Stärke als pflanzlicher Reservestoff</v>
          </cell>
          <cell r="C6897" t="str">
            <v>Starch as a nutritional reserve substance in plants</v>
          </cell>
          <cell r="D6897" t="str">
            <v>L’amidon, substance nutritive de réserve chez les végétaux</v>
          </cell>
          <cell r="E6897" t="str">
            <v>Almidón como reserva nutricional en plantas</v>
          </cell>
          <cell r="F6897" t="str">
            <v xml:space="preserve">Kompletny zestaw eksperymentalny: Skrobia jako rezerwowa substancja odżywcza w roślinach  </v>
          </cell>
          <cell r="G6897" t="str">
            <v xml:space="preserve">Крахмал в качестве питательного резервного вещества в растениях  </v>
          </cell>
          <cell r="H6897">
            <v>658.7</v>
          </cell>
        </row>
        <row r="6898">
          <cell r="A6898" t="str">
            <v>P1442701</v>
          </cell>
          <cell r="B6898" t="str">
            <v>Schwungfeder von Vögeln</v>
          </cell>
          <cell r="C6898" t="str">
            <v>Wing feathers of birds</v>
          </cell>
          <cell r="D6898" t="str">
            <v>Wing feathers of birds mi 6.1</v>
          </cell>
          <cell r="E6898" t="str">
            <v>Las plumas de las alas de los pájaros</v>
          </cell>
          <cell r="F6898" t="str">
            <v xml:space="preserve">Kompletny zestaw eksperymentalny: Pióra skrzydeł ptaków  </v>
          </cell>
          <cell r="G6898" t="str">
            <v xml:space="preserve">Перья на крыльях птиц  </v>
          </cell>
          <cell r="H6898">
            <v>363</v>
          </cell>
        </row>
        <row r="6899">
          <cell r="A6899" t="str">
            <v>P1442801</v>
          </cell>
          <cell r="B6899" t="str">
            <v>Vergleich von Rohmilch mit homogenisierter Milch</v>
          </cell>
          <cell r="C6899" t="str">
            <v>Comparison of raw milk and homogenised milk</v>
          </cell>
          <cell r="D6899" t="str">
            <v>Comparaison entre le lait cru et le lait maisonlait ogénisé</v>
          </cell>
          <cell r="E6899" t="str">
            <v>Comparación entre leche fresca y leche pasteurizada</v>
          </cell>
          <cell r="F6899" t="str">
            <v xml:space="preserve">Kompletny zestaw eksperymentalny: Porównanie surowego i homogenizowanego mleka  </v>
          </cell>
          <cell r="G6899" t="str">
            <v xml:space="preserve">Сравнение сырого молока и гомогенизированного молока </v>
          </cell>
          <cell r="H6899">
            <v>362.5</v>
          </cell>
        </row>
        <row r="6900">
          <cell r="A6900" t="str">
            <v>P1442901</v>
          </cell>
          <cell r="B6900" t="str">
            <v>Fischschuppen im Vergleich</v>
          </cell>
          <cell r="C6900" t="str">
            <v>Fish scales in comparison</v>
          </cell>
          <cell r="D6900" t="str">
            <v>Fish scales in comparison mi 6.3</v>
          </cell>
          <cell r="E6900" t="str">
            <v>Comparación de medidas de peces</v>
          </cell>
          <cell r="F6900" t="str">
            <v xml:space="preserve">Kompletny zestaw eksperymentalny: Porównanie rybich łusek  </v>
          </cell>
          <cell r="G6900" t="str">
            <v xml:space="preserve">Сравнение рыбьей чешуи  </v>
          </cell>
          <cell r="H6900">
            <v>365.1</v>
          </cell>
        </row>
        <row r="6901">
          <cell r="A6901" t="str">
            <v>P1443001</v>
          </cell>
          <cell r="B6901" t="str">
            <v>Skelettmuskel</v>
          </cell>
          <cell r="C6901" t="str">
            <v>Skeletal muscle</v>
          </cell>
          <cell r="D6901" t="str">
            <v>Skeletal muscle mi 6.4</v>
          </cell>
          <cell r="E6901" t="str">
            <v>Músculo esquelético</v>
          </cell>
          <cell r="F6901" t="str">
            <v xml:space="preserve">Kompletny zestaw eksperymentalny: Mięśnie szkieletowe  </v>
          </cell>
          <cell r="G6901" t="str">
            <v xml:space="preserve">Скелетная мышца  </v>
          </cell>
          <cell r="H6901">
            <v>664.3</v>
          </cell>
        </row>
        <row r="6902">
          <cell r="A6902" t="str">
            <v>P1443101</v>
          </cell>
          <cell r="B6902" t="str">
            <v xml:space="preserve">Blutzellen </v>
          </cell>
          <cell r="C6902" t="str">
            <v>Blood cells</v>
          </cell>
          <cell r="D6902" t="str">
            <v>Les cellules du sang</v>
          </cell>
          <cell r="E6902" t="str">
            <v>Células sanguíneas</v>
          </cell>
          <cell r="F6902" t="str">
            <v xml:space="preserve">Kompletny zestaw eksperymentalny: Komórki krwi  </v>
          </cell>
          <cell r="G6902" t="str">
            <v>Клетки крови</v>
          </cell>
          <cell r="H6902">
            <v>666.2</v>
          </cell>
        </row>
        <row r="6903">
          <cell r="A6903" t="str">
            <v>P1443201</v>
          </cell>
          <cell r="B6903" t="str">
            <v>Niere</v>
          </cell>
          <cell r="C6903" t="str">
            <v>Kidney</v>
          </cell>
          <cell r="D6903" t="str">
            <v>Le rein</v>
          </cell>
          <cell r="E6903" t="str">
            <v>Riñón</v>
          </cell>
          <cell r="F6903" t="str">
            <v xml:space="preserve">Kompletny zestaw eksperymentalny: Nerka  </v>
          </cell>
          <cell r="G6903" t="str">
            <v xml:space="preserve">Почки  </v>
          </cell>
          <cell r="H6903">
            <v>372.3</v>
          </cell>
        </row>
        <row r="6904">
          <cell r="A6904" t="str">
            <v>P1443301</v>
          </cell>
          <cell r="B6904" t="str">
            <v>Leberzellen</v>
          </cell>
          <cell r="C6904" t="str">
            <v>Liver cells (hepatocytes)</v>
          </cell>
          <cell r="D6904" t="str">
            <v>Les cellules du foie (hépatocytes)</v>
          </cell>
          <cell r="E6904" t="str">
            <v>Células del hígado</v>
          </cell>
          <cell r="F6904" t="str">
            <v xml:space="preserve">Kompletny zestaw eksperymentalny: Komórki wątroby (hepatocyty)  </v>
          </cell>
          <cell r="G6904" t="str">
            <v>Клетки печени (гепатоциты)</v>
          </cell>
          <cell r="H6904">
            <v>668.3</v>
          </cell>
        </row>
        <row r="6905">
          <cell r="A6905" t="str">
            <v>P1443401</v>
          </cell>
          <cell r="B6905" t="str">
            <v>Fischkiemen</v>
          </cell>
          <cell r="C6905" t="str">
            <v>Fish gills</v>
          </cell>
          <cell r="D6905" t="str">
            <v>Fish gills mi 6.8</v>
          </cell>
          <cell r="E6905" t="str">
            <v>Branquias de peces</v>
          </cell>
          <cell r="F6905" t="str">
            <v xml:space="preserve">Kompletny zestaw eksperymentalny: Skrzela ryb  </v>
          </cell>
          <cell r="G6905" t="str">
            <v>Жабры рыб</v>
          </cell>
          <cell r="H6905">
            <v>366</v>
          </cell>
        </row>
        <row r="6906">
          <cell r="A6906" t="str">
            <v>P1443501</v>
          </cell>
          <cell r="B6906" t="str">
            <v>Flügel von Insekten</v>
          </cell>
          <cell r="C6906" t="str">
            <v>Insect wings</v>
          </cell>
          <cell r="D6906" t="str">
            <v>Insect wings mi 7.1</v>
          </cell>
          <cell r="E6906" t="str">
            <v>Alas de insectos</v>
          </cell>
          <cell r="F6906" t="str">
            <v xml:space="preserve">Kompletny zestaw eksperymentalny: Owadzie skrzydła  </v>
          </cell>
          <cell r="G6906" t="str">
            <v xml:space="preserve">Крылья насекомых  </v>
          </cell>
          <cell r="H6906">
            <v>363</v>
          </cell>
        </row>
        <row r="6907">
          <cell r="A6907" t="str">
            <v>P1443601</v>
          </cell>
          <cell r="B6907" t="str">
            <v>Mundwerkzeuge von Insekten</v>
          </cell>
          <cell r="C6907" t="str">
            <v>The mouth parts of insects</v>
          </cell>
          <cell r="D6907" t="str">
            <v>The mouth parts of insects mi 7.2</v>
          </cell>
          <cell r="E6907" t="str">
            <v>Partes del aparato bucal de los insectos</v>
          </cell>
          <cell r="F6907" t="str">
            <v xml:space="preserve">Kompletny zestaw eksperymentalny: Aparat gębowy owada  </v>
          </cell>
          <cell r="G6907" t="str">
            <v xml:space="preserve">Ротовая полость насекомых </v>
          </cell>
          <cell r="H6907">
            <v>365.9</v>
          </cell>
        </row>
        <row r="6908">
          <cell r="A6908" t="str">
            <v>P1443701</v>
          </cell>
          <cell r="B6908" t="str">
            <v>Planarien</v>
          </cell>
          <cell r="C6908" t="str">
            <v>Planaria</v>
          </cell>
          <cell r="D6908" t="str">
            <v>Les planaria (vers plats)</v>
          </cell>
          <cell r="E6908" t="str">
            <v>Planaria</v>
          </cell>
          <cell r="F6908" t="str">
            <v xml:space="preserve">Kompletny zestaw eksperymentalny: Wirki trójjelitowe  </v>
          </cell>
          <cell r="G6908" t="str">
            <v xml:space="preserve">Планария </v>
          </cell>
          <cell r="H6908">
            <v>364.1</v>
          </cell>
        </row>
        <row r="6909">
          <cell r="A6909" t="str">
            <v>P1443801</v>
          </cell>
          <cell r="B6909" t="str">
            <v>Nematoden</v>
          </cell>
          <cell r="C6909" t="str">
            <v>Nematoda</v>
          </cell>
          <cell r="D6909" t="str">
            <v>Les nématodes</v>
          </cell>
          <cell r="E6909" t="str">
            <v>Nemátodos</v>
          </cell>
          <cell r="F6909" t="str">
            <v xml:space="preserve">Kompletny zestaw eksperymentalny: Nicienie  </v>
          </cell>
          <cell r="G6909" t="str">
            <v xml:space="preserve">Нематоды </v>
          </cell>
          <cell r="H6909">
            <v>376.05</v>
          </cell>
        </row>
        <row r="6910">
          <cell r="A6910" t="str">
            <v>P1443901</v>
          </cell>
          <cell r="B6910" t="str">
            <v>Salinenkrebschen</v>
          </cell>
          <cell r="C6910" t="str">
            <v>Brine shrimp (Artemia salina)</v>
          </cell>
          <cell r="D6910" t="str">
            <v>L’artémie (Artemia salina)</v>
          </cell>
          <cell r="E6910" t="str">
            <v>Artemia (Artemia salina)</v>
          </cell>
          <cell r="F6910" t="str">
            <v xml:space="preserve">Kompletny zestaw eksperymentalny: Słonaczki (Artemia salina)  </v>
          </cell>
          <cell r="G6910" t="str">
            <v xml:space="preserve">Артемии (Artemia Salina)  </v>
          </cell>
          <cell r="H6910">
            <v>474.34</v>
          </cell>
        </row>
        <row r="6911">
          <cell r="A6911" t="str">
            <v>P1444001</v>
          </cell>
          <cell r="B6911" t="str">
            <v>Wasserfloh</v>
          </cell>
          <cell r="C6911" t="str">
            <v>Water flea (Daphnia)</v>
          </cell>
          <cell r="D6911" t="str">
            <v>Water flea (daphnia) mi 7.6</v>
          </cell>
          <cell r="E6911" t="str">
            <v>Pulga de agua (Daphnia)</v>
          </cell>
          <cell r="F6911" t="str">
            <v xml:space="preserve">Kompletny zestaw eksperymentalny: Rozwielitki (Daphnia)   </v>
          </cell>
          <cell r="G6911" t="str">
            <v xml:space="preserve">Водяная блоха (Daphnia)  </v>
          </cell>
          <cell r="H6911">
            <v>365.4</v>
          </cell>
        </row>
        <row r="6912">
          <cell r="A6912" t="str">
            <v>P1444101</v>
          </cell>
          <cell r="B6912" t="str">
            <v>Flimmerepithel in Muscheln</v>
          </cell>
          <cell r="C6912" t="str">
            <v>The ciliated epithelium of mussels</v>
          </cell>
          <cell r="D6912" t="str">
            <v>L'épithélium cilié de la mussels</v>
          </cell>
          <cell r="E6912" t="str">
            <v>Epitelios ciliados en mejillones</v>
          </cell>
          <cell r="F6912" t="str">
            <v xml:space="preserve">Kompletny zestaw eksperymentalny: Nabłonek rzęskowy małży  </v>
          </cell>
          <cell r="G6912" t="str">
            <v>Мерцательный эпителий мидии</v>
          </cell>
          <cell r="H6912">
            <v>659.3</v>
          </cell>
        </row>
        <row r="6913">
          <cell r="A6913" t="str">
            <v>P1444201</v>
          </cell>
          <cell r="B6913" t="str">
            <v>Sporenkapseln am Farn</v>
          </cell>
          <cell r="C6913" t="str">
            <v>The spore capsules of ferns</v>
          </cell>
          <cell r="D6913" t="str">
            <v>Les capsules de spores des fougères</v>
          </cell>
          <cell r="E6913" t="str">
            <v>Cápsulas de esporas en helechos</v>
          </cell>
          <cell r="F6913" t="str">
            <v xml:space="preserve">Kompletny zestaw eksperymentalny: Kupki zarodników paproci  </v>
          </cell>
          <cell r="G6913" t="str">
            <v xml:space="preserve">Споровые капсулы папоротников  </v>
          </cell>
          <cell r="H6913">
            <v>677.8</v>
          </cell>
        </row>
        <row r="6914">
          <cell r="A6914" t="str">
            <v>P1444301</v>
          </cell>
          <cell r="B6914" t="str">
            <v xml:space="preserve">Schimmelpilze auf Lebensmitteln </v>
          </cell>
          <cell r="C6914" t="str">
            <v>Mould fungi growing on food</v>
          </cell>
          <cell r="D6914" t="str">
            <v>Développement des moisissures sur les denrées alimentaires</v>
          </cell>
          <cell r="E6914" t="str">
            <v>Hongos que crecen en la comida</v>
          </cell>
          <cell r="F6914" t="str">
            <v xml:space="preserve">Kompletny zestaw eksperymentalny: Grzyby na środkach spożywczych (pleśnie)  </v>
          </cell>
          <cell r="G6914" t="str">
            <v xml:space="preserve">Плесневые грибы на продуктах питания  </v>
          </cell>
          <cell r="H6914">
            <v>670.75</v>
          </cell>
        </row>
        <row r="6915">
          <cell r="A6915" t="str">
            <v>P1444401</v>
          </cell>
          <cell r="B6915" t="str">
            <v>Wimperntiere im Heuaufguss</v>
          </cell>
          <cell r="C6915" t="str">
            <v>Ciliates in a hay infusion</v>
          </cell>
          <cell r="D6915" t="str">
            <v>Ciliates in à gay infusion mi 10.1</v>
          </cell>
          <cell r="E6915" t="str">
            <v>Ciliados en solución</v>
          </cell>
          <cell r="F6915" t="str">
            <v xml:space="preserve">Kompletny zestaw eksperymentalny: Orzęski w wywarze z siana  </v>
          </cell>
          <cell r="G6915" t="str">
            <v>Инфузории в отваре сена</v>
          </cell>
          <cell r="H6915">
            <v>359.74</v>
          </cell>
        </row>
        <row r="6916">
          <cell r="A6916" t="str">
            <v>P1444501</v>
          </cell>
          <cell r="B6916" t="str">
            <v>Koloniebildende Ciliaten im Aquarium</v>
          </cell>
          <cell r="C6916" t="str">
            <v>Colony-forming ciliates in an aquarium</v>
          </cell>
          <cell r="D6916" t="str">
            <v>Les ciliés coloniaux dans un aquarium</v>
          </cell>
          <cell r="E6916" t="str">
            <v>Formación de colonias ciliadas en acuarios</v>
          </cell>
          <cell r="F6916" t="str">
            <v xml:space="preserve">Kompletny zestaw eksperymentalny: Tworzenie kolonii orzęsków w akwarium  </v>
          </cell>
          <cell r="G6916" t="str">
            <v>Колониеобразующие инфузории в аквариуме</v>
          </cell>
          <cell r="H6916">
            <v>392.29</v>
          </cell>
        </row>
        <row r="6917">
          <cell r="A6917" t="str">
            <v>P1444601</v>
          </cell>
          <cell r="B6917" t="str">
            <v>Volvox</v>
          </cell>
          <cell r="C6917" t="str">
            <v>Volvox</v>
          </cell>
          <cell r="D6917" t="str">
            <v>Volvox</v>
          </cell>
          <cell r="E6917" t="str">
            <v>Volvox</v>
          </cell>
          <cell r="F6917" t="str">
            <v xml:space="preserve">Kompletny zestaw eksperymentalny: Toczek  </v>
          </cell>
          <cell r="G6917" t="str">
            <v xml:space="preserve">Вольвокс  </v>
          </cell>
          <cell r="H6917">
            <v>361.2</v>
          </cell>
        </row>
        <row r="6918">
          <cell r="A6918" t="str">
            <v>P1444701</v>
          </cell>
          <cell r="B6918" t="str">
            <v>Kieselalgen im Moorwasser</v>
          </cell>
          <cell r="C6918" t="str">
            <v>Diatoms in moor water</v>
          </cell>
          <cell r="D6918" t="str">
            <v>Diatoms in moor water mi 10.4</v>
          </cell>
          <cell r="E6918" t="str">
            <v>Diatomeas en el páramo</v>
          </cell>
          <cell r="F6918" t="str">
            <v xml:space="preserve">Kompletny zestaw eksperymentalny: Okrzemki w wodzie bagiennej  </v>
          </cell>
          <cell r="G6918" t="str">
            <v>Диатомовые водоросли в болотной воде</v>
          </cell>
          <cell r="H6918">
            <v>361.2</v>
          </cell>
        </row>
        <row r="6919">
          <cell r="A6919" t="str">
            <v>P1444801</v>
          </cell>
          <cell r="B6919" t="str">
            <v>Rädertierchen</v>
          </cell>
          <cell r="C6919" t="str">
            <v>Radiolaria</v>
          </cell>
          <cell r="D6919" t="str">
            <v>Radiolaria mi 10.5</v>
          </cell>
          <cell r="E6919" t="str">
            <v>Radiolaria (protista)</v>
          </cell>
          <cell r="F6919" t="str">
            <v xml:space="preserve">Kompletny zestaw eksperymentalny: Promienice  </v>
          </cell>
          <cell r="G6919" t="str">
            <v xml:space="preserve">Радиолярия  </v>
          </cell>
          <cell r="H6919">
            <v>374.4</v>
          </cell>
        </row>
        <row r="6920">
          <cell r="A6920" t="str">
            <v>P1444901</v>
          </cell>
          <cell r="B6920" t="str">
            <v>Bakterien</v>
          </cell>
          <cell r="C6920" t="str">
            <v>Bacteria</v>
          </cell>
          <cell r="D6920" t="str">
            <v>Les bactéries</v>
          </cell>
          <cell r="E6920" t="str">
            <v>Bacterias</v>
          </cell>
          <cell r="F6920" t="str">
            <v xml:space="preserve">Kompletny zestaw eksperymentalny: Bakterie  </v>
          </cell>
          <cell r="G6920" t="str">
            <v>Бактерии</v>
          </cell>
          <cell r="H6920">
            <v>657.8</v>
          </cell>
        </row>
        <row r="6921">
          <cell r="A6921" t="str">
            <v>P1520069</v>
          </cell>
          <cell r="B6921" t="str">
            <v>Wir untersuchen unser Trinkwasser mit Cobra SMARTsense</v>
          </cell>
          <cell r="C6921" t="str">
            <v>We examine our drinking water with Cobra SMARTsense</v>
          </cell>
          <cell r="D6921" t="str">
            <v>Vérification de notre eau potable avec Cobra SMARTsense</v>
          </cell>
          <cell r="E6921" t="str">
            <v>Estudio del agua potable con Cobra SMARTsense</v>
          </cell>
          <cell r="F6921" t="str">
            <v>Kompletny zestaw eksperymentalny: Badamy naszą wodę pitnąz Cobra SMARTsense</v>
          </cell>
          <cell r="G6921" t="str">
            <v>Мы  изучаем  нашу питьевую воду c Cobra SMARTsense</v>
          </cell>
          <cell r="H6921">
            <v>159.6</v>
          </cell>
        </row>
        <row r="6922">
          <cell r="A6922" t="str">
            <v>P1520469</v>
          </cell>
          <cell r="B6922" t="str">
            <v>Wetterbeobachtung mit Cobra SMARTsense</v>
          </cell>
          <cell r="C6922" t="str">
            <v>Weather observation with Cobra SMARTsense</v>
          </cell>
          <cell r="D6922" t="str">
            <v>Observations météorologiques avec Cobra SMARTsense</v>
          </cell>
          <cell r="E6922" t="str">
            <v>Estación meteorológica con Cobra SMARTsense</v>
          </cell>
          <cell r="F6922" t="str">
            <v>Kompletny zestaw eksperymentalny: Obserwacja pogody z zastosowaniem Cobra SMARTsense</v>
          </cell>
          <cell r="G6922" t="str">
            <v>Наблюдение за погодой с Cobra SMARTsense</v>
          </cell>
          <cell r="H6922">
            <v>596</v>
          </cell>
        </row>
        <row r="6923">
          <cell r="A6923" t="str">
            <v>P1520569</v>
          </cell>
          <cell r="B6923" t="str">
            <v>Messung der UV-Strahlung mit Cobra SMARTsense</v>
          </cell>
          <cell r="C6923" t="str">
            <v>Measurement of UV radiation with Cobra SMARTsense</v>
          </cell>
          <cell r="D6923" t="str">
            <v/>
          </cell>
          <cell r="E6923" t="str">
            <v/>
          </cell>
          <cell r="F6923" t="str">
            <v/>
          </cell>
          <cell r="G6923" t="str">
            <v/>
          </cell>
          <cell r="H6923">
            <v>215</v>
          </cell>
        </row>
        <row r="6924">
          <cell r="A6924" t="str">
            <v>P1520669</v>
          </cell>
          <cell r="B6924" t="str">
            <v>Geländekartierung mit Cobra SMARTsense</v>
          </cell>
          <cell r="C6924" t="str">
            <v>Terrain mapping with Cobra SMARTsense</v>
          </cell>
          <cell r="D6924" t="str">
            <v>Cartographie du terrain avec Cobra SMARTsense</v>
          </cell>
          <cell r="E6924" t="str">
            <v>Mapeo del terreno con Cobra SMARTsense</v>
          </cell>
          <cell r="F6924" t="str">
            <v>Kompletny zestaw eksperymentalny: Mapowanie terenuz Cobra SMARTsense</v>
          </cell>
          <cell r="G6924" t="str">
            <v>Картографирование местности c Cobra SMARTsense</v>
          </cell>
          <cell r="H6924">
            <v>596</v>
          </cell>
        </row>
        <row r="6925">
          <cell r="A6925" t="str">
            <v>P1520769</v>
          </cell>
          <cell r="B6925" t="str">
            <v>Veränderung der Lichtverhältnisse in einem Laubwald mit Cobra SMARTsense</v>
          </cell>
          <cell r="C6925" t="str">
            <v>Changes of the light condition in a forest with Cobra SMARTsense</v>
          </cell>
          <cell r="D6925" t="str">
            <v>Changements de l'état de la lumière dans une forêt avec Cobra SMARTsense</v>
          </cell>
          <cell r="E6925" t="str">
            <v>Condiciones de luz cambiantes en un bosque caducifolio con Cobra SMARTsense</v>
          </cell>
          <cell r="F6925" t="str">
            <v>Kompletny zestaw eksperymentalny: Zmiany warunków oświetleniowych w lasach liściastych z  Cobra SMARTsense</v>
          </cell>
          <cell r="G6925" t="str">
            <v>Изменения условий освещенности в лиственном лесуc Cobra SMARTsense</v>
          </cell>
          <cell r="H6925">
            <v>118</v>
          </cell>
        </row>
        <row r="6926">
          <cell r="A6926" t="str">
            <v>P1520869</v>
          </cell>
          <cell r="B6926" t="str">
            <v>Veränderung des pH-Werts eines Fließgewässers mit Cobra SMARTsense</v>
          </cell>
          <cell r="C6926" t="str">
            <v>Acidity changes of a watercourse with Cobra SMARTsense</v>
          </cell>
          <cell r="D6926" t="str">
            <v>Acidity changes of à watercourse avec Cobra SMARTsense</v>
          </cell>
          <cell r="E6926" t="str">
            <v xml:space="preserve">Cambios de pH en el curso del agua con Cobra SMARTsense </v>
          </cell>
          <cell r="F6926" t="str">
            <v>Kompletny zestaw eksperymentalny: Zmiany kwasowości cieku wodnego z  Cobra SMARTsense</v>
          </cell>
          <cell r="G6926" t="str">
            <v>Изменения кислотности  водотока c Cobra SMARTsense</v>
          </cell>
          <cell r="H6926">
            <v>253.6</v>
          </cell>
        </row>
        <row r="6927">
          <cell r="A6927" t="str">
            <v>P1520969</v>
          </cell>
          <cell r="B6927" t="str">
            <v>Vergleich der Boden- und Lufttemperatur im Verlauf eines Tages mit Cobra SMARTsense</v>
          </cell>
          <cell r="C6927" t="str">
            <v>Comparison of soil and air temperatures with CobraSMARTsense</v>
          </cell>
          <cell r="D6927" t="str">
            <v>Comparação das temperaturas do solo e do arlongo do dia avec CobraSMARTsense</v>
          </cell>
          <cell r="E6927" t="str">
            <v>Comparación de las temperaturas del suelo y del aire duranteel transcurso del día con CobraSMARTsense</v>
          </cell>
          <cell r="F6927" t="str">
            <v>Kompletny zestaw eksperymentalny: Porównanie zmian temperatury gleby i powietrza w ciągu dnia z Cobra SMARTsense</v>
          </cell>
          <cell r="G6927" t="str">
            <v>Сравнение почвы и температуры воздуха в теченее дняc Cobra SMARTsense</v>
          </cell>
          <cell r="H6927">
            <v>82</v>
          </cell>
        </row>
        <row r="6928">
          <cell r="A6928" t="str">
            <v>P1521069</v>
          </cell>
          <cell r="B6928" t="str">
            <v>Der pH-Wert verschiedener Böden mit Cobra SMARTsense</v>
          </cell>
          <cell r="C6928" t="str">
            <v>The pH value of various soils with Cobra SMARTsense</v>
          </cell>
          <cell r="D6928" t="str">
            <v>La valeur pH de différents sols avec Cobra SMARTsense</v>
          </cell>
          <cell r="E6928" t="str">
            <v>Estudio del pH de diferentes suelos con Cobra SMARTsense</v>
          </cell>
          <cell r="F6928" t="str">
            <v>Kompletny zestaw eksperymentalny: Wartość pH różnych glebz Cobra SMARTsense</v>
          </cell>
          <cell r="G6928" t="str">
            <v>Значение рН различных почв c Cobra SMARTsense</v>
          </cell>
          <cell r="H6928">
            <v>253.6</v>
          </cell>
        </row>
        <row r="6929">
          <cell r="A6929" t="str">
            <v>P1521169</v>
          </cell>
          <cell r="B6929" t="str">
            <v>Salzgehalt von Böden und Pflanzsubstraten mit Cobra SMARTsense</v>
          </cell>
          <cell r="C6929" t="str">
            <v>Salinity of soils and plant substrates with Cobra SMARTsense</v>
          </cell>
          <cell r="D6929" t="str">
            <v>La salinité de différents sols et substrats de plantesavec Cobra SMARTsense</v>
          </cell>
          <cell r="E6929" t="str">
            <v>Salinidad de suelos y sustratos de plantas con Cobra SMARTsense</v>
          </cell>
          <cell r="F6929" t="str">
            <v>Kompletny zestaw eksperymentalny: Zasolenie gleby i podłoża roślinnego z Cobra SMARTsense</v>
          </cell>
          <cell r="G6929" t="str">
            <v>Минерализация почвы и растительных субстратовc Cobra SMARTsense</v>
          </cell>
          <cell r="H6929">
            <v>254.1</v>
          </cell>
        </row>
        <row r="6930">
          <cell r="A6930" t="str">
            <v>P1521269</v>
          </cell>
          <cell r="B6930" t="str">
            <v>Hochmoor und Niedermoor mit Cobra SMARTsense</v>
          </cell>
          <cell r="C6930" t="str">
            <v>Raised bog and fen with Cobra SMARTsense</v>
          </cell>
          <cell r="D6930" t="str">
            <v>Tourbières hautes et basses avec Cobra SMARTsense</v>
          </cell>
          <cell r="E6930" t="str">
            <v>Turberas y humedales con Cobra SMARTsense</v>
          </cell>
          <cell r="F6930" t="str">
            <v>Kompletny zestaw eksperymentalny: Torfowiska i mokradła z Cobra SMARTsense</v>
          </cell>
          <cell r="G6930" t="str">
            <v>Поднятое болото и фен с Cobra SMARTsense</v>
          </cell>
          <cell r="H6930">
            <v>423.5</v>
          </cell>
        </row>
        <row r="6931">
          <cell r="A6931" t="str">
            <v>P1521469</v>
          </cell>
          <cell r="B6931" t="str">
            <v>Veränderung des Salzgehalts in einem Fließgewässer mit Cobra SMARTsense</v>
          </cell>
          <cell r="C6931" t="str">
            <v>Salinity changes of a watercourse with Cobra SMARTsense</v>
          </cell>
          <cell r="D6931" t="str">
            <v>Modifications de la salinité d'un cours d'eau avec CobraSMARTsense</v>
          </cell>
          <cell r="E6931" t="str">
            <v>Cambios de salinidad en el curso del aguacon Cobra SMARTsense</v>
          </cell>
          <cell r="F6931" t="str">
            <v>Kompletny zestaw eksperymentalny: Zmiany zasolenia cieku wodnego z Cobra SMARTsense</v>
          </cell>
          <cell r="G6931" t="str">
            <v>Изменения  солености водоема c Cobra SMARTsense</v>
          </cell>
          <cell r="H6931">
            <v>154</v>
          </cell>
        </row>
        <row r="6932">
          <cell r="A6932" t="str">
            <v>P1521569</v>
          </cell>
          <cell r="B6932" t="str">
            <v>Stationenlernen mit Cobra SMARTsense (Freiland)</v>
          </cell>
          <cell r="C6932" t="str">
            <v xml:space="preserve">Learning stations with Cobra SMARTsense (outdoor) </v>
          </cell>
          <cell r="D6932" t="str">
            <v>Apprentissage de la station avec Cobra SMARTsense (en extérieur)</v>
          </cell>
          <cell r="E6932" t="str">
            <v>Aprendizaje de la estación con Cobra SMARTsense (al aire libre)</v>
          </cell>
          <cell r="F6932" t="str">
            <v>Nauka w stacji (na zewnątrz)</v>
          </cell>
          <cell r="G6932" t="str">
            <v>Станция обучения с Cobra SMARTsense (на открытом воздухе)</v>
          </cell>
          <cell r="H6932">
            <v>1029</v>
          </cell>
        </row>
        <row r="6933">
          <cell r="A6933" t="str">
            <v>P1521669</v>
          </cell>
          <cell r="B6933" t="str">
            <v>Wir besuchen ein Klärwerk mit Cobra SMARTsense</v>
          </cell>
          <cell r="C6933" t="str">
            <v>We visit a wastewater treatment plant with Cobra SMARTsense</v>
          </cell>
          <cell r="D6933" t="str">
            <v>Nous visitons une usine de traitement des eaux uséesavec Cobra SMARTsense</v>
          </cell>
          <cell r="E6933" t="str">
            <v>Visitamos una planta de aguas residualescon Cobra SMARTsense</v>
          </cell>
          <cell r="F6933" t="str">
            <v>Kompletny zestaw eksperymentalny: Odwiedzamy oczyszczalnię ścieków z Cobra SMARTsense</v>
          </cell>
          <cell r="G6933" t="str">
            <v>Мы посетим завод по очистке сточных водc Cobra SMARTsense</v>
          </cell>
          <cell r="H6933">
            <v>505.5</v>
          </cell>
        </row>
        <row r="6934">
          <cell r="A6934" t="str">
            <v>P1521769</v>
          </cell>
          <cell r="B6934" t="str">
            <v>Einfluss der Waldart auf Luftfeuchtigkeit, Temperatur und Helligkeit mit Cobra SMARTsense</v>
          </cell>
          <cell r="C6934" t="str">
            <v>Impact of the forest type on humidity, temperature and brightness with Cobra SMARTsense</v>
          </cell>
          <cell r="D6934" t="str">
            <v>Impact du type de forêt sur l'humidité, la température et la luminosité avec Cobra SMARTsense</v>
          </cell>
          <cell r="E6934" t="str">
            <v>Impacto del tipo de bosque en  la humedad, temperatura y luminosidad con Cobra SMARTsense</v>
          </cell>
          <cell r="F6934" t="str">
            <v xml:space="preserve">Kompletny zestaw eksperymentalny: Wpływ typu lasu na wilgotność, temperaturą i natężenie oświetlenia  </v>
          </cell>
          <cell r="G6934" t="str">
            <v>Зависимость  влажности, температуры и яркости  от типа леса  c Cobra SMARTsense</v>
          </cell>
          <cell r="H6934">
            <v>339</v>
          </cell>
        </row>
        <row r="6935">
          <cell r="A6935" t="str">
            <v>P1521869</v>
          </cell>
          <cell r="B6935" t="str">
            <v>Ozeanversauerung durch Anstieg des CO2-Gehalts mit Cobra SMARTsense</v>
          </cell>
          <cell r="C6935" t="str">
            <v>Ocean acidification by increasing CO2 content with Cobra SMARTsense</v>
          </cell>
          <cell r="D6935" t="str">
            <v>Acidification des océans par l'augmentation de la teneur en CO2 avec Cobra SMARTsense</v>
          </cell>
          <cell r="E6935" t="str">
            <v>Acidificación del océano mediante el aumento del contenido de CO2 con Cobra SMARTsense</v>
          </cell>
          <cell r="F6935" t="str">
            <v/>
          </cell>
          <cell r="G6935" t="str">
            <v>Подкисление океана за счет увеличения содержания CO2 с помощью Cobra SMARTsense</v>
          </cell>
          <cell r="H6935">
            <v>253.6</v>
          </cell>
        </row>
        <row r="6936">
          <cell r="A6936" t="str">
            <v>P1522069</v>
          </cell>
          <cell r="B6936" t="str">
            <v>Wir bestimmen unsere Herzfrequenz - Herzfrequenzmessung mit Cobra SMARTsense</v>
          </cell>
          <cell r="C6936" t="str">
            <v>We determine our heart frequency with Cobra SMARTsense</v>
          </cell>
          <cell r="D6936" t="str">
            <v>Nous déterminons notre fréquence cardiaque avec Cobra SMARTsense</v>
          </cell>
          <cell r="E6936" t="str">
            <v>Determinamos nuestra frecuencia cardíaca con Cobra SMARTsense</v>
          </cell>
          <cell r="F6936" t="str">
            <v>Kompletny zestaw eksperymentalny: Badamy częstotliwość pracy naszego serca</v>
          </cell>
          <cell r="G6936" t="str">
            <v>Мы определяем нашу частоту сердцебиения c Cobra SMARTsense</v>
          </cell>
          <cell r="H6936">
            <v>252</v>
          </cell>
        </row>
        <row r="6937">
          <cell r="A6937" t="str">
            <v>P1522169</v>
          </cell>
          <cell r="B6937" t="str">
            <v>Wir untersuchen unsere körperliche Fitness - Das Herz unter Belastung mit Cobra SMARTsense</v>
          </cell>
          <cell r="C6937" t="str">
            <v>We investigate our physical fitness with Cobra SMARTsense</v>
          </cell>
          <cell r="D6937" t="str">
            <v>Nous étudions notre condition physique avec le Cobra SMARTsense</v>
          </cell>
          <cell r="E6937" t="str">
            <v>Investigamos nuestro estado físico con Cobra SMARTsense</v>
          </cell>
          <cell r="F6937" t="str">
            <v>Kompletny zestaw eksperymentalny: Badamy naszą sprawność fizyczną - serce pod wpływem stresu z Cobra SMARTsense</v>
          </cell>
          <cell r="G6937" t="str">
            <v>Мы исследуем нашу физическую форму - сердце под напряжением с CobraSMARTsense</v>
          </cell>
          <cell r="H6937">
            <v>252</v>
          </cell>
        </row>
        <row r="6938">
          <cell r="A6938" t="str">
            <v>P1523569</v>
          </cell>
          <cell r="B6938" t="str">
            <v>Bestimmung der Bodenqualität mit Cobra SMARTsense</v>
          </cell>
          <cell r="C6938" t="str">
            <v>Determination of soil quality with Cobra SMARTsense</v>
          </cell>
          <cell r="D6938" t="str">
            <v>Détermination de la qualité du sol avec Cobra SMARTsense</v>
          </cell>
          <cell r="E6938" t="str">
            <v>Determinación de la calidad del suelo con Cobra SMARTsense</v>
          </cell>
          <cell r="F6938" t="str">
            <v/>
          </cell>
          <cell r="G6938" t="str">
            <v>Определение качества почвы с помощью Cobra SMARTsense</v>
          </cell>
          <cell r="H6938">
            <v>740.9</v>
          </cell>
        </row>
        <row r="6939">
          <cell r="A6939" t="str">
            <v>P1523669</v>
          </cell>
          <cell r="B6939" t="str">
            <v>Bedeutung von Sauerstoff für Tiere in Gewässern mit Cobra SMARTsense</v>
          </cell>
          <cell r="C6939" t="str">
            <v>Importance of oxygen for animals in waters with Cobra SMARTsense</v>
          </cell>
          <cell r="D6939" t="str">
            <v>Importance de l'oxygène pour les animaux dans les eaux avec Cobra SMARTsense</v>
          </cell>
          <cell r="E6939" t="str">
            <v>Importancia del oxígeno para los animales en las aguas con Cobra SMARTsense</v>
          </cell>
          <cell r="F6939" t="str">
            <v/>
          </cell>
          <cell r="G6939" t="str">
            <v>Значение кислорода для животных в водоемах с  Cobra SMARTsense</v>
          </cell>
          <cell r="H6939">
            <v>390</v>
          </cell>
        </row>
        <row r="6940">
          <cell r="A6940" t="str">
            <v>P1523969</v>
          </cell>
          <cell r="B6940" t="str">
            <v>Entwicklung eines Ökosystems mit Cobra SMARTsense</v>
          </cell>
          <cell r="C6940" t="str">
            <v>Creating an ecosystem with Cobra SMARTsense</v>
          </cell>
          <cell r="D6940" t="str">
            <v/>
          </cell>
          <cell r="E6940" t="str">
            <v/>
          </cell>
          <cell r="F6940" t="str">
            <v/>
          </cell>
          <cell r="G6940" t="str">
            <v>Развитие экосистемы</v>
          </cell>
          <cell r="H6940">
            <v>1658.7</v>
          </cell>
        </row>
        <row r="6941">
          <cell r="A6941" t="str">
            <v>P2110105</v>
          </cell>
          <cell r="B6941" t="str">
            <v>Grundlagen des Messens</v>
          </cell>
          <cell r="C6941" t="str">
            <v>Basic measurement techniques</v>
          </cell>
          <cell r="D6941" t="str">
            <v>Mesure de constantes de base</v>
          </cell>
          <cell r="E6941" t="str">
            <v>Medición de constantes básicas</v>
          </cell>
          <cell r="F6941" t="str">
            <v xml:space="preserve">Kompletny zestaw eksperymentalny: Pomiar długości, grubości, średnicy i krzywizny  </v>
          </cell>
          <cell r="G6941" t="str">
            <v>Измерение основных величин</v>
          </cell>
          <cell r="H6941">
            <v>609.5</v>
          </cell>
        </row>
        <row r="6942">
          <cell r="A6942" t="str">
            <v>P2120100</v>
          </cell>
          <cell r="B6942" t="str">
            <v>Drehmomente</v>
          </cell>
          <cell r="C6942" t="str">
            <v>Moments</v>
          </cell>
          <cell r="D6942" t="str">
            <v>Moments de force</v>
          </cell>
          <cell r="E6942" t="str">
            <v xml:space="preserve">Momentos </v>
          </cell>
          <cell r="F6942" t="str">
            <v xml:space="preserve">Kompletny zestaw eksperymentalny: Momenty siły  </v>
          </cell>
          <cell r="G6942" t="str">
            <v xml:space="preserve">Моменты  </v>
          </cell>
          <cell r="H6942">
            <v>446.85</v>
          </cell>
        </row>
        <row r="6943">
          <cell r="A6943" t="str">
            <v>P2120200</v>
          </cell>
          <cell r="B6943" t="str">
            <v>Elastizitätsmodul</v>
          </cell>
          <cell r="C6943" t="str">
            <v>Modulus of elasticity</v>
          </cell>
          <cell r="D6943" t="str">
            <v xml:space="preserve">Module d'élasticité </v>
          </cell>
          <cell r="E6943" t="str">
            <v xml:space="preserve">Módulo de elasticidad </v>
          </cell>
          <cell r="F6943" t="str">
            <v xml:space="preserve">Kompletny zestaw eksperymentalny: Moduł Younga   </v>
          </cell>
          <cell r="G6943" t="str">
            <v xml:space="preserve">Модуль упругости/ Модуль Юнга  </v>
          </cell>
          <cell r="H6943">
            <v>973.1</v>
          </cell>
        </row>
        <row r="6944">
          <cell r="A6944" t="str">
            <v>P2120300</v>
          </cell>
          <cell r="B6944" t="str">
            <v>Mechanische Hysterese</v>
          </cell>
          <cell r="C6944" t="str">
            <v xml:space="preserve">Mechanical hysteresis </v>
          </cell>
          <cell r="D6944" t="str">
            <v>Hystérésis mécanique</v>
          </cell>
          <cell r="E6944" t="str">
            <v xml:space="preserve">Histeresis mecánica </v>
          </cell>
          <cell r="F6944" t="str">
            <v xml:space="preserve">Kompletny zestaw eksperymentalny: Histereza mechaniczna   </v>
          </cell>
          <cell r="G6944" t="str">
            <v xml:space="preserve">Механический гистерезис  </v>
          </cell>
          <cell r="H6944">
            <v>923.45</v>
          </cell>
        </row>
        <row r="6945">
          <cell r="A6945" t="str">
            <v>P2130101</v>
          </cell>
          <cell r="B6945" t="str">
            <v>Hookesches Gesetz</v>
          </cell>
          <cell r="C6945" t="str">
            <v xml:space="preserve">Hooke's law  </v>
          </cell>
          <cell r="D6945" t="str">
            <v>Loi de Hooke</v>
          </cell>
          <cell r="E6945" t="str">
            <v xml:space="preserve">Ley de Hooke </v>
          </cell>
          <cell r="F6945" t="str">
            <v xml:space="preserve">Kompletny zestaw eksperymentalny: Prawo Hooka   </v>
          </cell>
          <cell r="G6945" t="str">
            <v>Закон Гука</v>
          </cell>
          <cell r="H6945">
            <v>317.7</v>
          </cell>
        </row>
        <row r="6946">
          <cell r="A6946" t="str">
            <v>P2130305</v>
          </cell>
          <cell r="B6946" t="str">
            <v>Zweites Newtonsches Gesetz / Rollenfahrbahn</v>
          </cell>
          <cell r="C6946" t="str">
            <v xml:space="preserve">Newton's 2nd law/ demonstration track </v>
          </cell>
          <cell r="D6946" t="str">
            <v>Seconde loi de Newton avec rail à faible frottement</v>
          </cell>
          <cell r="E6946" t="str">
            <v>Segunda ley de Newton con Demo Track</v>
          </cell>
          <cell r="F6946" t="str">
            <v xml:space="preserve">Kompletny zestaw eksperymentalny: II zasada dynamiki Newtona (tor jezdny)   </v>
          </cell>
          <cell r="G6946" t="str">
            <v>Изучение второго закона Ньютона на  демонстрационной дорожке</v>
          </cell>
          <cell r="H6946">
            <v>2243.9</v>
          </cell>
        </row>
        <row r="6947">
          <cell r="A6947" t="str">
            <v>P2130367</v>
          </cell>
          <cell r="B6947" t="str">
            <v>Zweites Newtonsches Gesetz / Rollenfahrbahn mit Cobra SMARTsense</v>
          </cell>
          <cell r="C6947" t="str">
            <v xml:space="preserve">Newton's 2nd law/ demonstration track with Cobra SMARTsense </v>
          </cell>
          <cell r="D6947" t="str">
            <v>Seconde loi de Newton avec Cobra SMARTsense</v>
          </cell>
          <cell r="E6947" t="str">
            <v>2da Ley de Newton con Demo-Track y CobraSMARTsense</v>
          </cell>
          <cell r="F6947" t="str">
            <v xml:space="preserve">Kompletny zestaw eksperymentalny: III zasada dynamiki Newtona z CobraSMARTsense </v>
          </cell>
          <cell r="G6947" t="str">
            <v>Изучение второго закона Ньютона с Cobra SMARTsense</v>
          </cell>
          <cell r="H6947">
            <v>2114.8000000000002</v>
          </cell>
        </row>
        <row r="6948">
          <cell r="A6948" t="str">
            <v>P2130380</v>
          </cell>
          <cell r="B6948" t="str">
            <v>Zweites Newtonsches Gesetz / Rollenfahrbahn mit measure Dynamics</v>
          </cell>
          <cell r="C6948" t="str">
            <v xml:space="preserve">Newton's 2nd law/ demonstration track with measure Dynamics </v>
          </cell>
          <cell r="D6948" t="str">
            <v>Seconde loi de Newton avec Rail de démonstration et measureDynamics</v>
          </cell>
          <cell r="E6948" t="str">
            <v>2da Ley de Newton con Demo-Track y measure Dynamics</v>
          </cell>
          <cell r="F6948" t="str">
            <v xml:space="preserve">Kompletny zestaw eksperymentalny: II zasada dynamiki Newtona z measure Dynamics  </v>
          </cell>
          <cell r="G6948" t="str">
            <v xml:space="preserve">Изучение второго закона Ньютона на  демонстрационной дорожке с помощью програмного обеспечения </v>
          </cell>
          <cell r="H6948">
            <v>1235.5999999999999</v>
          </cell>
        </row>
        <row r="6949">
          <cell r="A6949" t="str">
            <v>P2130505</v>
          </cell>
          <cell r="B6949" t="str">
            <v>Stoßgesetze / Rollenfahrbahn mit Zeitmessgerät 4-4</v>
          </cell>
          <cell r="C6949" t="str">
            <v>Laws of collision/ demonstration track with a 4-4 timer</v>
          </cell>
          <cell r="D6949" t="str">
            <v>Loi des collisions avec rail à faible frottement</v>
          </cell>
          <cell r="E6949" t="str">
            <v>Leyes de choques con Demo Track</v>
          </cell>
          <cell r="F6949" t="str">
            <v xml:space="preserve">Kompletny zestaw eksperymentalny: Zderzenie (tor jezdny)   </v>
          </cell>
          <cell r="G6949" t="str">
            <v>Изучение законов столкновения тел на демонстрационной дорожке с помощью таймера 4-4</v>
          </cell>
          <cell r="H6949">
            <v>2473.1999999999998</v>
          </cell>
        </row>
        <row r="6950">
          <cell r="A6950" t="str">
            <v>P2130702</v>
          </cell>
          <cell r="B6950" t="str">
            <v>Freier Fall mit  Timer 2-1</v>
          </cell>
          <cell r="C6950" t="str">
            <v>Free Fall with timer 2-1</v>
          </cell>
          <cell r="D6950" t="str">
            <v>Chute libre avec chronomètre 2-1</v>
          </cell>
          <cell r="E6950" t="str">
            <v>Caída libre con timer 2-1</v>
          </cell>
          <cell r="F6950" t="str">
            <v xml:space="preserve">Kompletny zestaw eksperymentalny: Spadek swobodny z wykorzystaniem licznika 2-1  </v>
          </cell>
          <cell r="G6950" t="str">
            <v xml:space="preserve">Изучение свободного падения с таймером 2-1 </v>
          </cell>
          <cell r="H6950">
            <v>918.1</v>
          </cell>
        </row>
        <row r="6951">
          <cell r="A6951" t="str">
            <v>P2130780</v>
          </cell>
          <cell r="B6951" t="str">
            <v>Freier Fall mit measure Dynamics</v>
          </cell>
          <cell r="C6951" t="str">
            <v>Free fall with measure Dynamics</v>
          </cell>
          <cell r="D6951" t="str">
            <v>Chute libre avec logiciel measureDynamics</v>
          </cell>
          <cell r="E6951" t="str">
            <v>Caída libre con measure Dynamcis</v>
          </cell>
          <cell r="F6951" t="str">
            <v xml:space="preserve">Kompletny zestaw eksperymentalny: Spadek swobodny z measure Dynamics  </v>
          </cell>
          <cell r="G6951" t="str">
            <v>Изучение свободного падения с  использованием програмного обеспечения</v>
          </cell>
          <cell r="H6951">
            <v>648.20000000000005</v>
          </cell>
        </row>
        <row r="6952">
          <cell r="A6952" t="str">
            <v>P2131100</v>
          </cell>
          <cell r="B6952" t="str">
            <v>Wurfbewegung</v>
          </cell>
          <cell r="C6952" t="str">
            <v xml:space="preserve">Projectile motion </v>
          </cell>
          <cell r="D6952" t="str">
            <v>Mouvement balistique</v>
          </cell>
          <cell r="E6952" t="str">
            <v xml:space="preserve">Movimiento de proyectiles </v>
          </cell>
          <cell r="F6952" t="str">
            <v xml:space="preserve">Kompletny zestaw eksperymentalny: Wyrzutnia balistyczna   </v>
          </cell>
          <cell r="G6952" t="str">
            <v>Движение под углом к горизонту</v>
          </cell>
          <cell r="H6952">
            <v>1561.7</v>
          </cell>
        </row>
        <row r="6953">
          <cell r="A6953" t="str">
            <v>P2131180</v>
          </cell>
          <cell r="B6953" t="str">
            <v>Schräger Wurf mit measure Dynamics</v>
          </cell>
          <cell r="C6953" t="str">
            <v>Projectile motion with measure Dynamics</v>
          </cell>
          <cell r="D6953" t="str">
            <v>Mouvement balistique avec measure Dynamics</v>
          </cell>
          <cell r="E6953" t="str">
            <v>Movimiento de proyectiles con measure Dynamics</v>
          </cell>
          <cell r="F6953" t="str">
            <v xml:space="preserve">Kompletny zestaw eksperymentalny: Rzut poziomy z measure Dynamics  </v>
          </cell>
          <cell r="G6953" t="str">
            <v>Движение под углом к горизонту с  програмным обеспечением</v>
          </cell>
          <cell r="H6953">
            <v>1236.9000000000001</v>
          </cell>
        </row>
        <row r="6954">
          <cell r="A6954" t="str">
            <v>P2131200</v>
          </cell>
          <cell r="B6954" t="str">
            <v>Ballistisches Pendel</v>
          </cell>
          <cell r="C6954" t="str">
            <v xml:space="preserve">Ballistic pendulum </v>
          </cell>
          <cell r="D6954" t="str">
            <v>Pendule balistique</v>
          </cell>
          <cell r="E6954" t="str">
            <v xml:space="preserve">Péndulo balístico </v>
          </cell>
          <cell r="F6954" t="str">
            <v xml:space="preserve">Kompletny zestaw eksperymentalny: Wahadło balistyczne  </v>
          </cell>
          <cell r="G6954" t="str">
            <v xml:space="preserve">Баллистический маятник </v>
          </cell>
          <cell r="H6954">
            <v>1231.8</v>
          </cell>
        </row>
        <row r="6955">
          <cell r="A6955" t="str">
            <v>P2131367</v>
          </cell>
          <cell r="B6955" t="str">
            <v>Trägheitsmoment und Winkelbeschleunigung mit Cobra SMARTsense und Präzisionsdrehlager</v>
          </cell>
          <cell r="C6955" t="str">
            <v>Moment of inertia and angular acceleration with Cobra SMARTsense and a precision pivot bearing</v>
          </cell>
          <cell r="D6955" t="str">
            <v xml:space="preserve">Moment d'inertie et accélération angulaire avec pivot de précision et Cobra SMARTsense </v>
          </cell>
          <cell r="E6955" t="str">
            <v>Momento de inercia y aceleración angular con Cobra SMARTsense</v>
          </cell>
          <cell r="F6955" t="str">
            <v xml:space="preserve">Kompletny zestaw eksperymentalny: Moment bezwładności i przyspieszenie kątowe z interfejsem Cobra SMARTsense i precyzyjnym łożyski em obrotowym </v>
          </cell>
          <cell r="G6955" t="str">
            <v>Изучение момента инерции и углового ускорения с Cobra SMARTsense</v>
          </cell>
          <cell r="H6955">
            <v>1964.8</v>
          </cell>
        </row>
        <row r="6956">
          <cell r="A6956" t="str">
            <v>P2131602</v>
          </cell>
          <cell r="B6956" t="str">
            <v>Zentrifugalkraftmit Cobra SMARTsense</v>
          </cell>
          <cell r="C6956" t="str">
            <v xml:space="preserve">Centrifugal force </v>
          </cell>
          <cell r="D6956" t="str">
            <v>Force centrifuge</v>
          </cell>
          <cell r="E6956" t="str">
            <v xml:space="preserve">Fuerza centrífuga </v>
          </cell>
          <cell r="F6956" t="str">
            <v xml:space="preserve">Kompletny zestaw eksperymentalny: Siła odśrodkowa   </v>
          </cell>
          <cell r="G6956" t="str">
            <v>Центробежная сила</v>
          </cell>
          <cell r="H6956">
            <v>1837.1</v>
          </cell>
        </row>
        <row r="6957">
          <cell r="A6957" t="str">
            <v>P2131810</v>
          </cell>
          <cell r="B6957" t="str">
            <v>Mechanische Energieerhaltung / Maxwellsches Rad</v>
          </cell>
          <cell r="C6957" t="str">
            <v xml:space="preserve">Mechanical conservation of energy/ Maxwell's wheel </v>
          </cell>
          <cell r="D6957" t="str">
            <v xml:space="preserve">Conservation mécanique de l'énergie - roue de Maxwell </v>
          </cell>
          <cell r="E6957" t="str">
            <v>Conservación de energía mecánica / rueda de Maxwell</v>
          </cell>
          <cell r="F6957" t="str">
            <v xml:space="preserve">Kompletny zestaw eksperymentalny: Zasada zachowania energii / Koło Maxwella   </v>
          </cell>
          <cell r="G6957" t="str">
            <v xml:space="preserve">Закон сохранения механической энергии/ Мятник  Максвелла </v>
          </cell>
          <cell r="H6957">
            <v>1160.7</v>
          </cell>
        </row>
        <row r="6958">
          <cell r="A6958" t="str">
            <v>P2131880</v>
          </cell>
          <cell r="B6958" t="str">
            <v>Mechanische Energieerhaltung / Maxwellsches Rad mit measure Dynamics</v>
          </cell>
          <cell r="C6958" t="str">
            <v xml:space="preserve">Mechanical conservation of energy/ Maxwell's wheel with measure Dynamics </v>
          </cell>
          <cell r="D6958" t="str">
            <v xml:space="preserve">Conservation mécanique de l'énergie - roue de Maxwell avecmeasure Dynamics </v>
          </cell>
          <cell r="E6958" t="str">
            <v>Conservación de la energía mecánica / rueda de Maxwell conmeasure Dynamics</v>
          </cell>
          <cell r="F6958" t="str">
            <v xml:space="preserve">Kompletny zestaw eksperymentalny: Zasada zachowania energii / Koło Maxwella za pomocą measure Dynamics  </v>
          </cell>
          <cell r="G6958" t="str">
            <v>Закон сохранения механической энергии/  Маятник  Максвелла с  програмным обеспечением</v>
          </cell>
          <cell r="H6958">
            <v>935.6</v>
          </cell>
        </row>
        <row r="6959">
          <cell r="A6959" t="str">
            <v>P2131901</v>
          </cell>
          <cell r="B6959" t="str">
            <v>Kreiselgesetze / Kreisel mit 3 Achsen mit COBRA SMARTsense</v>
          </cell>
          <cell r="C6959" t="str">
            <v>Laws of gyroscopes/ 3-axis gyroscope</v>
          </cell>
          <cell r="D6959" t="str">
            <v>Lois du gyroscope à 3 axes</v>
          </cell>
          <cell r="E6959" t="str">
            <v xml:space="preserve">Leyes del giroscopo / giroscopo de tres ejes </v>
          </cell>
          <cell r="F6959" t="str">
            <v xml:space="preserve">Kompletny zestaw eksperymentalny: Żyroskop / Żyroskop 3-osiowy   </v>
          </cell>
          <cell r="G6959" t="str">
            <v xml:space="preserve">Законы гироскопа / 3-осевой гироскоп  </v>
          </cell>
          <cell r="H6959">
            <v>1371.75</v>
          </cell>
        </row>
        <row r="6960">
          <cell r="A6960" t="str">
            <v>P2132167</v>
          </cell>
          <cell r="B6960" t="str">
            <v>Mathematisches Pendel mit COBRA SMARTsense</v>
          </cell>
          <cell r="C6960" t="str">
            <v>Mathematical pendulum with COBRA SMARTsense</v>
          </cell>
          <cell r="D6960" t="str">
            <v>Pendule mathématique avec COBRA SMARTsense</v>
          </cell>
          <cell r="E6960" t="str">
            <v/>
          </cell>
          <cell r="F6960" t="str">
            <v/>
          </cell>
          <cell r="G6960" t="str">
            <v>Математический маятник с COBRA SMARTsense</v>
          </cell>
          <cell r="H6960">
            <v>584.6</v>
          </cell>
        </row>
        <row r="6961">
          <cell r="A6961" t="str">
            <v>P2132267</v>
          </cell>
          <cell r="B6961" t="str">
            <v>Reversionspendel mit Cobra SMARTsense</v>
          </cell>
          <cell r="C6961" t="str">
            <v>Reversible pendulum with Cobra SMARTsense</v>
          </cell>
          <cell r="D6961" t="str">
            <v>Pendule réversible avec Cobra SMARTsense</v>
          </cell>
          <cell r="E6961" t="str">
            <v>Péndulo reversible con Cobra SMARTsense</v>
          </cell>
          <cell r="F6961" t="str">
            <v/>
          </cell>
          <cell r="G6961" t="str">
            <v>Реверсивный маятник с Cobra SMARTsense</v>
          </cell>
          <cell r="H6961">
            <v>711.9</v>
          </cell>
        </row>
        <row r="6962">
          <cell r="A6962" t="str">
            <v>P2132301</v>
          </cell>
          <cell r="B6962" t="str">
            <v>Variables g-Pendel</v>
          </cell>
          <cell r="C6962" t="str">
            <v xml:space="preserve">Variable g pendulum </v>
          </cell>
          <cell r="D6962" t="str">
            <v xml:space="preserve">Pendule physique et pendule à "g" variable </v>
          </cell>
          <cell r="E6962" t="str">
            <v>Oscilaciones pendulares / péndulo "g" variable</v>
          </cell>
          <cell r="F6962" t="str">
            <v xml:space="preserve">Kompletny zestaw eksperymentalny: Wahadło ze zmiennym "g"   </v>
          </cell>
          <cell r="G6962" t="str">
            <v xml:space="preserve">Маятник с изменяемым g </v>
          </cell>
          <cell r="H6962">
            <v>1284.7</v>
          </cell>
        </row>
        <row r="6963">
          <cell r="A6963" t="str">
            <v>P2132367</v>
          </cell>
          <cell r="B6963" t="str">
            <v>Variables g-Pendel mit Cobra SMARTsense</v>
          </cell>
          <cell r="C6963" t="str">
            <v>Variable g pendulum with Cobra SMARTsense</v>
          </cell>
          <cell r="D6963" t="str">
            <v>Pendule à "g" variable avec CobraSMARTsense</v>
          </cell>
          <cell r="E6963" t="str">
            <v>Péndulo "g" variable con Cobra SMARTsense</v>
          </cell>
          <cell r="F6963" t="str">
            <v xml:space="preserve">Kompletny zestaw eksperymentalny: Wahadło ze zmiennym "g" z zastosowaniem CobraSMARTsense </v>
          </cell>
          <cell r="G6963" t="str">
            <v>Изучение колебаний маятника с использованием установкиКобраSMARTsense</v>
          </cell>
          <cell r="H6963">
            <v>1075.9000000000001</v>
          </cell>
        </row>
        <row r="6964">
          <cell r="A6964" t="str">
            <v>P2132567</v>
          </cell>
          <cell r="B6964" t="str">
            <v>Gekoppelte Pendel mit Cobra SMARTsense (expert version)</v>
          </cell>
          <cell r="C6964" t="str">
            <v>Coupled pendula with Cobra SMARTsenseexpert version</v>
          </cell>
          <cell r="D6964" t="str">
            <v>Pendules couplés avec Cobra SMARTsense</v>
          </cell>
          <cell r="E6964" t="str">
            <v>Péndulos acoplados con Cobra SMARTsense</v>
          </cell>
          <cell r="F6964" t="str">
            <v>Kompletny zestaw eksperymentalny: Wahadło sprzężone z interf</v>
          </cell>
          <cell r="G6964" t="str">
            <v>Изучение колебаний связанных маятников с Cobra SMARTsense</v>
          </cell>
          <cell r="H6964">
            <v>2130.1999999999998</v>
          </cell>
        </row>
        <row r="6965">
          <cell r="A6965" t="str">
            <v>P2132580</v>
          </cell>
          <cell r="B6965" t="str">
            <v>Gekoppelte Pendel mit measure Dynamics</v>
          </cell>
          <cell r="C6965" t="str">
            <v>Coupled pendula with measure Dynamics</v>
          </cell>
          <cell r="D6965" t="str">
            <v>Pendules couplés avec measure Dynamics</v>
          </cell>
          <cell r="E6965" t="str">
            <v xml:space="preserve">Péndulos acoplados con measure Dynamics </v>
          </cell>
          <cell r="F6965" t="str">
            <v xml:space="preserve">Kompletny zestaw eksperymentalny: Wahadła sprzężone z zastosowaniem measure Dynamics  </v>
          </cell>
          <cell r="G6965" t="str">
            <v>Изучение колебаний связанных маятников с програмным обеспечением</v>
          </cell>
          <cell r="H6965">
            <v>1257.5999999999999</v>
          </cell>
        </row>
        <row r="6966">
          <cell r="A6966" t="str">
            <v>P2132667</v>
          </cell>
          <cell r="B6966" t="str">
            <v>Harmonische Schwingungen von Schraubenfedern, parallel und in Serie gekoppelt mit Cobra SMARTsense</v>
          </cell>
          <cell r="C6966" t="str">
            <v>Harmonic oscillations of spiral springs with CobraSMARTsense</v>
          </cell>
          <cell r="D6966" t="str">
            <v xml:space="preserve">Oscillations harmoniques d'un ressort - Ressorts couplés en série et en parallèle avec Cobra SMARTsense </v>
          </cell>
          <cell r="E6966" t="str">
            <v>Oscilaciones armónicas en muelles en paralelo y en serie con Cobra SMARTsense</v>
          </cell>
          <cell r="F6966" t="str">
            <v>Kompletny zestaw eksperymentalny: Drgania harmoniczne sprężyny spiralnej / Sprężyny połączone szeregowo i równolegle z Cobra SMARTsense</v>
          </cell>
          <cell r="G6966" t="str">
            <v xml:space="preserve">Изучение гармонических колебаний спиральных пружин при параллельном и последовательном соединениях  </v>
          </cell>
          <cell r="H6966">
            <v>889.4</v>
          </cell>
        </row>
        <row r="6967">
          <cell r="A6967" t="str">
            <v>P2132705</v>
          </cell>
          <cell r="B6967" t="str">
            <v>Erzwungene Schwingungen - Pohlsches Pendel</v>
          </cell>
          <cell r="C6967" t="str">
            <v xml:space="preserve">Forced oscillations - Pohl's pendulum </v>
          </cell>
          <cell r="D6967" t="str">
            <v>Oscillations forcées / Pendule de Pohl</v>
          </cell>
          <cell r="E6967" t="str">
            <v>Oscilaciones forzadas / péndulo de Pohl</v>
          </cell>
          <cell r="F6967" t="str">
            <v xml:space="preserve">Kompletny zestaw eksperymentalny: Drgania wymuszone - wahadło Pohla   </v>
          </cell>
          <cell r="G6967" t="str">
            <v xml:space="preserve">Вынужденные колебания - маятник Поля  </v>
          </cell>
          <cell r="H6967">
            <v>1577.3</v>
          </cell>
        </row>
        <row r="6968">
          <cell r="A6968" t="str">
            <v>P2132785</v>
          </cell>
          <cell r="B6968" t="str">
            <v>Erzwungene Schwingungen - Pohlsches Pendel mit measure Dynamics</v>
          </cell>
          <cell r="C6968" t="str">
            <v xml:space="preserve">Forced oscillations - Pohl's pendulum with measure Dynamics </v>
          </cell>
          <cell r="D6968" t="str">
            <v>Oscillations forcées / Pendule de Pohl avec measure Dynamics</v>
          </cell>
          <cell r="E6968" t="str">
            <v>Oscilaciones forzadas / péndulo de Pohl con measure Dynamics</v>
          </cell>
          <cell r="F6968" t="str">
            <v xml:space="preserve">Kompletny zestaw eksperymentalny: Drgania wymuszone - wahadło Pohla z zastosowaniem measure Dynamics  </v>
          </cell>
          <cell r="G6968" t="str">
            <v xml:space="preserve">Вынужденные колебания - маятник Поля с software measure Dynamics </v>
          </cell>
          <cell r="H6968">
            <v>1780.6</v>
          </cell>
        </row>
        <row r="6969">
          <cell r="A6969" t="str">
            <v>P2133000</v>
          </cell>
          <cell r="B6969" t="str">
            <v>Torsionsschwingungen und Torsionsmodul</v>
          </cell>
          <cell r="C6969" t="str">
            <v>Torsional vibrations and torsion modulus</v>
          </cell>
          <cell r="D6969" t="str">
            <v>Vibrations de torsion et module de torsion</v>
          </cell>
          <cell r="E6969" t="str">
            <v xml:space="preserve">Oscilaciones de torsión y modulo de torsión </v>
          </cell>
          <cell r="F6969" t="str">
            <v xml:space="preserve">Kompletny zestaw eksperymentalny: Drgania skrętne i współczynnik skręcania   </v>
          </cell>
          <cell r="G6969" t="str">
            <v>Крутильные колебания и модуль кручения</v>
          </cell>
          <cell r="H6969">
            <v>953.2</v>
          </cell>
        </row>
        <row r="6970">
          <cell r="A6970" t="str">
            <v>P2133101</v>
          </cell>
          <cell r="B6970" t="str">
            <v>Trägheitsmomente und Torsionsschwingungen mit Cobra SMARTsense</v>
          </cell>
          <cell r="C6970" t="str">
            <v>Moments of inertia and torsional vibrations</v>
          </cell>
          <cell r="D6970" t="str">
            <v xml:space="preserve">Moment d'inertie et vibrations de torsion </v>
          </cell>
          <cell r="E6970" t="str">
            <v xml:space="preserve">Momentos de inercia y oscilaciones de torsión </v>
          </cell>
          <cell r="F6970" t="str">
            <v xml:space="preserve">Kompletny zestaw eksperymentalny: Moment bezwładności i drgania skrętne   </v>
          </cell>
          <cell r="G6970" t="str">
            <v>Момент инерции и крутильные колебания</v>
          </cell>
          <cell r="H6970">
            <v>1341</v>
          </cell>
        </row>
        <row r="6971">
          <cell r="A6971" t="str">
            <v>P2133167</v>
          </cell>
          <cell r="B6971" t="str">
            <v>Trägheitsmomente und Torsionsschwingungen mit Cobra SMARTsense</v>
          </cell>
          <cell r="C6971" t="str">
            <v xml:space="preserve">Moments of inertia and torsional vibrations with CobraSMARTsense </v>
          </cell>
          <cell r="D6971" t="str">
            <v xml:space="preserve">Moment d'inertie et vibrations de torsion avec CobraSMARTsense </v>
          </cell>
          <cell r="E6971" t="str">
            <v>Momentos de inercia y oscilaciones de torsión  con CobraSMARTsense</v>
          </cell>
          <cell r="F6971" t="str">
            <v>Kompletny zestaw eksperymentalny: Moment bezwładności i drgania skrętne CobraSMARTsense</v>
          </cell>
          <cell r="G6971" t="str">
            <v>Момент инерции и крутильные колебания Cobra SMARTsense</v>
          </cell>
          <cell r="H6971">
            <v>2110.5</v>
          </cell>
        </row>
        <row r="6972">
          <cell r="A6972" t="str">
            <v>P2133210</v>
          </cell>
          <cell r="B6972" t="str">
            <v>Ausbreitung einer periodisch erregten, fortlaufenden Transversalwelle</v>
          </cell>
          <cell r="C6972" t="str">
            <v>Propagation of a periodically excited continuous transverse wave</v>
          </cell>
          <cell r="D6972" t="str">
            <v xml:space="preserve">Propagation d'une onde transversale excitée de façon continue </v>
          </cell>
          <cell r="E6972" t="str">
            <v>Propagación de una onda transversal continua excitada pe-riódicamente</v>
          </cell>
          <cell r="F6972" t="str">
            <v xml:space="preserve">Kompletny zestaw eksperymentalny: Rozchodzenie się okresowo wzbudzanej, ciągłej fali poprzecznej   </v>
          </cell>
          <cell r="G6972" t="str">
            <v xml:space="preserve">Распространение периодически возбуждаемых непрерывных поперечных волн   </v>
          </cell>
          <cell r="H6972">
            <v>4294</v>
          </cell>
        </row>
        <row r="6973">
          <cell r="A6973" t="str">
            <v>P2133220</v>
          </cell>
          <cell r="B6973" t="str">
            <v>Ausbreitung einer periodisch erregten, fortlaufenden Transversalwelle mit Gabellichtschranke Compact + Timer 2-1</v>
          </cell>
          <cell r="C6973" t="str">
            <v>Propagation of a periodically excited continuous transverse wave</v>
          </cell>
          <cell r="D6973" t="str">
            <v xml:space="preserve">Propagation d'une onde transversale excitée de façon continue </v>
          </cell>
          <cell r="E6973" t="str">
            <v>Propagación de una onda transversal continua excitada pe-riódicamente</v>
          </cell>
          <cell r="F6973" t="str">
            <v xml:space="preserve">Kompletny zestaw eksperymentalny: Rozchodzenie się okresowo wzbudzanej, ciągłej fali poprzecznej   </v>
          </cell>
          <cell r="G6973" t="str">
            <v xml:space="preserve">Распространение периодически возбуждаемых непрерывных поперечных волн   </v>
          </cell>
          <cell r="H6973">
            <v>4444.3999999999996</v>
          </cell>
        </row>
        <row r="6974">
          <cell r="A6974" t="str">
            <v>P2133500</v>
          </cell>
          <cell r="B6974" t="str">
            <v>Interferenz und Beugung von Wasserwellen mit dem Wasserwellengerät</v>
          </cell>
          <cell r="C6974" t="str">
            <v>Interference and diffraction of water waves with the Ripple Tank</v>
          </cell>
          <cell r="D6974" t="str">
            <v xml:space="preserve">Etude des interférences et de la diffraction d'ondes bidimensionnelles à l'aide de la cuve à ondes </v>
          </cell>
          <cell r="E6974" t="str">
            <v xml:space="preserve">Interferencia y difracción de ondas de agua en cubeta </v>
          </cell>
          <cell r="F6974" t="str">
            <v xml:space="preserve">Kompletny zestaw eksperymentalny: Interferencja i dyfrakcja fal na wodzie za pomocą falownicy wodnej   </v>
          </cell>
          <cell r="G6974" t="str">
            <v xml:space="preserve">Интерференция и дифракция волн с помощью волновой  машины </v>
          </cell>
          <cell r="H6974">
            <v>1974</v>
          </cell>
        </row>
        <row r="6975">
          <cell r="A6975" t="str">
            <v>P2133669</v>
          </cell>
          <cell r="B6975" t="str">
            <v>Phasengeschwindigkeit von stehenden Wellen mit Cobra SMARTsense</v>
          </cell>
          <cell r="C6975" t="str">
            <v>Phase velocity of standing waves with Cobra SMARTsense</v>
          </cell>
          <cell r="D6975" t="str">
            <v>Vitesse de phase des ondes stationnaires avec le Cobra SMARTsense</v>
          </cell>
          <cell r="E6975" t="str">
            <v>La velocidad de fase de las ondas estacionarias con Cobra SMARTsense</v>
          </cell>
          <cell r="F6975" t="str">
            <v/>
          </cell>
          <cell r="G6975" t="str">
            <v>Фазовая скорость стоячих волн с помощью Cobra SMARTsense</v>
          </cell>
          <cell r="H6975">
            <v>1563.2</v>
          </cell>
        </row>
        <row r="6976">
          <cell r="A6976" t="str">
            <v>P2140100</v>
          </cell>
          <cell r="B6976" t="str">
            <v>Dichte von Flüssigkeiten</v>
          </cell>
          <cell r="C6976" t="str">
            <v xml:space="preserve">Density of liquids </v>
          </cell>
          <cell r="D6976" t="str">
            <v>Détermination de la densité des liquides</v>
          </cell>
          <cell r="E6976" t="str">
            <v xml:space="preserve">Densidad de líquidos </v>
          </cell>
          <cell r="F6976" t="str">
            <v xml:space="preserve">Kompletny zestaw eksperymentalny: Gęstość cieczy   </v>
          </cell>
          <cell r="G6976" t="str">
            <v xml:space="preserve">Плотность жидкостей    </v>
          </cell>
          <cell r="H6976">
            <v>1601.2</v>
          </cell>
        </row>
        <row r="6977">
          <cell r="A6977" t="str">
            <v>P2140300</v>
          </cell>
          <cell r="B6977" t="str">
            <v>Viskosität newtonscher und nicht-newtonscher Flüssigkeiten (Rotationsviskosimeter)</v>
          </cell>
          <cell r="C6977" t="str">
            <v>Viscosity of Newtonian and non-Newtonian liquids (rotary viscometer)</v>
          </cell>
          <cell r="D6977" t="str">
            <v>Viscosité de liquides Newtoniens et non-Newtoniens (viscosimètre tournant)</v>
          </cell>
          <cell r="E6977" t="str">
            <v>Viscosidad de líquidos newtonianos y no-newtonianos (vis-cosímetro de rotación)</v>
          </cell>
          <cell r="F6977" t="str">
            <v xml:space="preserve">Kompletny zestaw eksperymentalny: Lepkość cieczy newtonowskich i nienewtonowskich (wiskozymetr obrotowy)  </v>
          </cell>
          <cell r="G6977" t="str">
            <v xml:space="preserve">Вязкость ньютоновских и неньютоновских жидкостей (ротационный вискозиметр)   </v>
          </cell>
          <cell r="H6977">
            <v>4413.75</v>
          </cell>
        </row>
        <row r="6978">
          <cell r="A6978" t="str">
            <v>P2140400</v>
          </cell>
          <cell r="B6978" t="str">
            <v>Viskositätsmessung mit dem Kugelfallviskosimeter</v>
          </cell>
          <cell r="C6978" t="str">
            <v xml:space="preserve">Viscosity measurement with the falling ball viscometer </v>
          </cell>
          <cell r="D6978" t="str">
            <v>Mesures de viscosité avec le viscosimètre à chute de bille</v>
          </cell>
          <cell r="E6978" t="str">
            <v>Viscosidad con el viscosímetro de caída de bola</v>
          </cell>
          <cell r="F6978" t="str">
            <v xml:space="preserve">Kompletny zestaw eksperymentalny: Pomiar lepkości wiskozymetrem kulkowym   </v>
          </cell>
          <cell r="G6978" t="str">
            <v xml:space="preserve">Измерение вязкости при помощи вискозиметра с падающим шариком  </v>
          </cell>
          <cell r="H6978">
            <v>4923.54</v>
          </cell>
        </row>
        <row r="6979">
          <cell r="A6979" t="str">
            <v>P2140500</v>
          </cell>
          <cell r="B6979" t="str">
            <v>Bestimmung der Oberflächenspannung mit der Ringmethode  Nouy-Methode)</v>
          </cell>
          <cell r="C6979" t="str">
            <v>Surface tension with the ring method (Du Nouy method)</v>
          </cell>
          <cell r="D6979" t="str">
            <v xml:space="preserve">Mesure de la tension de surface par la méthode de l'anneau (Méthode Du Nouy) </v>
          </cell>
          <cell r="E6979" t="str">
            <v>Medida de la tensión superficial con el método del anillo(método de du Nouy)</v>
          </cell>
          <cell r="F6979" t="str">
            <v xml:space="preserve">Kompletny zestaw eksperymentalny: Pomiar napięcia powierzchniowego metodą Du Nouy (pierścieniową)   </v>
          </cell>
          <cell r="G6979" t="str">
            <v>Поверхностное натяжение методом отрыва кольца (метод Дю Нуи)</v>
          </cell>
          <cell r="H6979">
            <v>2098.33</v>
          </cell>
        </row>
        <row r="6980">
          <cell r="A6980" t="str">
            <v>P2140501</v>
          </cell>
          <cell r="B6980" t="str">
            <v xml:space="preserve">Oberflächenspannung von Flüssigkeiten </v>
          </cell>
          <cell r="C6980" t="str">
            <v>Surface tension of liquids</v>
          </cell>
          <cell r="D6980" t="str">
            <v>Mesure de la tension de surface (version simplifiée)</v>
          </cell>
          <cell r="E6980" t="str">
            <v>Tensión superficial de líquidos</v>
          </cell>
          <cell r="F6980" t="str">
            <v xml:space="preserve">Kompletny zestaw eksperymentalny: Pomiar napięcia powierzchniowego cieczy  </v>
          </cell>
          <cell r="G6980" t="str">
            <v>Поверхностное натяжение жидкостей</v>
          </cell>
          <cell r="H6980">
            <v>414.4</v>
          </cell>
        </row>
        <row r="6981">
          <cell r="A6981" t="str">
            <v>P2150100</v>
          </cell>
          <cell r="B6981" t="str">
            <v>Saitenschwingungen</v>
          </cell>
          <cell r="C6981" t="str">
            <v xml:space="preserve">Vibration of strings </v>
          </cell>
          <cell r="D6981" t="str">
            <v>Vibrations de cordes</v>
          </cell>
          <cell r="E6981" t="str">
            <v xml:space="preserve">VIBRACIONES EN CUERDAS </v>
          </cell>
          <cell r="F6981" t="str">
            <v xml:space="preserve">Kompletny zestaw eksperymentalny: Drgania strun  </v>
          </cell>
          <cell r="G6981" t="str">
            <v xml:space="preserve">Колебания струн    </v>
          </cell>
          <cell r="H6981">
            <v>3340.7</v>
          </cell>
        </row>
        <row r="6982">
          <cell r="A6982" t="str">
            <v>P2150305</v>
          </cell>
          <cell r="B6982" t="str">
            <v>Schallgeschwindigkeit in Luft (mit Universalzähler)</v>
          </cell>
          <cell r="C6982" t="str">
            <v>Velocity of sound in air with Universal Counter</v>
          </cell>
          <cell r="D6982" t="str">
            <v xml:space="preserve">Vitesse du son dans l'air avec compteur universel </v>
          </cell>
          <cell r="E6982" t="str">
            <v>Velocidad del sonido en el aire</v>
          </cell>
          <cell r="F6982" t="str">
            <v xml:space="preserve">Kompletny zestaw eksperymentalny: Prędkość dźwięku w metalach z zastosowaniem licznika uniwersalnego  </v>
          </cell>
          <cell r="G6982" t="str">
            <v xml:space="preserve">Скорость звука в воздухе с универсальным счетчиком  </v>
          </cell>
          <cell r="H6982">
            <v>1515.7</v>
          </cell>
        </row>
        <row r="6983">
          <cell r="A6983" t="str">
            <v>P2150405</v>
          </cell>
          <cell r="B6983" t="str">
            <v>Akustischer Doppler-Effekt</v>
          </cell>
          <cell r="C6983" t="str">
            <v>Acoustic Doppler effect with universal counter</v>
          </cell>
          <cell r="D6983" t="str">
            <v>Effet Doppler acoustique avec compteur universel</v>
          </cell>
          <cell r="E6983" t="str">
            <v>Efecto Doppler acústico con contador digital</v>
          </cell>
          <cell r="F6983" t="str">
            <v xml:space="preserve">Kompletny zestaw eksperymentalny: Akustyczny efekt Dopplera z zastosowaniem licznika uniwersalnego  </v>
          </cell>
          <cell r="G6983" t="str">
            <v xml:space="preserve">Акустический эффект Доплера с универсальным счетчиком </v>
          </cell>
          <cell r="H6983">
            <v>3070.26</v>
          </cell>
        </row>
        <row r="6984">
          <cell r="A6984" t="str">
            <v>P2150467</v>
          </cell>
          <cell r="B6984" t="str">
            <v>Akustischer Doppler-Effekt mit Cobra SMARTsense</v>
          </cell>
          <cell r="C6984" t="str">
            <v>Acoustic Doppler effect with Cobra SMARTsense</v>
          </cell>
          <cell r="D6984" t="str">
            <v>Effet Doppler acoustique avec Cobra SMARTsense</v>
          </cell>
          <cell r="E6984" t="str">
            <v>Efecto Doppler acústico con Cobra SMARTsense</v>
          </cell>
          <cell r="F6984" t="str">
            <v/>
          </cell>
          <cell r="G6984" t="str">
            <v>Акустический эффект Доплера с помощью Cobra SMARTsense</v>
          </cell>
          <cell r="H6984">
            <v>1776.76</v>
          </cell>
        </row>
        <row r="6985">
          <cell r="A6985" t="str">
            <v>P2150501</v>
          </cell>
          <cell r="B6985" t="str">
            <v>Chladnische Klangfiguren</v>
          </cell>
          <cell r="C6985" t="str">
            <v>Chladni figures</v>
          </cell>
          <cell r="D6985" t="str">
            <v>Etude des figures de Chladni</v>
          </cell>
          <cell r="E6985" t="str">
            <v>Figuras de Chladni</v>
          </cell>
          <cell r="F6985" t="str">
            <v xml:space="preserve">Kompletny zestaw eksperymentalny: Figury Chladniego   </v>
          </cell>
          <cell r="G6985" t="str">
            <v xml:space="preserve">Построение фигур Хладни </v>
          </cell>
          <cell r="H6985">
            <v>1190.5</v>
          </cell>
        </row>
        <row r="6986">
          <cell r="A6986" t="str">
            <v>P2150605</v>
          </cell>
          <cell r="B6986" t="str">
            <v>Schallgeschwindigkeit mit dem kundtschen Rohr</v>
          </cell>
          <cell r="C6986" t="str">
            <v xml:space="preserve">Velocity of sound using Kundt's tube and digital function generator </v>
          </cell>
          <cell r="D6986" t="str">
            <v xml:space="preserve">Mesure de la vitesse du son à l'aide du tube de Kundt avec générateur de fonctions digital </v>
          </cell>
          <cell r="E6986" t="str">
            <v>Determinación de la velocidad del sonido con tubo de Kundt ygenerador de funciones digital</v>
          </cell>
          <cell r="F6986" t="str">
            <v xml:space="preserve">Kompletny zestaw eksperymentalny: Pomiar prędkości dźwięku rurą Kundta   </v>
          </cell>
          <cell r="G6986" t="str">
            <v>Измерение скорости звука с использованием трубки Кундта  и цифрового функционального генератора</v>
          </cell>
          <cell r="H6986">
            <v>1432.45</v>
          </cell>
        </row>
        <row r="6987">
          <cell r="A6987" t="str">
            <v>P2153067</v>
          </cell>
          <cell r="B6987" t="str">
            <v>Messung der Schallgeschwindigkeit in Luft mit Cobra SMARTsense</v>
          </cell>
          <cell r="C6987" t="str">
            <v>Velocity of sound in air with Cobra SMARTsense</v>
          </cell>
          <cell r="D6987" t="str">
            <v>Mesure de la vitesse du son dans l'air avec le Cobra SMARTsense</v>
          </cell>
          <cell r="E6987" t="str">
            <v/>
          </cell>
          <cell r="F6987" t="str">
            <v/>
          </cell>
          <cell r="G6987" t="str">
            <v xml:space="preserve">Измерение скорости звука в воздухе с помощью Cobra SMARTsens </v>
          </cell>
          <cell r="H6987">
            <v>533.5</v>
          </cell>
        </row>
        <row r="6988">
          <cell r="A6988" t="str">
            <v>P2210101</v>
          </cell>
          <cell r="B6988" t="str">
            <v>Messung der Lichtgeschwindigkeit</v>
          </cell>
          <cell r="C6988" t="str">
            <v>Measuring the velocity of light</v>
          </cell>
          <cell r="D6988" t="str">
            <v>Mesure de la vitesse de la lumière</v>
          </cell>
          <cell r="E6988" t="str">
            <v xml:space="preserve">Medida de la velocidad de luz </v>
          </cell>
          <cell r="F6988" t="str">
            <v xml:space="preserve">Kompletny zestaw eksperymentalny: Pomiar prędkości światła   </v>
          </cell>
          <cell r="G6988" t="str">
            <v xml:space="preserve">Измерение скорости света </v>
          </cell>
          <cell r="H6988">
            <v>3141.8</v>
          </cell>
        </row>
        <row r="6989">
          <cell r="A6989" t="str">
            <v>P2210202</v>
          </cell>
          <cell r="B6989" t="str">
            <v>Linsengesetze und optische Instrumente</v>
          </cell>
          <cell r="C6989" t="str">
            <v>Laws of lenses and optical instruments</v>
          </cell>
          <cell r="D6989" t="str">
            <v xml:space="preserve">Lois des lentilles et des instruments d'optique </v>
          </cell>
          <cell r="E6989" t="str">
            <v xml:space="preserve">Leyes de lentes e instrumentos ópticos </v>
          </cell>
          <cell r="F6989" t="str">
            <v xml:space="preserve">Kompletny zestaw eksperymentalny: Równanie soczewki i przyrządy optyczne </v>
          </cell>
          <cell r="G6989" t="str">
            <v xml:space="preserve">Законы построения изображения в линзах и оптических системах  </v>
          </cell>
          <cell r="H6989">
            <v>1905.7</v>
          </cell>
        </row>
        <row r="6990">
          <cell r="A6990" t="str">
            <v>P2210305</v>
          </cell>
          <cell r="B6990" t="str">
            <v>Dispersion und Auflösungsvermögen des Gitter- und Prismenspektrometers</v>
          </cell>
          <cell r="C6990" t="str">
            <v xml:space="preserve">Dispersion and resolving power of  a grating spectroscope </v>
          </cell>
          <cell r="D6990" t="str">
            <v>Dispersion et pouvoir de résolution du prisme et d'un spectroscope à réseau</v>
          </cell>
          <cell r="E6990" t="str">
            <v>Dispersión y capacidad de resolución de un espectroscopio derejilla</v>
          </cell>
          <cell r="F6990" t="str">
            <v/>
          </cell>
          <cell r="G6990" t="str">
            <v xml:space="preserve">Дисперсия и разрешающая способность призмы и дифракционного спектроскопа </v>
          </cell>
          <cell r="H6990">
            <v>2128</v>
          </cell>
        </row>
        <row r="6991">
          <cell r="A6991" t="str">
            <v>P2210510</v>
          </cell>
          <cell r="B6991" t="str">
            <v>Brechungsindex, Dispersion und Auflösungsvermögendes Prismenspektroskops</v>
          </cell>
          <cell r="C6991" t="str">
            <v>Index of refraction, dispersion, and resolving power of a prism spectroscope</v>
          </cell>
          <cell r="D6991" t="str">
            <v/>
          </cell>
          <cell r="E6991" t="str">
            <v>Índice de refracción, dispersión y poder de resolución con espectroscopía de prisma</v>
          </cell>
          <cell r="F6991" t="str">
            <v>Kompletny zestaw eksperymentalny: Współczynnik załamania, dyspersja i zdolność rozdzielcza spektroskopu z pryzmatem</v>
          </cell>
          <cell r="G6991" t="str">
            <v>Показатель преломления, дисперсия и разрешающая способность призменного спектроскопа</v>
          </cell>
          <cell r="H6991">
            <v>3244.8</v>
          </cell>
        </row>
        <row r="6992">
          <cell r="A6992" t="str">
            <v>P2220103</v>
          </cell>
          <cell r="B6992" t="str">
            <v>Interferenzexperiment mit Zeilenkamera</v>
          </cell>
          <cell r="C6992" t="str">
            <v>Interference experiment</v>
          </cell>
          <cell r="D6992" t="str">
            <v>Interférence de la lumière</v>
          </cell>
          <cell r="E6992" t="str">
            <v xml:space="preserve">Interferencias de luz </v>
          </cell>
          <cell r="F6992" t="str">
            <v xml:space="preserve">Kompletny zestaw eksperymentalny: Interferencja światła; Doświadczenia Fresnela </v>
          </cell>
          <cell r="G6992" t="str">
            <v>Интерференция света, опыт Френеля</v>
          </cell>
          <cell r="H6992">
            <v>2445.8000000000002</v>
          </cell>
        </row>
        <row r="6993">
          <cell r="A6993" t="str">
            <v>P2220202</v>
          </cell>
          <cell r="B6993" t="str">
            <v>Newtonsche Ringe mit Interferenzfiltern und Zeilenkamera</v>
          </cell>
          <cell r="C6993" t="str">
            <v xml:space="preserve">Newton's rings with interference filters and Digital Array Camera </v>
          </cell>
          <cell r="D6993" t="str">
            <v>Les anneaux de Newton</v>
          </cell>
          <cell r="E6993" t="str">
            <v xml:space="preserve">Anillos de Newton </v>
          </cell>
          <cell r="F6993" t="str">
            <v>Kompletny zestaw eksperymentalny: Pierścienie Newtona (filtry interferencyjne)</v>
          </cell>
          <cell r="G6993" t="str">
            <v>Кольца Ньютона с интерференционными фильтрами</v>
          </cell>
          <cell r="H6993">
            <v>4848.7</v>
          </cell>
        </row>
        <row r="6994">
          <cell r="A6994" t="str">
            <v>P2220402</v>
          </cell>
          <cell r="B6994" t="str">
            <v>Fresnel'sche Zonenplatte</v>
          </cell>
          <cell r="C6994" t="str">
            <v>Fresnel's zone plate</v>
          </cell>
          <cell r="D6994" t="str">
            <v>Zone de construction de Fresnel / Réseau de Fresnel</v>
          </cell>
          <cell r="E6994" t="str">
            <v>Determinación de la zona de Fresnel / placa de zonas</v>
          </cell>
          <cell r="F6994" t="str">
            <v xml:space="preserve">Kompletny zestaw eksperymentalny: Płyta strefowa Fresnela </v>
          </cell>
          <cell r="G6994" t="str">
            <v xml:space="preserve">Построение зон Френеля / зонные пластины  </v>
          </cell>
          <cell r="H6994">
            <v>3009.8</v>
          </cell>
        </row>
        <row r="6995">
          <cell r="A6995" t="str">
            <v>P2220502</v>
          </cell>
          <cell r="B6995" t="str">
            <v>Michelson-Interferometer</v>
          </cell>
          <cell r="C6995" t="str">
            <v xml:space="preserve">Michelson interferometer </v>
          </cell>
          <cell r="D6995" t="str">
            <v>Interféromètre de Michelson</v>
          </cell>
          <cell r="E6995" t="str">
            <v xml:space="preserve">Interferómetro de Michelson </v>
          </cell>
          <cell r="F6995" t="str">
            <v xml:space="preserve">Kompletny zestaw eksperymentalny: Interferometr Michelsona </v>
          </cell>
          <cell r="G6995" t="str">
            <v xml:space="preserve">Интерферометр Майкельсона  </v>
          </cell>
          <cell r="H6995">
            <v>3717.4</v>
          </cell>
        </row>
        <row r="6996">
          <cell r="A6996" t="str">
            <v>P2220602</v>
          </cell>
          <cell r="B6996" t="str">
            <v>Kohärenz und Breite von Spektrallinien mit dem Michelson-Interferomete</v>
          </cell>
          <cell r="C6996" t="str">
            <v xml:space="preserve">Coherence and width of spectral lines with the Michelson interferometer </v>
          </cell>
          <cell r="D6996" t="str">
            <v>Cohérence et largeur de raies spectrales avec l'interféromètre de Michelson</v>
          </cell>
          <cell r="E6996" t="str">
            <v>Coherencia y ancho de líneas espectrales con interferómetrode Michelson</v>
          </cell>
          <cell r="F6996" t="str">
            <v xml:space="preserve">Kompletny zestaw eksperymentalny: Spójność i szerokość linii widmowych za pomocą interferometru Michelsona </v>
          </cell>
          <cell r="G6996" t="str">
            <v xml:space="preserve">Определение когерентности и ширины линий спектра  с интерфером Майкельсона </v>
          </cell>
          <cell r="H6996">
            <v>4981.3</v>
          </cell>
        </row>
        <row r="6997">
          <cell r="A6997" t="str">
            <v>P2220810</v>
          </cell>
          <cell r="B6997" t="str">
            <v>Quantenradierer mit dem  Mach-Zehnder Interferometer</v>
          </cell>
          <cell r="C6997" t="str">
            <v>Quantum eraser with the Mach-Zehnder interferometer</v>
          </cell>
          <cell r="D6997" t="str">
            <v>Gomme quantique avec l´interferomètre Mach-Zehnder</v>
          </cell>
          <cell r="E6997" t="str">
            <v>Borrador Cuántico con interferómetro Mach-Zehnder</v>
          </cell>
          <cell r="F6997" t="str">
            <v>Kompletny zestaw eksperymentalny: Gumka kwantowa</v>
          </cell>
          <cell r="G6997" t="str">
            <v>Квантовая стерка и интерферометер Маха Цендера</v>
          </cell>
          <cell r="H6997">
            <v>3953.5</v>
          </cell>
        </row>
        <row r="6998">
          <cell r="A6998" t="str">
            <v>P2220811</v>
          </cell>
          <cell r="B6998" t="str">
            <v>Quantenradierer mit dem  Mach-Zehnder Interferometer</v>
          </cell>
          <cell r="C6998" t="str">
            <v>Quantum eraser with the Mach-Zehnder interferometer</v>
          </cell>
          <cell r="D6998" t="str">
            <v>Gomme quantique avec l´interferomètre Mach-Zehnder</v>
          </cell>
          <cell r="E6998" t="str">
            <v>Borrador Cuántico con interferómetro Mach-Zehnder</v>
          </cell>
          <cell r="F6998" t="str">
            <v>Kompletny zestaw eksperymentalny: Gumka kwantowa</v>
          </cell>
          <cell r="G6998" t="str">
            <v>Квантовая стерка и интерферометер Маха Цендера</v>
          </cell>
          <cell r="H6998">
            <v>3926.3</v>
          </cell>
        </row>
        <row r="6999">
          <cell r="A6999" t="str">
            <v>P2220911</v>
          </cell>
          <cell r="B6999" t="str">
            <v>Michelson Interferometer - hoch auflösend mit optischer Grundplatte</v>
          </cell>
          <cell r="C6999" t="str">
            <v>Michelson interferometer - High Resolution</v>
          </cell>
          <cell r="D6999" t="str">
            <v>Interféromètre de Michelson - haute résolution, avec plaque  optique</v>
          </cell>
          <cell r="E6999" t="str">
            <v>Interferómetro de Michelson de alta resolución en PlacaÓptica</v>
          </cell>
          <cell r="F6999" t="str">
            <v xml:space="preserve">Kompletny zestaw eksperymentalny: Interferometr Michelsona wysokiej rozdzielczości na płycie optycznej </v>
          </cell>
          <cell r="G6999" t="str">
            <v>Интерферометр Майкельсона - высокое разрешение на оптической плите</v>
          </cell>
          <cell r="H6999">
            <v>3821.9</v>
          </cell>
        </row>
        <row r="7000">
          <cell r="A7000" t="str">
            <v>P2230101</v>
          </cell>
          <cell r="B7000" t="str">
            <v xml:space="preserve">Beugung an Spalt und Heisenbergsche Unschärferelation </v>
          </cell>
          <cell r="C7000" t="str">
            <v>Diffraction at a slit and Heisenberg's  uncertainty principl</v>
          </cell>
          <cell r="D7000" t="str">
            <v/>
          </cell>
          <cell r="E7000" t="str">
            <v>Difracción en una rendija y Heisenberg  principio de incertidumbre</v>
          </cell>
          <cell r="F7000" t="str">
            <v/>
          </cell>
          <cell r="G7000" t="str">
            <v xml:space="preserve">Дифракция на щели и принцип неопределенности Гейзенберга </v>
          </cell>
          <cell r="H7000">
            <v>1466.9</v>
          </cell>
        </row>
        <row r="7001">
          <cell r="A7001" t="str">
            <v>P2230202</v>
          </cell>
          <cell r="B7001" t="str">
            <v xml:space="preserve">Beugung von Licht an Spalt und Kante </v>
          </cell>
          <cell r="C7001" t="str">
            <v xml:space="preserve">Diffraction of light at a slit and an edge </v>
          </cell>
          <cell r="D7001" t="str">
            <v>Diffraction de la lumière sur une fente et une arête</v>
          </cell>
          <cell r="E7001" t="str">
            <v>Difracción de luz en una rendija y en un borde</v>
          </cell>
          <cell r="F7001" t="str">
            <v xml:space="preserve">Kompletny zestaw eksperymentalny: Dyfrakcja światła w szczelinie i na krawędzi </v>
          </cell>
          <cell r="G7001" t="str">
            <v xml:space="preserve">Дифракция света на щели и кромке  </v>
          </cell>
          <cell r="H7001">
            <v>2035.7</v>
          </cell>
        </row>
        <row r="7002">
          <cell r="A7002" t="str">
            <v>P2230301</v>
          </cell>
          <cell r="B7002" t="str">
            <v>Beugungsintensität an Loch- und Kreisblenden</v>
          </cell>
          <cell r="C7002" t="str">
            <v>Diffraction intensity due to pin holes and circular obstacles</v>
          </cell>
          <cell r="D7002" t="str">
            <v>Etude des diffractions dues à un orifice ou à des obstaclescirculaires</v>
          </cell>
          <cell r="E7002" t="str">
            <v>Intensidad de difracción en un agujero y obstáculo circular</v>
          </cell>
          <cell r="F7002" t="str">
            <v xml:space="preserve">Kompletny zestaw eksperymentalny: Intensywność dyfrakcji na przysłonie z otworem i okrągłej przeszkodzie </v>
          </cell>
          <cell r="G7002" t="str">
            <v xml:space="preserve">Интенсивность дифракции на диафрагме с точечным отверстием и препятствиях круглой формы </v>
          </cell>
          <cell r="H7002">
            <v>2108.6999999999998</v>
          </cell>
        </row>
        <row r="7003">
          <cell r="A7003" t="str">
            <v>P2230402</v>
          </cell>
          <cell r="B7003" t="str">
            <v>Beugungsintensität am Mehrfachschlitz und Gitter</v>
          </cell>
          <cell r="C7003" t="str">
            <v>Diffraction intensity of multiple slits and grids</v>
          </cell>
          <cell r="D7003" t="str">
            <v>Détermination de l'intensité de diffraction sur des fentes multiples et réseaux (sur banc optique)</v>
          </cell>
          <cell r="E7003" t="str">
            <v xml:space="preserve">Intensidad de difracción en una rendija múltiple y rejillas </v>
          </cell>
          <cell r="F7003" t="str">
            <v xml:space="preserve">Kompletny zestaw eksperymentalny: Nasilenie dyfrakcji na przysłonie z kilkoma szczelinami i na siatce </v>
          </cell>
          <cell r="G7003" t="str">
            <v xml:space="preserve">Интенсивность дифракции на множестве щелей и дифракционной решетке </v>
          </cell>
          <cell r="H7003">
            <v>2251</v>
          </cell>
        </row>
        <row r="7004">
          <cell r="A7004" t="str">
            <v>P2230601</v>
          </cell>
          <cell r="B7004" t="str">
            <v>Bestimmung der Beugungsintensität am Schlitz und Draht - Babinetsches Theorem</v>
          </cell>
          <cell r="C7004" t="str">
            <v>Diffraction intensity at a slit and at a wire - Babinet's theorem</v>
          </cell>
          <cell r="D7004" t="str">
            <v>Détermination de l'intensité de diffraction dans le cas d'une fente ou d'un fil (théorème de Babinet)</v>
          </cell>
          <cell r="E7004" t="str">
            <v>Intensidad de difracción en una rendija y  alambres - teore-ma de Babinet</v>
          </cell>
          <cell r="F7004" t="str">
            <v>Kompletny zestaw eksperymentalny: Intensywność dyfrakcji na szczelinie wyżłobionej i na przewodzie; TwierdzenieBabineta</v>
          </cell>
          <cell r="G7004" t="str">
            <v xml:space="preserve">Определение интенсивности дифракции на щели и проволоке  теорема Бабинета </v>
          </cell>
          <cell r="H7004">
            <v>1968</v>
          </cell>
        </row>
        <row r="7005">
          <cell r="A7005" t="str">
            <v>P2240267</v>
          </cell>
          <cell r="B7005" t="str">
            <v>Photometrisches Abstandsgesetz mit Cobra SMARTsense</v>
          </cell>
          <cell r="C7005" t="str">
            <v>Photometric law of distance - inverse square law</v>
          </cell>
          <cell r="D7005" t="str">
            <v>Loi photométrique de la distance avec cobra  SMARTsense</v>
          </cell>
          <cell r="E7005" t="str">
            <v>Ley fotométrica de la distancia con Cobra SMARTsense</v>
          </cell>
          <cell r="F7005" t="str">
            <v>Kompl.zest.eksp. Fotometryczne prawo odległości</v>
          </cell>
          <cell r="G7005" t="str">
            <v>Изучение фотометрического закона расстояния c Cobra SMARTsense</v>
          </cell>
          <cell r="H7005">
            <v>1437.9</v>
          </cell>
        </row>
        <row r="7006">
          <cell r="A7006" t="str">
            <v>P2240411</v>
          </cell>
          <cell r="B7006" t="str">
            <v>Das Lambertsche Strahlungsgesetz auf der optischen Platte</v>
          </cell>
          <cell r="C7006" t="str">
            <v>Lambert's law of radiation on optical base plate</v>
          </cell>
          <cell r="D7006" t="str">
            <v>Loi de Lambert sur plaque optique</v>
          </cell>
          <cell r="E7006" t="str">
            <v>Ley de radiación de Lambert en Placa Óptica</v>
          </cell>
          <cell r="F7006" t="str">
            <v xml:space="preserve">Kompletny zestaw eksperymentalny: Prawo Lamberta na płycie optycznej </v>
          </cell>
          <cell r="G7006" t="str">
            <v xml:space="preserve">Закон излучения Ламберта на оптической плите </v>
          </cell>
          <cell r="H7006">
            <v>3194.3</v>
          </cell>
        </row>
        <row r="7007">
          <cell r="A7007" t="str">
            <v>P2250102</v>
          </cell>
          <cell r="B7007" t="str">
            <v>Polarisation durch Lambda-Viertel-Plättchen</v>
          </cell>
          <cell r="C7007" t="str">
            <v xml:space="preserve">Polarisatin through lambda-quarter platesave plates </v>
          </cell>
          <cell r="D7007" t="str">
            <v xml:space="preserve">Polarisation par des lames quart-d'onde </v>
          </cell>
          <cell r="E7007" t="str">
            <v xml:space="preserve">Polarización con placas de cuarto de onda </v>
          </cell>
          <cell r="F7007" t="str">
            <v xml:space="preserve">Kompletny zestaw eksperymentalny: Polaryzacja za pomocą płytek ćwierćfalowych </v>
          </cell>
          <cell r="G7007" t="str">
            <v xml:space="preserve">Поляризация четвертьволновыми пластинами  </v>
          </cell>
          <cell r="H7007">
            <v>5162.5</v>
          </cell>
        </row>
        <row r="7008">
          <cell r="A7008" t="str">
            <v>P2250200</v>
          </cell>
          <cell r="B7008" t="str">
            <v>Polarimetrie</v>
          </cell>
          <cell r="C7008" t="str">
            <v xml:space="preserve">Polarimetry </v>
          </cell>
          <cell r="D7008" t="str">
            <v>Polarimétrie</v>
          </cell>
          <cell r="E7008" t="str">
            <v xml:space="preserve">Polarimetría </v>
          </cell>
          <cell r="F7008" t="str">
            <v xml:space="preserve">Kompletny zestaw eksperymentalny: Polarymetria   </v>
          </cell>
          <cell r="G7008" t="str">
            <v xml:space="preserve">Поляриметрия  </v>
          </cell>
          <cell r="H7008">
            <v>2239.48</v>
          </cell>
        </row>
        <row r="7009">
          <cell r="A7009" t="str">
            <v>P2250401</v>
          </cell>
          <cell r="B7009" t="str">
            <v>Gesetz von Malus</v>
          </cell>
          <cell r="C7009" t="str">
            <v>Malus' law</v>
          </cell>
          <cell r="D7009" t="str">
            <v>Loi de Malus</v>
          </cell>
          <cell r="E7009" t="str">
            <v xml:space="preserve">Ley de Malus </v>
          </cell>
          <cell r="F7009" t="str">
            <v xml:space="preserve">Kompletny zestaw eksperymentalny: Prawo Malusa </v>
          </cell>
          <cell r="G7009" t="str">
            <v xml:space="preserve">Закон Малюсcа  </v>
          </cell>
          <cell r="H7009">
            <v>1429</v>
          </cell>
        </row>
        <row r="7010">
          <cell r="A7010" t="str">
            <v>P2260101</v>
          </cell>
          <cell r="B7010" t="str">
            <v>Faraday-Effekt</v>
          </cell>
          <cell r="C7010" t="str">
            <v xml:space="preserve">Faraday effect </v>
          </cell>
          <cell r="D7010" t="str">
            <v xml:space="preserve">Effet Faraday </v>
          </cell>
          <cell r="E7010" t="str">
            <v xml:space="preserve">Efecto Faraday </v>
          </cell>
          <cell r="F7010" t="str">
            <v xml:space="preserve">Kompletny zestaw eksperymentalny: Zjawisko Faradaya </v>
          </cell>
          <cell r="G7010" t="str">
            <v xml:space="preserve">Эффект Фарадея  </v>
          </cell>
          <cell r="H7010">
            <v>4860.8</v>
          </cell>
        </row>
        <row r="7011">
          <cell r="A7011" t="str">
            <v>P2260701</v>
          </cell>
          <cell r="B7011" t="str">
            <v>Helium-Neon-Laser</v>
          </cell>
          <cell r="C7011" t="str">
            <v xml:space="preserve">Helium Neon laser, basic set </v>
          </cell>
          <cell r="D7011" t="str">
            <v>Laser hélium-néon</v>
          </cell>
          <cell r="E7011" t="str">
            <v>Láser He-Ne, set básico</v>
          </cell>
          <cell r="F7011" t="str">
            <v xml:space="preserve">Kompletny zestaw eksperymentalny: Laser helowo-neonowy; Zestaw podstawowy  </v>
          </cell>
          <cell r="G7011" t="str">
            <v xml:space="preserve">Гелий-неоновый лазер, базовый набор </v>
          </cell>
          <cell r="H7011">
            <v>14066.2</v>
          </cell>
        </row>
        <row r="7012">
          <cell r="A7012" t="str">
            <v>P2260900</v>
          </cell>
          <cell r="B7012" t="str">
            <v>Nd:YAG-Laser</v>
          </cell>
          <cell r="C7012" t="str">
            <v>Nd:YAG laser</v>
          </cell>
          <cell r="D7012" t="str">
            <v>Laser Nd-Yag</v>
          </cell>
          <cell r="E7012" t="str">
            <v>Láser Nd:YAG</v>
          </cell>
          <cell r="F7012" t="str">
            <v xml:space="preserve">Kompletny zestaw eksperymentalny: Laser neodymowy Nd-YAG   </v>
          </cell>
          <cell r="G7012" t="str">
            <v>Nd:YAG лазер</v>
          </cell>
          <cell r="H7012">
            <v>30489.7</v>
          </cell>
        </row>
        <row r="7013">
          <cell r="A7013" t="str">
            <v>P2261000</v>
          </cell>
          <cell r="B7013" t="str">
            <v>Glasfaseroptik</v>
          </cell>
          <cell r="C7013" t="str">
            <v>Fibre optics</v>
          </cell>
          <cell r="D7013" t="str">
            <v>Fibres optiques</v>
          </cell>
          <cell r="E7013" t="str">
            <v xml:space="preserve">Fibra óptica </v>
          </cell>
          <cell r="F7013" t="str">
            <v xml:space="preserve">Kompletny zestaw eksperymentalny: Światłowody   </v>
          </cell>
          <cell r="G7013" t="str">
            <v>Стекловолоконная оптика</v>
          </cell>
          <cell r="H7013">
            <v>18722.8</v>
          </cell>
        </row>
        <row r="7014">
          <cell r="A7014" t="str">
            <v>P2262000</v>
          </cell>
          <cell r="B7014" t="str">
            <v>Fourier-Optik - 4f-Anordnung</v>
          </cell>
          <cell r="C7014" t="str">
            <v>Experiment Fourier Optics</v>
          </cell>
          <cell r="D7014" t="str">
            <v>Kit d'expérimentation en optique de Fourier</v>
          </cell>
          <cell r="E7014" t="str">
            <v>Conjunto de experimentos Óptica de Fourier</v>
          </cell>
          <cell r="F7014" t="str">
            <v/>
          </cell>
          <cell r="G7014" t="str">
            <v>Набор Оптика Фурье</v>
          </cell>
          <cell r="H7014">
            <v>6699</v>
          </cell>
        </row>
        <row r="7015">
          <cell r="A7015" t="str">
            <v>P2262100</v>
          </cell>
          <cell r="B7015" t="str">
            <v>Knaller Test</v>
          </cell>
          <cell r="C7015" t="str">
            <v>Firecracker test</v>
          </cell>
          <cell r="D7015" t="str">
            <v/>
          </cell>
          <cell r="E7015" t="str">
            <v/>
          </cell>
          <cell r="F7015" t="str">
            <v/>
          </cell>
          <cell r="G7015" t="str">
            <v/>
          </cell>
          <cell r="H7015">
            <v>1488</v>
          </cell>
        </row>
        <row r="7016">
          <cell r="A7016" t="str">
            <v>P2262300</v>
          </cell>
          <cell r="B7016" t="str">
            <v>Optische Mikroskopie</v>
          </cell>
          <cell r="C7016" t="str">
            <v>Optical Microscopy Course</v>
          </cell>
          <cell r="D7016" t="str">
            <v/>
          </cell>
          <cell r="E7016" t="str">
            <v/>
          </cell>
          <cell r="F7016" t="str">
            <v/>
          </cell>
          <cell r="G7016" t="str">
            <v/>
          </cell>
          <cell r="H7016">
            <v>13299</v>
          </cell>
        </row>
        <row r="7017">
          <cell r="A7017" t="str">
            <v>P2262400</v>
          </cell>
          <cell r="B7017" t="str">
            <v>Polarisation und 3D Kino</v>
          </cell>
          <cell r="C7017" t="str">
            <v>Polarization and 3D cinema</v>
          </cell>
          <cell r="D7017" t="str">
            <v/>
          </cell>
          <cell r="E7017" t="str">
            <v/>
          </cell>
          <cell r="F7017" t="str">
            <v/>
          </cell>
          <cell r="G7017" t="str">
            <v/>
          </cell>
          <cell r="H7017">
            <v>3538</v>
          </cell>
        </row>
        <row r="7018">
          <cell r="A7018" t="str">
            <v>P2262500</v>
          </cell>
          <cell r="B7018" t="str">
            <v>Quantenkryptographie</v>
          </cell>
          <cell r="C7018" t="str">
            <v>Quantum Cryptography</v>
          </cell>
          <cell r="D7018" t="str">
            <v/>
          </cell>
          <cell r="E7018" t="str">
            <v/>
          </cell>
          <cell r="F7018" t="str">
            <v/>
          </cell>
          <cell r="G7018" t="str">
            <v/>
          </cell>
          <cell r="H7018">
            <v>4599</v>
          </cell>
        </row>
        <row r="7019">
          <cell r="A7019" t="str">
            <v>P2262700</v>
          </cell>
          <cell r="B7019" t="str">
            <v>Aufbau-Rasterkraftmikroskop</v>
          </cell>
          <cell r="C7019" t="str">
            <v>Atomic Force Microscope - educational type</v>
          </cell>
          <cell r="D7019" t="str">
            <v/>
          </cell>
          <cell r="E7019" t="str">
            <v/>
          </cell>
          <cell r="F7019" t="str">
            <v/>
          </cell>
          <cell r="G7019" t="str">
            <v>Атомно-силовой микроскоп-учебный набор</v>
          </cell>
          <cell r="H7019">
            <v>18944</v>
          </cell>
        </row>
        <row r="7020">
          <cell r="A7020" t="str">
            <v>P2262800</v>
          </cell>
          <cell r="B7020" t="str">
            <v>Pump-Probe Spektroskopie</v>
          </cell>
          <cell r="C7020" t="str">
            <v>Pump Probe spectroscopy</v>
          </cell>
          <cell r="D7020" t="str">
            <v/>
          </cell>
          <cell r="E7020" t="str">
            <v/>
          </cell>
          <cell r="F7020" t="str">
            <v/>
          </cell>
          <cell r="G7020" t="str">
            <v/>
          </cell>
          <cell r="H7020">
            <v>11498</v>
          </cell>
        </row>
        <row r="7021">
          <cell r="A7021" t="str">
            <v>P2262900</v>
          </cell>
          <cell r="B7021" t="str">
            <v>Tragbare optische Pinzette</v>
          </cell>
          <cell r="C7021" t="str">
            <v>Experiment Set Portable Optical Tweezers</v>
          </cell>
          <cell r="D7021" t="str">
            <v/>
          </cell>
          <cell r="E7021" t="str">
            <v/>
          </cell>
          <cell r="F7021" t="str">
            <v/>
          </cell>
          <cell r="G7021" t="str">
            <v/>
          </cell>
          <cell r="H7021">
            <v>13200.8</v>
          </cell>
        </row>
        <row r="7022">
          <cell r="A7022" t="str">
            <v>P2263000</v>
          </cell>
          <cell r="B7022" t="str">
            <v>Aufbau Spektrometer Basisset</v>
          </cell>
          <cell r="C7022" t="str">
            <v>Experiment Set Spectrometer Basic - educational type</v>
          </cell>
          <cell r="D7022" t="str">
            <v/>
          </cell>
          <cell r="E7022" t="str">
            <v/>
          </cell>
          <cell r="F7022" t="str">
            <v/>
          </cell>
          <cell r="G7022" t="str">
            <v/>
          </cell>
          <cell r="H7022">
            <v>2499</v>
          </cell>
        </row>
        <row r="7023">
          <cell r="A7023" t="str">
            <v>P2263100</v>
          </cell>
          <cell r="B7023" t="str">
            <v>Aufbau Spektrometer Komplettset</v>
          </cell>
          <cell r="C7023" t="str">
            <v>Spectrometer complete set - educational type</v>
          </cell>
          <cell r="D7023" t="str">
            <v/>
          </cell>
          <cell r="E7023" t="str">
            <v/>
          </cell>
          <cell r="F7023" t="str">
            <v/>
          </cell>
          <cell r="G7023" t="str">
            <v/>
          </cell>
          <cell r="H7023">
            <v>4498</v>
          </cell>
        </row>
        <row r="7024">
          <cell r="A7024" t="str">
            <v>P2263200</v>
          </cell>
          <cell r="B7024" t="str">
            <v>Quantenoptik</v>
          </cell>
          <cell r="C7024" t="str">
            <v>Quantum Optics</v>
          </cell>
          <cell r="D7024" t="str">
            <v/>
          </cell>
          <cell r="E7024" t="str">
            <v/>
          </cell>
          <cell r="F7024" t="str">
            <v/>
          </cell>
          <cell r="G7024" t="str">
            <v/>
          </cell>
          <cell r="H7024">
            <v>38144</v>
          </cell>
        </row>
        <row r="7025">
          <cell r="A7025" t="str">
            <v>P2310101</v>
          </cell>
          <cell r="B7025" t="str">
            <v>Thermische Ausdehnung von Feststoffen</v>
          </cell>
          <cell r="C7025" t="str">
            <v>Thermal expansion in solids</v>
          </cell>
          <cell r="D7025" t="str">
            <v>Expansion thermique des solides</v>
          </cell>
          <cell r="E7025" t="str">
            <v>Dilatación térmica de sólidos</v>
          </cell>
          <cell r="F7025" t="str">
            <v xml:space="preserve">Kompletny zestaw eksperymentalny: Rozszerzalność cieplna ciał stałych   </v>
          </cell>
          <cell r="G7025" t="str">
            <v xml:space="preserve">Температурное расширение твердых тел  </v>
          </cell>
          <cell r="H7025">
            <v>1710.59</v>
          </cell>
        </row>
        <row r="7026">
          <cell r="A7026" t="str">
            <v>P2310102</v>
          </cell>
          <cell r="B7026" t="str">
            <v>Thermische Ausdehnung von Feststoffen und Flüssigkeiten</v>
          </cell>
          <cell r="C7026" t="str">
            <v>Thermal expansion in solids and liquids</v>
          </cell>
          <cell r="D7026" t="str">
            <v>Expansion thermique des solides et des liquides</v>
          </cell>
          <cell r="E7026" t="str">
            <v xml:space="preserve">Dilatación térmica de sólidos y líquidos </v>
          </cell>
          <cell r="F7026" t="str">
            <v xml:space="preserve">Kompletny zestaw eksperymentalny: Rozszerzalność cieplna cieczy i ciał stałych   </v>
          </cell>
          <cell r="G7026" t="str">
            <v xml:space="preserve">Температурное расширение жидкостей и твердых тел    </v>
          </cell>
          <cell r="H7026">
            <v>1462.29</v>
          </cell>
        </row>
        <row r="7027">
          <cell r="A7027" t="str">
            <v>P2310105</v>
          </cell>
          <cell r="B7027" t="str">
            <v>Thermische Ausdehnung von Flüssigkeiten</v>
          </cell>
          <cell r="C7027" t="str">
            <v>Thermal expansion in liquids</v>
          </cell>
          <cell r="D7027" t="str">
            <v>Expansion thermique des liquides</v>
          </cell>
          <cell r="E7027" t="str">
            <v xml:space="preserve">Dilatación térmica de líquidos </v>
          </cell>
          <cell r="F7027" t="str">
            <v>Kompletny zestaw eksperymentalny: Rozszerzalność cieplna cieczy</v>
          </cell>
          <cell r="G7027" t="str">
            <v>Температурное расширение жидкостей</v>
          </cell>
          <cell r="H7027">
            <v>396.9</v>
          </cell>
        </row>
        <row r="7028">
          <cell r="A7028" t="str">
            <v>P2320167</v>
          </cell>
          <cell r="B7028" t="str">
            <v>Zustandsgleichung idealer Gase mit Cobra SMARTsense (Gasgesetze: Gay-Lussac, Amontons, Boyle)</v>
          </cell>
          <cell r="C7028" t="str">
            <v>Equation of state for ideal gases  (gas laws: Gay-Lussac, Amontons, Boyle)</v>
          </cell>
          <cell r="D7028" t="str">
            <v xml:space="preserve">Equation d'état d'un gaz parfait avec Cobra SMARTsense  (lois de gaz: Gay-Lussac, Amotons, Boyle) </v>
          </cell>
          <cell r="E7028" t="str">
            <v>Ecuación de estado de gases ideales con Cobra SMARTsenseLey de gases: Gay-Lussac, Amontons, Boyle</v>
          </cell>
          <cell r="F7028" t="str">
            <v xml:space="preserve">Kompletny zestaw eksperymentalny: Równanie stanu gazu doskonałego  (Prawa gazowe: Gay-Lussaca, Charlesa, Boyle'a-Mariotte'a) </v>
          </cell>
          <cell r="G7028" t="str">
            <v xml:space="preserve">Уравнение состояния идеального газа с использованием интерфейса ( Закон Гей -Люссака, Амонтона, Бойля-Мариота ) </v>
          </cell>
          <cell r="H7028">
            <v>1777</v>
          </cell>
        </row>
        <row r="7029">
          <cell r="A7029" t="str">
            <v>P2320201</v>
          </cell>
          <cell r="B7029" t="str">
            <v>Wärmekapazität von Gasen</v>
          </cell>
          <cell r="C7029" t="str">
            <v xml:space="preserve">Heat capacity of gases </v>
          </cell>
          <cell r="D7029" t="str">
            <v>Capacité calorifique des gaz</v>
          </cell>
          <cell r="E7029" t="str">
            <v xml:space="preserve">Capacidad calorífica de gases </v>
          </cell>
          <cell r="F7029" t="str">
            <v xml:space="preserve">Kompletny zestaw eksperymentalny: Pojemność cieplna gazów z Licznikiem 2-1  </v>
          </cell>
          <cell r="G7029" t="str">
            <v>Теплоемкость газов</v>
          </cell>
          <cell r="H7029">
            <v>2849.71</v>
          </cell>
        </row>
        <row r="7030">
          <cell r="A7030" t="str">
            <v>P2320267</v>
          </cell>
          <cell r="B7030" t="str">
            <v>Wärmekapazität von Gasen mit Cobra SMARTsense</v>
          </cell>
          <cell r="C7030" t="str">
            <v>Heat capacity of gases with Cobra SMARTsense</v>
          </cell>
          <cell r="D7030" t="str">
            <v>Capacité calorifique des gaz avec CobraSMARTsense</v>
          </cell>
          <cell r="E7030" t="str">
            <v>Capacidad calorífica de gases con Cobra SMARTsense</v>
          </cell>
          <cell r="F7030" t="str">
            <v>Kompletny zestaw eksperymentalny: Pojemność cieplna gazów z CobraSMARTsense</v>
          </cell>
          <cell r="G7030" t="str">
            <v>Определение молярных теплоёмкостей газа с Cobra SMARTsense</v>
          </cell>
          <cell r="H7030">
            <v>2599.46</v>
          </cell>
        </row>
        <row r="7031">
          <cell r="A7031" t="str">
            <v>P2320300</v>
          </cell>
          <cell r="B7031" t="str">
            <v>Maxwellsche Geschwindigkeitsverteilung</v>
          </cell>
          <cell r="C7031" t="str">
            <v xml:space="preserve">Maxwellian velocity distribution </v>
          </cell>
          <cell r="D7031" t="str">
            <v>Loi de distribution des vitess es de Maxwell</v>
          </cell>
          <cell r="E7031" t="str">
            <v xml:space="preserve">Distribución de velocidades de Maxwell </v>
          </cell>
          <cell r="F7031" t="str">
            <v xml:space="preserve">Kompletny zestaw eksperymentalny: Rozkład prędkości Maxwella   </v>
          </cell>
          <cell r="G7031" t="str">
            <v xml:space="preserve">Распределение скорости Максвелла    </v>
          </cell>
          <cell r="H7031">
            <v>4128.8999999999996</v>
          </cell>
        </row>
        <row r="7032">
          <cell r="A7032" t="str">
            <v>P2320410</v>
          </cell>
          <cell r="B7032" t="str">
            <v>Thermische Zustandsgleichung und kritischer Punkt</v>
          </cell>
          <cell r="C7032" t="str">
            <v xml:space="preserve">Thermal equation of state and critical point </v>
          </cell>
          <cell r="D7032" t="str">
            <v xml:space="preserve">Equation d'état thermique et point critique </v>
          </cell>
          <cell r="E7032" t="str">
            <v>Ecuación de estado térmico y punto crítico</v>
          </cell>
          <cell r="F7032" t="str">
            <v xml:space="preserve">Kompletny zestaw eksperymentalny: Równanie stanu i punkt krytyczny gazu   </v>
          </cell>
          <cell r="G7032" t="str">
            <v xml:space="preserve">Уравнение состояния и критическая точка    </v>
          </cell>
          <cell r="H7032">
            <v>7659.79</v>
          </cell>
        </row>
        <row r="7033">
          <cell r="A7033" t="str">
            <v>P2320502</v>
          </cell>
          <cell r="B7033" t="str">
            <v>Adiabatenkoeffizient von Gasen - Gasoszillator nach Flammersfeld</v>
          </cell>
          <cell r="C7033" t="str">
            <v xml:space="preserve">Adiabatic coefficient of gases - Flammersfeld oscillator </v>
          </cell>
          <cell r="D7033" t="str">
            <v>Détermination du coefficient adiabatique des gaz  Oscillateur de Flammersfeld</v>
          </cell>
          <cell r="E7033" t="str">
            <v>Determinación de coeficiente adiabático de gases / oscilador de Flammersfeld</v>
          </cell>
          <cell r="F7033" t="str">
            <v xml:space="preserve">Kompletny zestaw eksperymentalny: Współczynnik adiabatyczny gazu - oscylator Flammersfelda   </v>
          </cell>
          <cell r="G7033" t="str">
            <v>Определение показателя адиабаты газов при помощи осциллятора Фламмерсфельда</v>
          </cell>
          <cell r="H7033">
            <v>2857.71</v>
          </cell>
        </row>
        <row r="7034">
          <cell r="A7034" t="str">
            <v>P2320600</v>
          </cell>
          <cell r="B7034" t="str">
            <v xml:space="preserve">Joule-Thomson-Effekt </v>
          </cell>
          <cell r="C7034" t="str">
            <v xml:space="preserve">Joule-Thomson effect </v>
          </cell>
          <cell r="D7034" t="str">
            <v>Effet Joule-Thomson</v>
          </cell>
          <cell r="E7034" t="str">
            <v xml:space="preserve">Efecto Joule-Thomson </v>
          </cell>
          <cell r="F7034" t="str">
            <v xml:space="preserve">Kompletny zestaw eksperymentalny: Zjawisko Joule'a-Thomsona   </v>
          </cell>
          <cell r="G7034" t="str">
            <v xml:space="preserve">Эффект Джоуля - Томсона  </v>
          </cell>
          <cell r="H7034">
            <v>3745.4</v>
          </cell>
        </row>
        <row r="7035">
          <cell r="A7035" t="str">
            <v>P2330000</v>
          </cell>
          <cell r="B7035" t="str">
            <v>Umwandlung elektrischer Energie in WärmeenergieSpezifische Wärmekapazität von Wasser</v>
          </cell>
          <cell r="C7035" t="str">
            <v>Conversion of electrical energy into thermal energy</v>
          </cell>
          <cell r="D7035" t="str">
            <v/>
          </cell>
          <cell r="E7035" t="str">
            <v/>
          </cell>
          <cell r="F7035" t="str">
            <v/>
          </cell>
          <cell r="G7035" t="str">
            <v>Преобразование электрической энергии в тепловую</v>
          </cell>
          <cell r="H7035">
            <v>1529.2</v>
          </cell>
        </row>
        <row r="7036">
          <cell r="A7036" t="str">
            <v>P2330101</v>
          </cell>
          <cell r="B7036" t="str">
            <v>Wärmekapazität von Metallen</v>
          </cell>
          <cell r="C7036" t="str">
            <v xml:space="preserve">Heat capacity of metals </v>
          </cell>
          <cell r="D7036" t="str">
            <v>Capacité calorifique des métaux</v>
          </cell>
          <cell r="E7036" t="str">
            <v>Capacidad calorífica de metales</v>
          </cell>
          <cell r="F7036" t="str">
            <v xml:space="preserve">Kompletny zestaw eksperymentalny: Pojemność cieplna metali   </v>
          </cell>
          <cell r="G7036" t="str">
            <v>Теплоемкость металлов</v>
          </cell>
          <cell r="H7036">
            <v>394.29</v>
          </cell>
        </row>
        <row r="7037">
          <cell r="A7037" t="str">
            <v>P2330167</v>
          </cell>
          <cell r="B7037" t="str">
            <v>Wärmekapazität von Metallen mit Cobra SMARTsense</v>
          </cell>
          <cell r="C7037" t="str">
            <v>Heat capacity of metals with Cobra SMARTsense</v>
          </cell>
          <cell r="D7037" t="str">
            <v>Capacité calorifique des métaux avec Cobra SMARTsense</v>
          </cell>
          <cell r="E7037" t="str">
            <v>Capacidad calorífica de los metales con Cobra SMARTsense</v>
          </cell>
          <cell r="F7037" t="str">
            <v xml:space="preserve">Kompletny zestaw eksperymentalny: Pojemność cieplna metali z Cobra SMARTsense   </v>
          </cell>
          <cell r="G7037" t="str">
            <v>Теплоемкость металлов с  Cobra SMARTsense</v>
          </cell>
          <cell r="H7037">
            <v>1125.3</v>
          </cell>
        </row>
        <row r="7038">
          <cell r="A7038" t="str">
            <v>P2330200</v>
          </cell>
          <cell r="B7038" t="str">
            <v>Mechanisches Wärmeäquivalent</v>
          </cell>
          <cell r="C7038" t="str">
            <v xml:space="preserve">Mechanical equivalent of heat </v>
          </cell>
          <cell r="D7038" t="str">
            <v>Equivalent mécanique de la chaleur</v>
          </cell>
          <cell r="E7038" t="str">
            <v>Equivalente mecánico del calor</v>
          </cell>
          <cell r="F7038" t="str">
            <v xml:space="preserve">Kompletny zestaw eksperymentalny: Mechaniczny równoważnik ciepła   </v>
          </cell>
          <cell r="G7038" t="str">
            <v>Механический эквивалент теплоты</v>
          </cell>
          <cell r="H7038">
            <v>1047.2</v>
          </cell>
        </row>
        <row r="7039">
          <cell r="A7039" t="str">
            <v>P2340100</v>
          </cell>
          <cell r="B7039" t="str">
            <v>Dampfdruck von Wasser bei hohen Temperaturen</v>
          </cell>
          <cell r="C7039" t="str">
            <v xml:space="preserve">Vapour pressure of water at high temperature </v>
          </cell>
          <cell r="D7039" t="str">
            <v xml:space="preserve">Pression de vapeur d'eau à haute température </v>
          </cell>
          <cell r="E7039" t="str">
            <v>Presión de vapor de agua a altas temperaturas</v>
          </cell>
          <cell r="F7039" t="str">
            <v xml:space="preserve">Kompletny zestaw eksperymentalny: Ciśnienie pary wodnej w wysokiej temperaturze   </v>
          </cell>
          <cell r="G7039" t="str">
            <v xml:space="preserve">   Давление пара воды при высокой температуре </v>
          </cell>
          <cell r="H7039">
            <v>1390.6</v>
          </cell>
        </row>
        <row r="7040">
          <cell r="A7040" t="str">
            <v>P2340200</v>
          </cell>
          <cell r="B7040" t="str">
            <v>Dampfdruck von Wasser unter 100°C - molare Verdampfungswärme</v>
          </cell>
          <cell r="C7040" t="str">
            <v>Vapour pressure of water below 100°C - molar heat of vaporisation</v>
          </cell>
          <cell r="D7040" t="str">
            <v xml:space="preserve">Pression de vapeur d'eau à une température inférieure à 100°C / Chaleur molaire de vaporisation </v>
          </cell>
          <cell r="E7040" t="str">
            <v>Presión de vapor de agua debajo de 100°C, calor molar de va-porización</v>
          </cell>
          <cell r="F7040" t="str">
            <v xml:space="preserve">Kompletny zestaw eksperymentalny: Ciśnienie pary wodnej w temperaturze poniżej 100 °C - Ciepło molowe parowania   </v>
          </cell>
          <cell r="G7040" t="str">
            <v>Давление пара воды при температуре ниже 100°C - молярная теплота парообразования</v>
          </cell>
          <cell r="H7040">
            <v>2972.1</v>
          </cell>
        </row>
        <row r="7041">
          <cell r="A7041" t="str">
            <v>P2340667</v>
          </cell>
          <cell r="B7041" t="str">
            <v>Kühlung durch Evakuieren mit SMARTsense</v>
          </cell>
          <cell r="C7041" t="str">
            <v>Cooling by evacuation with SMARTsense</v>
          </cell>
          <cell r="D7041" t="str">
            <v xml:space="preserve">Point d'ébullition de l'eau en fonction de la pression </v>
          </cell>
          <cell r="E7041" t="str">
            <v>Enfriamiento por evacuación con SMARTsense</v>
          </cell>
          <cell r="F7041" t="str">
            <v xml:space="preserve">Kompletny zestaw eksperymentalny: Chłodzenie w wyniku parowania  </v>
          </cell>
          <cell r="G7041" t="str">
            <v>Охлаждение методом откачки</v>
          </cell>
          <cell r="H7041">
            <v>3895.1</v>
          </cell>
        </row>
        <row r="7042">
          <cell r="A7042" t="str">
            <v>P2350101</v>
          </cell>
          <cell r="B7042" t="str">
            <v>Stefan-Boltzmannsches Strahlungsgesetz mit Verstärker</v>
          </cell>
          <cell r="C7042" t="str">
            <v xml:space="preserve">Stefan-Boltzmann's law of radiation with an amplifier </v>
          </cell>
          <cell r="D7042" t="str">
            <v xml:space="preserve">Loi de Stefan-Boltzmann avec amplificateur </v>
          </cell>
          <cell r="E7042" t="str">
            <v xml:space="preserve">Ley de radiación de Stefan-Boltzmann </v>
          </cell>
          <cell r="F7042" t="str">
            <v xml:space="preserve">Kompletny zestaw eksperymentalny: Prawo Stefana - Boltzmanna ze wzmacniaczem pomiarowym   </v>
          </cell>
          <cell r="G7042" t="str">
            <v xml:space="preserve">Закон излучения Стефана - Больцмана с усилителем </v>
          </cell>
          <cell r="H7042">
            <v>2470.4</v>
          </cell>
        </row>
        <row r="7043">
          <cell r="A7043" t="str">
            <v>P2350201</v>
          </cell>
          <cell r="B7043" t="str">
            <v>Thermische Leitfähigkeit von Metallen</v>
          </cell>
          <cell r="C7043" t="str">
            <v xml:space="preserve">Thermal conductivity of metals </v>
          </cell>
          <cell r="D7043" t="str">
            <v>Conductivité thermique des métaux</v>
          </cell>
          <cell r="E7043" t="str">
            <v>Conductividad térmica de metales</v>
          </cell>
          <cell r="F7043" t="str">
            <v xml:space="preserve">Kompletny zestaw eksperymentalny: Przewodnictwo cieplne metali </v>
          </cell>
          <cell r="G7043" t="str">
            <v>Температурное расширение (теплопроводность) металов</v>
          </cell>
          <cell r="H7043">
            <v>1519.8</v>
          </cell>
        </row>
        <row r="7044">
          <cell r="A7044" t="str">
            <v>P2350205</v>
          </cell>
          <cell r="B7044" t="str">
            <v>Elektrische Leitfähigkeit von Metallen</v>
          </cell>
          <cell r="C7044" t="str">
            <v xml:space="preserve">Electrical conductivity of metals </v>
          </cell>
          <cell r="D7044" t="str">
            <v>Conductivité électrique des métaux</v>
          </cell>
          <cell r="E7044" t="str">
            <v>Conductividad eléctrica de metales</v>
          </cell>
          <cell r="F7044" t="str">
            <v xml:space="preserve">Kompletny zestaw eksperymentalny: Przewodnictwoelektryczne metali </v>
          </cell>
          <cell r="G7044" t="str">
            <v>Электропроводность металлов</v>
          </cell>
          <cell r="H7044">
            <v>1751.2</v>
          </cell>
        </row>
        <row r="7045">
          <cell r="A7045" t="str">
            <v>P2350400</v>
          </cell>
          <cell r="B7045" t="str">
            <v xml:space="preserve">Emissionsvermögen heißer Körper </v>
          </cell>
          <cell r="C7045" t="str">
            <v>Emittance of hot bodies (Leslie cube)</v>
          </cell>
          <cell r="D7045" t="str">
            <v>Rayonnement thermique des corps chauds (cube de Leslie)</v>
          </cell>
          <cell r="E7045" t="str">
            <v>Capacidad de emisión de cuerpo s calientes</v>
          </cell>
          <cell r="F7045" t="str">
            <v>Emisyjność gorących ciał (kostka Leslie)</v>
          </cell>
          <cell r="G7045" t="str">
            <v>Лучеиспускаемость горячих тел (Куб Лесли)</v>
          </cell>
          <cell r="H7045">
            <v>1705.3</v>
          </cell>
        </row>
        <row r="7046">
          <cell r="A7046" t="str">
            <v>P2360101</v>
          </cell>
          <cell r="B7046" t="str">
            <v>Sonnenkollektor mit measureLAB</v>
          </cell>
          <cell r="C7046" t="str">
            <v xml:space="preserve">Solar ray collector </v>
          </cell>
          <cell r="D7046" t="str">
            <v>Collecteur de rayons solaires</v>
          </cell>
          <cell r="E7046" t="str">
            <v xml:space="preserve">Colector solar </v>
          </cell>
          <cell r="F7046" t="str">
            <v xml:space="preserve">Kompletny zestaw eksperymentalny: Kolektor słoneczny   </v>
          </cell>
          <cell r="G7046" t="str">
            <v>Солнечный коллектор</v>
          </cell>
          <cell r="H7046">
            <v>4671.8</v>
          </cell>
        </row>
        <row r="7047">
          <cell r="A7047" t="str">
            <v>P2360201</v>
          </cell>
          <cell r="B7047" t="str">
            <v xml:space="preserve">Elektrische Kompressionswärmepumpe </v>
          </cell>
          <cell r="C7047" t="str">
            <v>Electric compression heat pump</v>
          </cell>
          <cell r="D7047" t="str">
            <v>Pompe à chaleur électrique</v>
          </cell>
          <cell r="E7047" t="str">
            <v xml:space="preserve">Bomba de calor </v>
          </cell>
          <cell r="F7047" t="str">
            <v xml:space="preserve">Kompletny zestaw eksperymentalny: Sprężarkowa pompa cieplna   </v>
          </cell>
          <cell r="G7047" t="str">
            <v xml:space="preserve">Тепловой насос  </v>
          </cell>
          <cell r="H7047">
            <v>0</v>
          </cell>
        </row>
        <row r="7048">
          <cell r="A7048" t="str">
            <v>P2360202</v>
          </cell>
          <cell r="B7048" t="str">
            <v xml:space="preserve">Elektrische Kompressionswärmepumpe </v>
          </cell>
          <cell r="C7048" t="str">
            <v>Electric compression heat pump</v>
          </cell>
          <cell r="D7048" t="str">
            <v>Pompe à chaleur électrique</v>
          </cell>
          <cell r="E7048" t="str">
            <v xml:space="preserve">Bomba de calor </v>
          </cell>
          <cell r="F7048" t="str">
            <v xml:space="preserve">Kompletny zestaw eksperymentalny: Sprężarkowa pompa cieplna   </v>
          </cell>
          <cell r="G7048" t="str">
            <v xml:space="preserve">Тепловой насос  </v>
          </cell>
          <cell r="H7048">
            <v>4284.8999999999996</v>
          </cell>
        </row>
        <row r="7049">
          <cell r="A7049" t="str">
            <v>P2360467</v>
          </cell>
          <cell r="B7049" t="str">
            <v>Stirlingmotor mit digitaler Messwerterfassung mit measureLAB</v>
          </cell>
          <cell r="C7049" t="str">
            <v>Stirling engine with measureLAB</v>
          </cell>
          <cell r="D7049" t="str">
            <v>Moteur Stirling avec measureLAB</v>
          </cell>
          <cell r="E7049" t="str">
            <v>Motor de Stirling con measureLAB</v>
          </cell>
          <cell r="F7049" t="str">
            <v xml:space="preserve">Kompletny zestaw eksperymentalny: Silnik Stirlinga measureLAkopem </v>
          </cell>
          <cell r="G7049" t="str">
            <v>Двигатель Стирлинга  c measureLAB</v>
          </cell>
          <cell r="H7049">
            <v>3919.24</v>
          </cell>
        </row>
        <row r="7050">
          <cell r="A7050" t="str">
            <v>P2410101</v>
          </cell>
          <cell r="B7050" t="str">
            <v>4-Punkt-Methode / Messung kleiner Widerstände und Ohmsches Gesetz</v>
          </cell>
          <cell r="C7050" t="str">
            <v xml:space="preserve">4 Point Method / Measurement of low resistances / Ohm's Law </v>
          </cell>
          <cell r="D7050" t="str">
            <v xml:space="preserve">Mesure de basses résistances / Loi d'Ohm </v>
          </cell>
          <cell r="E7050" t="str">
            <v>Medición de resistencias pequeñas</v>
          </cell>
          <cell r="F7050" t="str">
            <v xml:space="preserve">Kompletny zestaw eksperymentalny: Pomiar małych rezystancji   </v>
          </cell>
          <cell r="G7050" t="str">
            <v>4-х точечный метод / Измерение малых сопротивлений / Закон Ома</v>
          </cell>
          <cell r="H7050">
            <v>1537.8</v>
          </cell>
        </row>
        <row r="7051">
          <cell r="A7051" t="str">
            <v>P2410200</v>
          </cell>
          <cell r="B7051" t="str">
            <v xml:space="preserve">Wheatstone-Brücke </v>
          </cell>
          <cell r="C7051" t="str">
            <v xml:space="preserve">Wheatstone bridge </v>
          </cell>
          <cell r="D7051" t="str">
            <v>Pont de Wheatstone</v>
          </cell>
          <cell r="E7051" t="str">
            <v xml:space="preserve">Puente de Wheatstone </v>
          </cell>
          <cell r="F7051" t="str">
            <v xml:space="preserve">Kompletny zestaw eksperymentalny: Mostek Wheatstone'a   </v>
          </cell>
          <cell r="G7051" t="str">
            <v>Измерительный мост Уитстона</v>
          </cell>
          <cell r="H7051">
            <v>900.3</v>
          </cell>
        </row>
        <row r="7052">
          <cell r="A7052" t="str">
            <v>P2410401</v>
          </cell>
          <cell r="B7052" t="str">
            <v>Temperaturabhängigkeit verschiedener Widerstände und Dioden</v>
          </cell>
          <cell r="C7052" t="str">
            <v>Temperature dependence of different resistors and diodes</v>
          </cell>
          <cell r="D7052" t="str">
            <v>Dépendance thermique de différentes résistances et diodes</v>
          </cell>
          <cell r="E7052" t="str">
            <v>Dependencia de la temperatura de resistencias y diodos</v>
          </cell>
          <cell r="F7052" t="str">
            <v xml:space="preserve">Kompletny zestaw eksperymentalny: Zależność temperaturowa różnych rezystorów i diod   </v>
          </cell>
          <cell r="G7052" t="str">
            <v xml:space="preserve">Изучение температурной зависимости резисторов и диодов </v>
          </cell>
          <cell r="H7052">
            <v>2000.2</v>
          </cell>
        </row>
        <row r="7053">
          <cell r="A7053" t="str">
            <v>P2410500</v>
          </cell>
          <cell r="B7053" t="str">
            <v>Kirchhoffsche Gesetze</v>
          </cell>
          <cell r="C7053" t="str">
            <v xml:space="preserve">Kirchhoff's laws </v>
          </cell>
          <cell r="D7053" t="str">
            <v>Lois de Kirchhoff</v>
          </cell>
          <cell r="E7053" t="str">
            <v>Leyes de Kirchhoff</v>
          </cell>
          <cell r="F7053" t="str">
            <v xml:space="preserve">Kompletny zestaw eksperymentalny: Prawa Kirchhoffa   </v>
          </cell>
          <cell r="G7053" t="str">
            <v xml:space="preserve">Законы Кирхгофа  </v>
          </cell>
          <cell r="H7053">
            <v>666.1</v>
          </cell>
        </row>
        <row r="7054">
          <cell r="A7054" t="str">
            <v>P2410601</v>
          </cell>
          <cell r="B7054" t="str">
            <v>Stromwaage / Kraft auf stromdurchflossene Leiter im Magnetfeld mit dem Strommessgerät</v>
          </cell>
          <cell r="C7054" t="str">
            <v>Current balance / force acting on a current-carrying conductor with an amperemeter</v>
          </cell>
          <cell r="D7054" t="str">
            <v>Balance de courant / force agissant sur un conducteur parcouru par un courant (force de Lorentz) avec ampèremètre</v>
          </cell>
          <cell r="E7054" t="str">
            <v>Balanza de corriente / fuerza sobre un conductor</v>
          </cell>
          <cell r="F7054" t="str">
            <v xml:space="preserve">Kompletny zestaw eksperymentalny: Waga prądowa; Pomiar siły działającej na przewodnik w polu magnetycznym z amperomierzem </v>
          </cell>
          <cell r="G7054" t="str">
            <v xml:space="preserve">Баланс токов / Изучение силы, действующей на проводник с помощью амперметра   </v>
          </cell>
          <cell r="H7054">
            <v>2534.09</v>
          </cell>
        </row>
        <row r="7055">
          <cell r="A7055" t="str">
            <v>P2410700</v>
          </cell>
          <cell r="B7055" t="str">
            <v>Halbleiter-Thermogenerator - Seebeck-Effekt</v>
          </cell>
          <cell r="C7055" t="str">
            <v>Semiconductor thermogenerator - Seebeck effect</v>
          </cell>
          <cell r="D7055" t="str">
            <v>Thermo-générateur à semi-conducteurs</v>
          </cell>
          <cell r="E7055" t="str">
            <v xml:space="preserve">Termogenerador semiconductor </v>
          </cell>
          <cell r="F7055" t="str">
            <v xml:space="preserve">Kompletny zestaw eksperymentalny: Termogenerator półprzewodnikowy - Zjawisko Seebeck'a   </v>
          </cell>
          <cell r="G7055" t="str">
            <v xml:space="preserve">Полупроводниковый термогенератор  - эффект Зеебека  </v>
          </cell>
          <cell r="H7055">
            <v>2720.4</v>
          </cell>
        </row>
        <row r="7056">
          <cell r="A7056" t="str">
            <v>P2410800</v>
          </cell>
          <cell r="B7056" t="str">
            <v xml:space="preserve">Peltier-Wärmepumpe </v>
          </cell>
          <cell r="C7056" t="str">
            <v xml:space="preserve">Peltier heat pump </v>
          </cell>
          <cell r="D7056" t="str">
            <v>Pompe à chaleur Peltier</v>
          </cell>
          <cell r="E7056" t="str">
            <v xml:space="preserve">Bomba de calor de Peltier </v>
          </cell>
          <cell r="F7056" t="str">
            <v xml:space="preserve">Kompletny zestaw eksperymentalny: Pompa cieplna Peltiera   </v>
          </cell>
          <cell r="G7056" t="str">
            <v xml:space="preserve">Тепловой насос Пельтье </v>
          </cell>
          <cell r="H7056">
            <v>2778.6</v>
          </cell>
        </row>
        <row r="7057">
          <cell r="A7057" t="str">
            <v>P2410901</v>
          </cell>
          <cell r="B7057" t="str">
            <v xml:space="preserve">Kennlinien einer Solarzelle </v>
          </cell>
          <cell r="C7057" t="str">
            <v xml:space="preserve">Characteristic curves of a solar cell </v>
          </cell>
          <cell r="D7057" t="str">
            <v xml:space="preserve">Caractéristiques d'une cellule solaire </v>
          </cell>
          <cell r="E7057" t="str">
            <v>Curvas características de una célula solar</v>
          </cell>
          <cell r="F7057" t="str">
            <v xml:space="preserve">Kompletny zestaw eksperymentalny: Charakterystyka ogniwa słonecznego   </v>
          </cell>
          <cell r="G7057" t="str">
            <v xml:space="preserve">Построение характеристических кривых солнечной батареи </v>
          </cell>
          <cell r="H7057">
            <v>2224.6999999999998</v>
          </cell>
        </row>
        <row r="7058">
          <cell r="A7058" t="str">
            <v>P2410967</v>
          </cell>
          <cell r="B7058" t="str">
            <v>Kennlinien von Halbleitern mit Cobra SMARTsense</v>
          </cell>
          <cell r="C7058" t="str">
            <v>Characteristic curves of semiconductors with Cobra SMARTsense</v>
          </cell>
          <cell r="D7058" t="str">
            <v>Courbes caractéristiques de semi-conducteurs avec CobraSMARTsense</v>
          </cell>
          <cell r="E7058" t="str">
            <v>Curvas características de semiconductores con CobraSMARTsense</v>
          </cell>
          <cell r="F7058" t="str">
            <v>Kompletny zestaw eksperymentalny: Charakterystyka półprzewodnika z CobraSMARTsense</v>
          </cell>
          <cell r="G7058" t="str">
            <v>Построение характеристических кривых полупроводниковс CobraSMARTsense</v>
          </cell>
          <cell r="H7058">
            <v>1570.2</v>
          </cell>
        </row>
        <row r="7059">
          <cell r="A7059" t="str">
            <v>P2411101</v>
          </cell>
          <cell r="B7059" t="str">
            <v>Kennlinie und Wirkungsgrad von PEM-Brennstoffzelle und PEM-Elektrolyseur</v>
          </cell>
          <cell r="C7059" t="str">
            <v>Characteristic curve and efficiency of a PEM fuel cell and a PEM electrolyser</v>
          </cell>
          <cell r="D7059" t="str">
            <v xml:space="preserve">Caractéristiques et rendement d'une pile à combustible PEMet d'un électrolyseur PEM </v>
          </cell>
          <cell r="E7059" t="str">
            <v>Curvas características de celda y electrolisador PEM</v>
          </cell>
          <cell r="F7059" t="str">
            <v xml:space="preserve">Kompletny zestaw eksperymentalny: Charakterystyka i sprawność ogniwa paliwowego i elektrolizera PEM   </v>
          </cell>
          <cell r="G7059" t="str">
            <v xml:space="preserve">Характеристики и КПД ПЭМ топливного элемента и ПЭМ электролизера </v>
          </cell>
          <cell r="H7059">
            <v>2177.4499999999998</v>
          </cell>
        </row>
        <row r="7060">
          <cell r="A7060" t="str">
            <v>P2411167</v>
          </cell>
          <cell r="B7060" t="str">
            <v>Kennlinie und Wirkungsgrad von PEM-Brennstoffzelle und PEM-Elektrolyseur</v>
          </cell>
          <cell r="C7060" t="str">
            <v>Characteristic curve and efficiency of a PEM fuel cell and a PEM electrolyser</v>
          </cell>
          <cell r="D7060" t="str">
            <v xml:space="preserve">Caractéristiques et rendement d'une pile à combustible PEMet d'un électrolyseur PEM </v>
          </cell>
          <cell r="E7060" t="str">
            <v>Curvas características de celda y electrolisador PEM</v>
          </cell>
          <cell r="F7060" t="str">
            <v xml:space="preserve">Kompletny zestaw eksperymentalny: Charakterystyka i sprawność ogniwa paliwowego i elektrolizera PEM   </v>
          </cell>
          <cell r="G7060" t="str">
            <v xml:space="preserve">Характеристики и КПД ПЭМ топливного элемента и ПЭМ электролизера </v>
          </cell>
          <cell r="H7060">
            <v>2725.75</v>
          </cell>
        </row>
        <row r="7061">
          <cell r="A7061" t="str">
            <v>P2420105</v>
          </cell>
          <cell r="B7061" t="str">
            <v xml:space="preserve">Elektrische Felder und Potentiale im Plattenkondensator </v>
          </cell>
          <cell r="C7061" t="str">
            <v xml:space="preserve">Electric fields and potentials in the plate capacitor </v>
          </cell>
          <cell r="D7061" t="str">
            <v>Champs électriques et potentiels dans les condensateurs plans</v>
          </cell>
          <cell r="E7061" t="str">
            <v>Campos y potenciales eléctricos en el condensador de placas</v>
          </cell>
          <cell r="F7061" t="str">
            <v xml:space="preserve">Kompletny zestaw eksperymentalny: Pole elektryczne i potencjał w kondensatorze płytowym  </v>
          </cell>
          <cell r="G7061" t="str">
            <v xml:space="preserve">Электрическое поле и потенциалы в плоском конденсаторе </v>
          </cell>
          <cell r="H7061">
            <v>4569.6000000000004</v>
          </cell>
        </row>
        <row r="7062">
          <cell r="A7062" t="str">
            <v>P2420201</v>
          </cell>
          <cell r="B7062" t="str">
            <v xml:space="preserve">Ladekurve eines Kondensators </v>
          </cell>
          <cell r="C7062" t="str">
            <v>Charging curve of a capacitor / charging and discharging of a capacitor</v>
          </cell>
          <cell r="D7062" t="str">
            <v xml:space="preserve">Charge et décharge d'un condensateur </v>
          </cell>
          <cell r="E7062" t="str">
            <v xml:space="preserve">Curva de carga de un condensador </v>
          </cell>
          <cell r="F7062" t="str">
            <v xml:space="preserve">Kompletny zestaw eksperymentalny: Krzywa ładowania kondensatora   </v>
          </cell>
          <cell r="G7062" t="str">
            <v xml:space="preserve">Кривая зарядки конденсатора/ зарядка и разрядка конденсатора </v>
          </cell>
          <cell r="H7062">
            <v>912.2</v>
          </cell>
        </row>
        <row r="7063">
          <cell r="A7063" t="str">
            <v>P2420265</v>
          </cell>
          <cell r="B7063" t="str">
            <v>Ladekurve eines Kondensators und Einschaltverhalten einer Spule mit Cobra SMARTsense</v>
          </cell>
          <cell r="C7063" t="str">
            <v>Charging curve of a capacitor and switch-on behaviour of an inductance with Cobra SMARTsense</v>
          </cell>
          <cell r="D7063" t="str">
            <v xml:space="preserve">Charge et décharge d'un condensateur et comportement switch-on d'une inductance avec Cobra SMARTsense </v>
          </cell>
          <cell r="E7063" t="str">
            <v>Curva de carga de un condensador y comportamiento de encendido de una inductancia con Cobra SMARTsense</v>
          </cell>
          <cell r="F7063" t="str">
            <v>Kompletny zestaw eksperymentalny: Krzywa ładowania kondensatora i zachowanie włączające cewki z Cobra SMARTsense</v>
          </cell>
          <cell r="G7063" t="str">
            <v>Кривая заряда конденсатора и поведение при включении индуктивности с Cobra SMARTsense</v>
          </cell>
          <cell r="H7063">
            <v>793.5</v>
          </cell>
        </row>
        <row r="7064">
          <cell r="A7064" t="str">
            <v>P2420300</v>
          </cell>
          <cell r="B7064" t="str">
            <v>Kapazität von Metallkugeln und einem Kugelkondensator</v>
          </cell>
          <cell r="C7064" t="str">
            <v xml:space="preserve">Capacitance of metal spheres and of a spherical capacitor </v>
          </cell>
          <cell r="D7064" t="str">
            <v>Détermination de la capacité de sphères métalliques et de condensateurs sphériques</v>
          </cell>
          <cell r="E7064" t="str">
            <v>Capacitancia de una esfera metálica y condensadores esféricos</v>
          </cell>
          <cell r="F7064" t="str">
            <v xml:space="preserve">Kompletny zestaw eksperymentalny: Pojemność elektryczna kuli metalowej i kondensatora kulistego   </v>
          </cell>
          <cell r="G7064" t="str">
            <v xml:space="preserve">Емкость металлических сфер и сферического конденсатора   </v>
          </cell>
          <cell r="H7064">
            <v>3199.3</v>
          </cell>
        </row>
        <row r="7065">
          <cell r="A7065" t="str">
            <v>P2420406</v>
          </cell>
          <cell r="B7065" t="str">
            <v xml:space="preserve">Coulombsches Gesetz - Bildladung </v>
          </cell>
          <cell r="C7065" t="str">
            <v xml:space="preserve">Coulomb's law/ image charge </v>
          </cell>
          <cell r="D7065" t="str">
            <v>Loi de Coulomb / Charge image</v>
          </cell>
          <cell r="E7065" t="str">
            <v xml:space="preserve">Ley de Coulomb, carga de imagen </v>
          </cell>
          <cell r="F7065" t="str">
            <v xml:space="preserve">Kompletny zestaw eksperymentalny: Prawo Coulomba </v>
          </cell>
          <cell r="G7065" t="str">
            <v>Закон Кулона/ зеркальный заряд</v>
          </cell>
          <cell r="H7065">
            <v>3719.5</v>
          </cell>
        </row>
        <row r="7066">
          <cell r="A7066" t="str">
            <v>P2420505</v>
          </cell>
          <cell r="B7066" t="str">
            <v>Coulombsches Potential und coulombsches Feld von Metallkugeln</v>
          </cell>
          <cell r="C7066" t="str">
            <v xml:space="preserve">Coulomb potential and Coulomb field of metal spheres </v>
          </cell>
          <cell r="D7066" t="str">
            <v>Potentiel de Coulomb et champ électrique de sphères métalliques</v>
          </cell>
          <cell r="E7066" t="str">
            <v xml:space="preserve">Campos y potenciales de Coulomb </v>
          </cell>
          <cell r="F7066" t="str">
            <v xml:space="preserve">Kompletny zestaw eksperymentalny: Potencjał i pole elektryczne kuli metalowej   </v>
          </cell>
          <cell r="G7066" t="str">
            <v xml:space="preserve">Электростатический потенциал и кулоновское поле металлических сфер   </v>
          </cell>
          <cell r="H7066">
            <v>4511.1000000000004</v>
          </cell>
        </row>
        <row r="7067">
          <cell r="A7067" t="str">
            <v>P2420600</v>
          </cell>
          <cell r="B7067" t="str">
            <v>Dielektrizitätskonstante verschiedener Werkstoffe</v>
          </cell>
          <cell r="C7067" t="str">
            <v>Dielectric constant of different materials</v>
          </cell>
          <cell r="D7067" t="str">
            <v>Constante diélectrique de différents matériaux</v>
          </cell>
          <cell r="E7067" t="str">
            <v>Constante dieléctrica de diferentes materiales</v>
          </cell>
          <cell r="F7067" t="str">
            <v xml:space="preserve">Kompletny zestaw eksperymentalny: Stała dielektryczna różnych materiałów   </v>
          </cell>
          <cell r="G7067" t="str">
            <v xml:space="preserve">Диэлектрическая постоянная различных материалов </v>
          </cell>
          <cell r="H7067">
            <v>3250</v>
          </cell>
        </row>
        <row r="7068">
          <cell r="A7068" t="str">
            <v>P2430100</v>
          </cell>
          <cell r="B7068" t="str">
            <v>Bestimmung des Erdmagnetfeldes</v>
          </cell>
          <cell r="C7068" t="str">
            <v xml:space="preserve">Determination of the earth's magnetic field </v>
          </cell>
          <cell r="D7068" t="str">
            <v>Détermination du champ magnétique terrestre</v>
          </cell>
          <cell r="E7068" t="str">
            <v xml:space="preserve">Determinación del campo magnético terrestre </v>
          </cell>
          <cell r="F7068" t="str">
            <v xml:space="preserve">Kompletny zestaw eksperymentalny: Pomiar ziemskiego pola magnetycznego   </v>
          </cell>
          <cell r="G7068" t="str">
            <v>Определение магнитного поля Земли</v>
          </cell>
          <cell r="H7068">
            <v>3650.8</v>
          </cell>
        </row>
        <row r="7069">
          <cell r="A7069" t="str">
            <v>P2430201</v>
          </cell>
          <cell r="B7069" t="str">
            <v>Magnetfeld von Einzelspulen / Biot-Savartsches Gesetz mit dem Teslameter</v>
          </cell>
          <cell r="C7069" t="str">
            <v xml:space="preserve">Magnetic field of single coils / Biot-Savart's law with a teslametr </v>
          </cell>
          <cell r="D7069" t="str">
            <v>Champ magnétique de bobines simples - Loi de Biot-Savart avec teslamètre</v>
          </cell>
          <cell r="E7069" t="str">
            <v>Campo magnético en bobinas simples / ley de Biot-Savart</v>
          </cell>
          <cell r="F7069" t="str">
            <v xml:space="preserve">Kompletny zestaw eksperymentalny: Pole magnetyczne przewodu kołowego / Prawo Biota - Savarta z teslomierzem   </v>
          </cell>
          <cell r="G7069" t="str">
            <v>Магнитное поле катушек / закон Био-Савара с использованием тесламетра</v>
          </cell>
          <cell r="H7069">
            <v>3327.3</v>
          </cell>
        </row>
        <row r="7070">
          <cell r="A7070" t="str">
            <v>P2430301</v>
          </cell>
          <cell r="B7070" t="str">
            <v>Magnetfeld von zwei Spulen in einer Helmholtz-Anordnung mit dem Teslameter</v>
          </cell>
          <cell r="C7070" t="str">
            <v>Magnetic field of paired coils in a Helmholtz arrangement with a teslameter</v>
          </cell>
          <cell r="D7070" t="str">
            <v xml:space="preserve">Champ magnétique d'une paire de bobines dans la configuration de Helmholtz avec teslamètre </v>
          </cell>
          <cell r="E7070" t="str">
            <v>Campo magnético en bobinas de Helmholtz con teslámetro</v>
          </cell>
          <cell r="F7070" t="str">
            <v xml:space="preserve">Kompletny zestaw eksperymentalny: Pole magnetyczne pary cewek Helmholtza z teslomierzem   </v>
          </cell>
          <cell r="G7070" t="str">
            <v xml:space="preserve">Измерение магнитного поля пары катушек Гельмгольца с использованием тесламетра   </v>
          </cell>
          <cell r="H7070">
            <v>3139</v>
          </cell>
        </row>
        <row r="7071">
          <cell r="A7071" t="str">
            <v>P2430400</v>
          </cell>
          <cell r="B7071" t="str">
            <v>Magnetisches Moment im Magnetfeld</v>
          </cell>
          <cell r="C7071" t="str">
            <v>Magnetic moment in the magnetic field</v>
          </cell>
          <cell r="D7071" t="str">
            <v>Moment magnétique dans un champ magnétique</v>
          </cell>
          <cell r="E7071" t="str">
            <v>Momento magnético en el magnetic) Campo</v>
          </cell>
          <cell r="F7071" t="str">
            <v xml:space="preserve">Kompletny zestaw eksperymentalny: Moment magnetyczny w polu magnetycznym   </v>
          </cell>
          <cell r="G7071" t="str">
            <v xml:space="preserve">Магнитный момент в магнитном поле </v>
          </cell>
          <cell r="H7071">
            <v>4155.5</v>
          </cell>
        </row>
        <row r="7072">
          <cell r="A7072" t="str">
            <v>P2430500</v>
          </cell>
          <cell r="B7072" t="str">
            <v xml:space="preserve">Magnetfeld außerhalb eines geraden Leiters </v>
          </cell>
          <cell r="C7072" t="str">
            <v xml:space="preserve">Magnetic field outside a straight conductor </v>
          </cell>
          <cell r="D7072" t="str">
            <v xml:space="preserve">Champ magnétique à l'extérieur d'un conducteur rectiligne </v>
          </cell>
          <cell r="E7072" t="str">
            <v xml:space="preserve">Campo magnético alrededor de un conductor lineal </v>
          </cell>
          <cell r="F7072" t="str">
            <v xml:space="preserve">Kompletny zestaw eksperymentalny: Pole magnetyczne wokół prostego przewodnika   </v>
          </cell>
          <cell r="G7072" t="str">
            <v>Магнитное поле вокруг прямого проводника</v>
          </cell>
          <cell r="H7072">
            <v>2806.6</v>
          </cell>
        </row>
        <row r="7073">
          <cell r="A7073" t="str">
            <v>P2430767</v>
          </cell>
          <cell r="B7073" t="str">
            <v>Ferromagnetische Hysterese mit Cobra SMARTsense</v>
          </cell>
          <cell r="C7073" t="str">
            <v>Ferromagnetic hysteresis with Cobra SMARTsense</v>
          </cell>
          <cell r="D7073" t="str">
            <v xml:space="preserve">Hystérésis d'un ferromagnétique avec Cobra SMARTsense </v>
          </cell>
          <cell r="E7073" t="str">
            <v>Histeresis ferromagnética con Cobra SMARTsense</v>
          </cell>
          <cell r="F7073" t="str">
            <v xml:space="preserve">Kompletny zestaw eksperymentalny: Histereza ferromagnetyczna z Cobra SMARTsense </v>
          </cell>
          <cell r="G7073" t="str">
            <v>Изучение гистерезиса ферромагнитных материалов сCobra SMARTsense</v>
          </cell>
          <cell r="H7073">
            <v>2360.1999999999998</v>
          </cell>
        </row>
        <row r="7074">
          <cell r="A7074" t="str">
            <v>P2430811</v>
          </cell>
          <cell r="B7074" t="str">
            <v>Magnetostriktion mit dem Michelson-Interferometer</v>
          </cell>
          <cell r="C7074" t="str">
            <v xml:space="preserve">Magnetostriction with the Michelson interferometerelson interferometer </v>
          </cell>
          <cell r="D7074" t="str">
            <v>Magnétostriction avec l'interféromètre de Michelson</v>
          </cell>
          <cell r="E7074" t="str">
            <v>Magnetostricción con interferómetro de Michelson</v>
          </cell>
          <cell r="F7074" t="str">
            <v xml:space="preserve">Kompletny zestaw eksperymentalny: Magnetostrykcja z interferometrem Michelsona </v>
          </cell>
          <cell r="G7074" t="str">
            <v xml:space="preserve">Магнитострикция с интерферометром Майкельсона  </v>
          </cell>
          <cell r="H7074">
            <v>4022.3</v>
          </cell>
        </row>
        <row r="7075">
          <cell r="A7075" t="str">
            <v>P2430900</v>
          </cell>
          <cell r="B7075" t="str">
            <v>Der Ferro-, Para- und Diamagnetismus</v>
          </cell>
          <cell r="C7075" t="str">
            <v>Ferromagnetism, paramagnetism and diamagnetism</v>
          </cell>
          <cell r="D7075" t="str">
            <v xml:space="preserve">Ferro-, dia- et  paramagnétisme </v>
          </cell>
          <cell r="E7075" t="str">
            <v>Ferro-, para- y diamagnetismo</v>
          </cell>
          <cell r="F7075" t="str">
            <v xml:space="preserve">Kompletny zestaw eksperymentalny: Ferromagnetyzm, paramagnetyzm i diamagnetyzm  </v>
          </cell>
          <cell r="G7075" t="str">
            <v xml:space="preserve">Ферромагнетизм, парамагнетизм и диамагнетизм  </v>
          </cell>
          <cell r="H7075">
            <v>636.1</v>
          </cell>
        </row>
        <row r="7076">
          <cell r="A7076" t="str">
            <v>P2440101</v>
          </cell>
          <cell r="B7076" t="str">
            <v xml:space="preserve">Der Transformator </v>
          </cell>
          <cell r="C7076" t="str">
            <v xml:space="preserve">Transformer </v>
          </cell>
          <cell r="D7076" t="str">
            <v>Le transformateur</v>
          </cell>
          <cell r="E7076" t="str">
            <v xml:space="preserve">Transformador </v>
          </cell>
          <cell r="F7076" t="str">
            <v xml:space="preserve">Kompletny zestaw eksperymentalny: Transformator   </v>
          </cell>
          <cell r="G7076" t="str">
            <v>Трансформатор</v>
          </cell>
          <cell r="H7076">
            <v>1467.7</v>
          </cell>
        </row>
        <row r="7077">
          <cell r="A7077" t="str">
            <v>P2440201</v>
          </cell>
          <cell r="B7077" t="str">
            <v>Magnetische Induktion mit Digitalem Funktionsgenerator</v>
          </cell>
          <cell r="C7077" t="str">
            <v xml:space="preserve">Magnetic induction </v>
          </cell>
          <cell r="D7077" t="str">
            <v>Induction magnétique avec compteur</v>
          </cell>
          <cell r="E7077" t="str">
            <v xml:space="preserve">Inducción electromagnética </v>
          </cell>
          <cell r="F7077" t="str">
            <v xml:space="preserve">Kompletny zestaw eksperymentalny: Indukcja elektromagnetyczna z cyfrowym generatorem funkcyjnym   </v>
          </cell>
          <cell r="G7077" t="str">
            <v xml:space="preserve">Определение магнитной индукции </v>
          </cell>
          <cell r="H7077">
            <v>2488.5</v>
          </cell>
        </row>
        <row r="7078">
          <cell r="A7078" t="str">
            <v>P2440301</v>
          </cell>
          <cell r="B7078" t="str">
            <v>Induktivität von Magnetspulen</v>
          </cell>
          <cell r="C7078" t="str">
            <v xml:space="preserve">Inductance of solenoids </v>
          </cell>
          <cell r="D7078" t="str">
            <v>Inductance de solénoïdes avec oscilloscope</v>
          </cell>
          <cell r="E7078" t="str">
            <v xml:space="preserve">Inductancia en solenoides </v>
          </cell>
          <cell r="F7078" t="str">
            <v xml:space="preserve">Kompletny zestaw eksperymentalny: Indukcyjność solenoidu   </v>
          </cell>
          <cell r="G7078" t="str">
            <v>Индуктивность соленоидов</v>
          </cell>
          <cell r="H7078">
            <v>1918.3</v>
          </cell>
        </row>
        <row r="7079">
          <cell r="A7079" t="str">
            <v>P2440365</v>
          </cell>
          <cell r="B7079" t="str">
            <v>Induktivität von Magnetspulen</v>
          </cell>
          <cell r="C7079" t="str">
            <v>Inductance of solenoids</v>
          </cell>
          <cell r="D7079" t="str">
            <v>Inductance de solénoïdes</v>
          </cell>
          <cell r="E7079" t="str">
            <v>Inductancia en solenoides</v>
          </cell>
          <cell r="F7079" t="str">
            <v>Kompl.zest.eksp. Inukcyjność solenoidu</v>
          </cell>
          <cell r="G7079" t="str">
            <v xml:space="preserve">Индуктивность соленоидов </v>
          </cell>
          <cell r="H7079">
            <v>1870.4</v>
          </cell>
        </row>
        <row r="7080">
          <cell r="A7080" t="str">
            <v>P2440465</v>
          </cell>
          <cell r="B7080" t="str">
            <v>Spule im Wechselstromkreis</v>
          </cell>
          <cell r="C7080" t="str">
            <v xml:space="preserve">Coil in the AC circuit </v>
          </cell>
          <cell r="D7080" t="str">
            <v>Bobine dans un circuit AC</v>
          </cell>
          <cell r="E7080" t="str">
            <v xml:space="preserve">Bobina en circuito de CA </v>
          </cell>
          <cell r="F7080" t="str">
            <v/>
          </cell>
          <cell r="G7080" t="str">
            <v/>
          </cell>
          <cell r="H7080">
            <v>1538.8</v>
          </cell>
        </row>
        <row r="7081">
          <cell r="A7081" t="str">
            <v>P2440565</v>
          </cell>
          <cell r="B7081" t="str">
            <v>Kondensator im Wechselstromkreis</v>
          </cell>
          <cell r="C7081" t="str">
            <v xml:space="preserve">Capacitor in the AC circuit </v>
          </cell>
          <cell r="D7081" t="str">
            <v xml:space="preserve">Condensateur dans un circuit AC </v>
          </cell>
          <cell r="E7081" t="str">
            <v xml:space="preserve">Condensador en circrcuto de CA </v>
          </cell>
          <cell r="F7081" t="str">
            <v/>
          </cell>
          <cell r="G7081" t="str">
            <v/>
          </cell>
          <cell r="H7081">
            <v>1433.8</v>
          </cell>
        </row>
        <row r="7082">
          <cell r="A7082" t="str">
            <v>P2440601</v>
          </cell>
          <cell r="B7082" t="str">
            <v>RLC-Schaltung</v>
          </cell>
          <cell r="C7082" t="str">
            <v xml:space="preserve">RLC circuit </v>
          </cell>
          <cell r="D7082" t="str">
            <v xml:space="preserve">Circuit RLC avec multimètre </v>
          </cell>
          <cell r="E7082" t="str">
            <v>Circuito R-L-C</v>
          </cell>
          <cell r="F7082" t="str">
            <v xml:space="preserve">Kompletny zestaw eksperymentalny: Obwody RLC </v>
          </cell>
          <cell r="G7082" t="str">
            <v xml:space="preserve">Изучение полного контура  </v>
          </cell>
          <cell r="H7082">
            <v>1222</v>
          </cell>
        </row>
        <row r="7083">
          <cell r="A7083" t="str">
            <v>P2440700</v>
          </cell>
          <cell r="B7083" t="str">
            <v>Gleichrichterschaltungen</v>
          </cell>
          <cell r="C7083" t="str">
            <v xml:space="preserve">Rectifier circuits </v>
          </cell>
          <cell r="D7083" t="str">
            <v>Circuits redresseurs</v>
          </cell>
          <cell r="E7083" t="str">
            <v xml:space="preserve">Circuitos rectificadores </v>
          </cell>
          <cell r="F7083" t="str">
            <v xml:space="preserve">Kompletny zestaw eksperymentalny: Układy prostownicze   </v>
          </cell>
          <cell r="G7083" t="str">
            <v xml:space="preserve">Цепи с выпрямителями </v>
          </cell>
          <cell r="H7083">
            <v>1598.2</v>
          </cell>
        </row>
        <row r="7084">
          <cell r="A7084" t="str">
            <v>P2440965</v>
          </cell>
          <cell r="B7084" t="str">
            <v>Hoch- und Tiefpassfilter</v>
          </cell>
          <cell r="C7084" t="str">
            <v>High-pass and low-pass filters</v>
          </cell>
          <cell r="D7084" t="str">
            <v xml:space="preserve">Filtres passe-haut et passe-bas </v>
          </cell>
          <cell r="E7084" t="str">
            <v xml:space="preserve">Filtro de paso alto y bajo </v>
          </cell>
          <cell r="F7084" t="str">
            <v/>
          </cell>
          <cell r="G7084" t="str">
            <v/>
          </cell>
          <cell r="H7084">
            <v>1356.8</v>
          </cell>
        </row>
        <row r="7085">
          <cell r="A7085" t="str">
            <v>P2441005</v>
          </cell>
          <cell r="B7085" t="str">
            <v xml:space="preserve">RLC-Messbrücke </v>
          </cell>
          <cell r="C7085" t="str">
            <v xml:space="preserve">RLC measuring bridge </v>
          </cell>
          <cell r="D7085" t="str">
            <v>Pont de mesure RLC</v>
          </cell>
          <cell r="E7085" t="str">
            <v xml:space="preserve">Puente de medición RLC </v>
          </cell>
          <cell r="F7085" t="str">
            <v xml:space="preserve">Kompletny zestaw eksperymentalny: Mostek pomiarowy RLC   </v>
          </cell>
          <cell r="G7085" t="str">
            <v xml:space="preserve">Мостиковая схема в полной цепи  </v>
          </cell>
          <cell r="H7085">
            <v>2386.1999999999998</v>
          </cell>
        </row>
        <row r="7086">
          <cell r="A7086" t="str">
            <v>P2441265</v>
          </cell>
          <cell r="B7086" t="str">
            <v>Induktionsstoß und faradaysche Induktion mit Cobra SMARTsense</v>
          </cell>
          <cell r="C7086" t="str">
            <v>Induced voltage pulse and Faraday’s law of induction with Cobra SMARTsense</v>
          </cell>
          <cell r="D7086" t="str">
            <v xml:space="preserve">Etude de la variation rapide d'induction avec Cobra SMARTsense </v>
          </cell>
          <cell r="E7086" t="str">
            <v>Impulso de inducción con Cobra SMARTsense</v>
          </cell>
          <cell r="F7086" t="str">
            <v>#N/A</v>
          </cell>
          <cell r="G7086" t="str">
            <v>Импульс индуцированного напряжения и закон индукции Фарадея с Cobra SMARTsense</v>
          </cell>
          <cell r="H7086">
            <v>891.4</v>
          </cell>
        </row>
        <row r="7087">
          <cell r="A7087" t="str">
            <v>P2460203</v>
          </cell>
          <cell r="B7087" t="str">
            <v>Polarisation von Mikrowellen</v>
          </cell>
          <cell r="C7087" t="str">
            <v>Polarization of Microwaves</v>
          </cell>
          <cell r="D7087" t="str">
            <v>Polarisation des micro-ondes</v>
          </cell>
          <cell r="E7087" t="str">
            <v>Polarización de microondas</v>
          </cell>
          <cell r="F7087" t="str">
            <v>Kompletny zestaw eksperymentalny: Polaryzacja mikrofal</v>
          </cell>
          <cell r="G7087" t="str">
            <v>Поляризация микроволн</v>
          </cell>
          <cell r="H7087">
            <v>1360</v>
          </cell>
        </row>
        <row r="7088">
          <cell r="A7088" t="str">
            <v>P2460303</v>
          </cell>
          <cell r="B7088" t="str">
            <v>Reflexion, Transmission und Brechung von Mikrowellen</v>
          </cell>
          <cell r="C7088" t="str">
            <v>Reflection, Transmission and Refraction of Microwaves</v>
          </cell>
          <cell r="D7088" t="str">
            <v>Réflexion, transmission et réfraction des micro-ondes</v>
          </cell>
          <cell r="E7088" t="str">
            <v>Reflexión, transmisión y refracción de microondas</v>
          </cell>
          <cell r="F7088" t="str">
            <v>Kompletny zestaw eksperymentalny: Odbicie, transmisja i załamanie mikrofal</v>
          </cell>
          <cell r="G7088" t="str">
            <v>Отражение, передача и преломление микроволн</v>
          </cell>
          <cell r="H7088">
            <v>1360</v>
          </cell>
        </row>
        <row r="7089">
          <cell r="A7089" t="str">
            <v>P2460403</v>
          </cell>
          <cell r="B7089" t="str">
            <v>Ausbreitung von Mikrowellen (Quadratisches Abstandsgesetz)</v>
          </cell>
          <cell r="C7089" t="str">
            <v>Propagation of Microwaves (Inverse Square Law)</v>
          </cell>
          <cell r="D7089" t="str">
            <v>Propagation des Micro-ondes (loi en carré inverse)</v>
          </cell>
          <cell r="E7089" t="str">
            <v>Propagación de microondas (ley del cuadraro inverso)</v>
          </cell>
          <cell r="F7089" t="str">
            <v>Kompletny zestaw eksperymentalny: Rozchodzenie się mikrofal (prawo odwrotności kwadratu)</v>
          </cell>
          <cell r="G7089" t="str">
            <v>Распространение микроволн (закон обратных квадратов)</v>
          </cell>
          <cell r="H7089">
            <v>1425.3</v>
          </cell>
        </row>
        <row r="7090">
          <cell r="A7090" t="str">
            <v>P2460603</v>
          </cell>
          <cell r="B7090" t="str">
            <v>Energieerhaltung bei Reflexion und Transmission von Mikrowellen</v>
          </cell>
          <cell r="C7090" t="str">
            <v>Conservation of Energy in Reflection and Transmission of Microwaves</v>
          </cell>
          <cell r="D7090" t="str">
            <v xml:space="preserve">Conservation d'énergie lors de la réflection et la transmission des micro-ondes </v>
          </cell>
          <cell r="E7090" t="str">
            <v>Conservación de la energía en reflexión y transmisión de microondas</v>
          </cell>
          <cell r="F7090" t="str">
            <v>Kompletny zestaw eksperymentalny: Zachowanie energii przy odbiciu i transmisji mikrofal</v>
          </cell>
          <cell r="G7090" t="str">
            <v>Сохранение энергии при отражении и передачи микроволн</v>
          </cell>
          <cell r="H7090">
            <v>1360</v>
          </cell>
        </row>
        <row r="7091">
          <cell r="A7091" t="str">
            <v>P2460903</v>
          </cell>
          <cell r="B7091" t="str">
            <v>Beugung und Interferenz von Mikrowellen</v>
          </cell>
          <cell r="C7091" t="str">
            <v>Diffraction and Interference of Microwaves</v>
          </cell>
          <cell r="D7091" t="str">
            <v>Diffration et interférence des micro-ondes</v>
          </cell>
          <cell r="E7091" t="str">
            <v>Difracción e interferencia de microondas</v>
          </cell>
          <cell r="F7091" t="str">
            <v>Kompletny zestaw eksperymentalny: Dyfrakcja i interferencja mikrofal</v>
          </cell>
          <cell r="G7091" t="str">
            <v>Дифракция и интерференция микроволн</v>
          </cell>
          <cell r="H7091">
            <v>1360</v>
          </cell>
        </row>
        <row r="7092">
          <cell r="A7092" t="str">
            <v>P2461000</v>
          </cell>
          <cell r="B7092" t="str">
            <v>Lerneinheit zum Thema Mikrowellen</v>
          </cell>
          <cell r="C7092" t="str">
            <v>Learning unit microwaves</v>
          </cell>
          <cell r="D7092" t="str">
            <v/>
          </cell>
          <cell r="E7092" t="str">
            <v/>
          </cell>
          <cell r="F7092" t="str">
            <v/>
          </cell>
          <cell r="G7092" t="str">
            <v/>
          </cell>
          <cell r="H7092">
            <v>1360</v>
          </cell>
        </row>
        <row r="7093">
          <cell r="A7093" t="str">
            <v>P2510100</v>
          </cell>
          <cell r="B7093" t="str">
            <v xml:space="preserve">Elementarladung und Millikan-Versuch </v>
          </cell>
          <cell r="C7093" t="str">
            <v xml:space="preserve">Elementary charge and Millikan experiment </v>
          </cell>
          <cell r="D7093" t="str">
            <v>Charge élémentaire et expérience de Millikan</v>
          </cell>
          <cell r="E7093" t="str">
            <v>Carga elemental y experimento de Millikan</v>
          </cell>
          <cell r="F7093" t="str">
            <v xml:space="preserve">Kompletny zestaw eksperymentalny: Ładunek elementarny i doświadczenie Milikana   </v>
          </cell>
          <cell r="G7093" t="str">
            <v>Элементарный заряд и опыт Милликена</v>
          </cell>
          <cell r="H7093">
            <v>3071.1</v>
          </cell>
        </row>
        <row r="7094">
          <cell r="A7094" t="str">
            <v>P2510200</v>
          </cell>
          <cell r="B7094" t="str">
            <v xml:space="preserve">Spezifische Ladung des Elektrons - e/m </v>
          </cell>
          <cell r="C7094" t="str">
            <v xml:space="preserve">Specific charge of the electron - e/m </v>
          </cell>
          <cell r="D7094" t="str">
            <v xml:space="preserve">Charge spécifique de l'électron - Rapport e/m </v>
          </cell>
          <cell r="E7094" t="str">
            <v xml:space="preserve">Carga específica del electrón - e/m </v>
          </cell>
          <cell r="F7094" t="str">
            <v xml:space="preserve">Kompletny zestaw eksperymentalny: Specyficzny ładunek elektronu - e/m   </v>
          </cell>
          <cell r="G7094" t="str">
            <v xml:space="preserve">Удельный заряд электрона – e/m  </v>
          </cell>
          <cell r="H7094">
            <v>5433.7</v>
          </cell>
        </row>
        <row r="7095">
          <cell r="A7095" t="str">
            <v>P2510311</v>
          </cell>
          <cell r="B7095" t="str">
            <v>Franck-Hertz-Experiment mit der Hg-Röhre</v>
          </cell>
          <cell r="C7095" t="str">
            <v>Franck-Hertz experiment with a Hg-tube</v>
          </cell>
          <cell r="D7095" t="str">
            <v>Expérience de Franck-Hertz avec tube Hg assistée par ordianteur</v>
          </cell>
          <cell r="E7095" t="str">
            <v>Experimento de Franck-Hertz con tubo de Hg</v>
          </cell>
          <cell r="F7095" t="str">
            <v xml:space="preserve">Kompletny zestaw eksperymentalny: Eksperyment Francka-Hertza z lampą rtęciową   </v>
          </cell>
          <cell r="G7095" t="str">
            <v>Эксперимент Франка-Герца со ртутной трубкой</v>
          </cell>
          <cell r="H7095">
            <v>3792.8</v>
          </cell>
        </row>
        <row r="7096">
          <cell r="A7096" t="str">
            <v>P2510315</v>
          </cell>
          <cell r="B7096" t="str">
            <v>Franck-Hertz-Experiment mit der Ne-Röhre</v>
          </cell>
          <cell r="C7096" t="str">
            <v xml:space="preserve">Franck-Hertz experiment with a  Ne-Tube </v>
          </cell>
          <cell r="D7096" t="str">
            <v>Expérience de Franck-Hertz avec tube Ne assistée par ordinateur</v>
          </cell>
          <cell r="E7096" t="str">
            <v>Experimento de Franck-Hertz con tubo de Ne</v>
          </cell>
          <cell r="F7096" t="str">
            <v xml:space="preserve">Kompletny zestaw eksperymentalny: Eksperyment Francka-Hertza z lampą neonową   </v>
          </cell>
          <cell r="G7096" t="str">
            <v>Эксперимент Франка-Герца с неоновой трубкой</v>
          </cell>
          <cell r="H7096">
            <v>3223.9</v>
          </cell>
        </row>
        <row r="7097">
          <cell r="A7097" t="str">
            <v>P2510402</v>
          </cell>
          <cell r="B7097" t="str">
            <v>Plancksches Wirkungsquantum und externer photoelektrischer Effekt (Spektrallinientrennung durch Interferenzfilter)</v>
          </cell>
          <cell r="C7097" t="str">
            <v xml:space="preserve">Planck's "quantum of action" and photoelectric effect (line separation by interference filters) </v>
          </cell>
          <cell r="D7097" t="str">
            <v xml:space="preserve">Quantum d'action de Planck par l'effet photoélectrique séparation de lignes par filtres interferentiels </v>
          </cell>
          <cell r="E7097" t="str">
            <v>Constante de Planck y efecto fotoeléctrico (filtros deinterferencia)</v>
          </cell>
          <cell r="F7097" t="str">
            <v xml:space="preserve">Kompletny zestaw eksperymentalny: Stała Plancka i zewnętrzne zjawisko fotoelektryczne (z filtrem interferencyjnym)   </v>
          </cell>
          <cell r="G7097" t="str">
            <v xml:space="preserve">Определение постоянной Планка при помощи фотоэффекта (разделение полос интерференционными светофильтрами)  </v>
          </cell>
          <cell r="H7097">
            <v>4866</v>
          </cell>
        </row>
        <row r="7098">
          <cell r="A7098" t="str">
            <v>P2510511</v>
          </cell>
          <cell r="B7098" t="str">
            <v>Plancksches Wirkungsquantum und externer photoelektrischerEffekt  (Spektrallinientrennung durch Beugungsgitter)</v>
          </cell>
          <cell r="C7098" t="str">
            <v>Planck's "quantum of action" and external photoelectric effect</v>
          </cell>
          <cell r="D7098" t="str">
            <v/>
          </cell>
          <cell r="E7098" t="str">
            <v xml:space="preserve">El "cuanto de acción" de Planck y el efecto fotoeléctrico </v>
          </cell>
          <cell r="F7098" t="str">
            <v/>
          </cell>
          <cell r="G7098" t="str">
            <v xml:space="preserve">Определение постоянной Планка при помощи фотоэффекта(разделение полос дифракционной решеткой) </v>
          </cell>
          <cell r="H7098">
            <v>4253.3</v>
          </cell>
        </row>
        <row r="7099">
          <cell r="A7099" t="str">
            <v>P2510605</v>
          </cell>
          <cell r="B7099" t="str">
            <v>Feinstruktur: Ein- und Zweielektronen-Spektrum</v>
          </cell>
          <cell r="C7099" t="str">
            <v xml:space="preserve">Fine structure: one and two electron spectra </v>
          </cell>
          <cell r="D7099" t="str">
            <v xml:space="preserve">Structure fine et spectre optique d'un gaz à 1 électron / 2 électrons </v>
          </cell>
          <cell r="E7099" t="str">
            <v>Estructura fina y espectro de uno y dos electrones</v>
          </cell>
          <cell r="F7099" t="str">
            <v xml:space="preserve">Kompletny zestaw eksperymentalny: Widma substancji jedno i dwuelektronowych </v>
          </cell>
          <cell r="G7099" t="str">
            <v xml:space="preserve">Тонкая структура, одноэлектронный и двуэлектронный спектры  </v>
          </cell>
          <cell r="H7099">
            <v>2575</v>
          </cell>
        </row>
        <row r="7100">
          <cell r="A7100" t="str">
            <v>P2510710</v>
          </cell>
          <cell r="B7100" t="str">
            <v>Balmer-Serie / Bestimmung der Rydberg-Konstanten</v>
          </cell>
          <cell r="C7100" t="str">
            <v xml:space="preserve">Balmer series / Determination of Rydberg's constant </v>
          </cell>
          <cell r="D7100" t="str">
            <v xml:space="preserve">Série Balmer / Détermination de la constante de Rydberg </v>
          </cell>
          <cell r="E7100" t="str">
            <v xml:space="preserve">Serie de Balmer / Determinación de la constante de Rydberg </v>
          </cell>
          <cell r="F7100" t="str">
            <v/>
          </cell>
          <cell r="G7100" t="str">
            <v xml:space="preserve">Серия Бальмера / Определение постоянной Ридберга </v>
          </cell>
          <cell r="H7100">
            <v>2035.2</v>
          </cell>
        </row>
        <row r="7101">
          <cell r="A7101" t="str">
            <v>P2510810</v>
          </cell>
          <cell r="B7101" t="str">
            <v xml:space="preserve">Atomspektren von Zweielektronensystemen: He, Hg </v>
          </cell>
          <cell r="C7101" t="str">
            <v xml:space="preserve">Atomic spectra of two-electron system: He, Hg </v>
          </cell>
          <cell r="D7101" t="str">
            <v>Spectres atomiques de système à 2 électrons He-Hg</v>
          </cell>
          <cell r="E7101" t="str">
            <v>Espectro atómico de sistema de dos electrones: He y Hg</v>
          </cell>
          <cell r="F7101" t="str">
            <v xml:space="preserve">Kompletny zestaw eksperymentalny: Widma atomowe pierwiastków dwuelektronowych: He, Hg   </v>
          </cell>
          <cell r="G7101" t="str">
            <v xml:space="preserve">Атомные спектры двуэлектронных систем: He, Hg  </v>
          </cell>
          <cell r="H7101">
            <v>2041.2</v>
          </cell>
        </row>
        <row r="7102">
          <cell r="A7102" t="str">
            <v>P2511009</v>
          </cell>
          <cell r="B7102" t="str">
            <v>Zeeman-Effekt mit Elektromagnet</v>
          </cell>
          <cell r="C7102" t="str">
            <v>Zeeman effect with  electromagnet</v>
          </cell>
          <cell r="D7102" t="str">
            <v xml:space="preserve">Effet Zeeman avec électro-aimant  </v>
          </cell>
          <cell r="E7102" t="str">
            <v>Efecto Zeeman con electroimán</v>
          </cell>
          <cell r="F7102" t="str">
            <v xml:space="preserve">Kompletny zestaw eksperymentalny: Efekt Zeemana z kamerą  i oprogramowaniem   </v>
          </cell>
          <cell r="G7102" t="str">
            <v xml:space="preserve">Эффект Зеемана с электромагнитом  </v>
          </cell>
          <cell r="H7102">
            <v>12097.6</v>
          </cell>
        </row>
        <row r="7103">
          <cell r="A7103" t="str">
            <v>P2511010</v>
          </cell>
          <cell r="B7103" t="str">
            <v>Zeeman-Effekt mit variablem Magnetsystem</v>
          </cell>
          <cell r="C7103" t="str">
            <v>Zeeman effect with a variable magnetic system</v>
          </cell>
          <cell r="D7103" t="str">
            <v>Effet Zeeman / version normale et anormale avec système magnétique variable, caméra CMOS et logiciel</v>
          </cell>
          <cell r="E7103" t="str">
            <v>Efecto Zeeman con sistema magnético variable, cámara CMOS y software de análisis</v>
          </cell>
          <cell r="F7103" t="str">
            <v xml:space="preserve">Kompletny zestaw eksperymentalny: Efekt Zeemana z zmiennym układem magnetycznym, kamerą CMOS i oprogramowaniem pomiarowym </v>
          </cell>
          <cell r="G7103" t="str">
            <v>Эффект Зеемана с переменной магнитной системой и CMOS-камерой</v>
          </cell>
          <cell r="H7103">
            <v>10296.1</v>
          </cell>
        </row>
        <row r="7104">
          <cell r="A7104" t="str">
            <v>P2511101</v>
          </cell>
          <cell r="B7104" t="str">
            <v xml:space="preserve">Stern-Gerlach-Versuch </v>
          </cell>
          <cell r="C7104" t="str">
            <v xml:space="preserve">Stern-Gerlach experiment </v>
          </cell>
          <cell r="D7104" t="str">
            <v>Expérience de Stern-Gerlach</v>
          </cell>
          <cell r="E7104" t="str">
            <v>Experimento de Stern-Gerlach, versión clásica</v>
          </cell>
          <cell r="F7104" t="str">
            <v xml:space="preserve">Kompletny zestaw eksperymentalny: Doświadczenie Sterna-Gerlacha   </v>
          </cell>
          <cell r="G7104" t="str">
            <v>Эксперимент Штерна-Герлаха</v>
          </cell>
          <cell r="H7104">
            <v>78235.67</v>
          </cell>
        </row>
        <row r="7105">
          <cell r="A7105" t="str">
            <v>P2511201</v>
          </cell>
          <cell r="B7105" t="str">
            <v>Elektronenspinresonanz</v>
          </cell>
          <cell r="C7105" t="str">
            <v xml:space="preserve">Electron spin resonance </v>
          </cell>
          <cell r="D7105" t="str">
            <v>Résonance de spin électronique  (Etude du facteur g)</v>
          </cell>
          <cell r="E7105" t="str">
            <v>Resonancia del spín del electrón</v>
          </cell>
          <cell r="F7105" t="str">
            <v xml:space="preserve">Kompletny zestaw eksperymentalny: Elektronowy rezonans spinowy </v>
          </cell>
          <cell r="G7105" t="str">
            <v xml:space="preserve">Электронный спиновый резонанс  </v>
          </cell>
          <cell r="H7105">
            <v>5317.8</v>
          </cell>
        </row>
        <row r="7106">
          <cell r="A7106" t="str">
            <v>P2511301</v>
          </cell>
          <cell r="B7106" t="str">
            <v xml:space="preserve">Elektronenbeugung </v>
          </cell>
          <cell r="C7106" t="str">
            <v xml:space="preserve">Electron diffraction </v>
          </cell>
          <cell r="D7106" t="str">
            <v xml:space="preserve">Diffraction d'un faisceau d'électrons sur un réseau </v>
          </cell>
          <cell r="E7106" t="str">
            <v xml:space="preserve">Difracción de electrones </v>
          </cell>
          <cell r="F7106" t="str">
            <v xml:space="preserve">Kompletny zestaw eksperymentalny: Dyfrakcja elektronów   </v>
          </cell>
          <cell r="G7106" t="str">
            <v xml:space="preserve">Дифракция электронов    </v>
          </cell>
          <cell r="H7106">
            <v>2243</v>
          </cell>
        </row>
        <row r="7107">
          <cell r="A7107" t="str">
            <v>P2520102</v>
          </cell>
          <cell r="B7107" t="str">
            <v>Halbwertzeit und radioaktives Gleichgewicht</v>
          </cell>
          <cell r="C7107" t="str">
            <v xml:space="preserve">Half-life and radioactive equilibrium </v>
          </cell>
          <cell r="D7107" t="str">
            <v>Demi-vie et équilibre radioactif</v>
          </cell>
          <cell r="E7107" t="str">
            <v xml:space="preserve">Vida media y equilibrio radioactivo </v>
          </cell>
          <cell r="F7107" t="str">
            <v xml:space="preserve">Kompletny zestaw eksperymentalny: Okres połowicznego rozpadu i równowaga promieniotwórcza  </v>
          </cell>
          <cell r="G7107" t="str">
            <v xml:space="preserve">Период полураспада и радиоактивное равновесие </v>
          </cell>
          <cell r="H7107">
            <v>2690.9</v>
          </cell>
        </row>
        <row r="7108">
          <cell r="A7108" t="str">
            <v>P2520167</v>
          </cell>
          <cell r="B7108" t="str">
            <v>Halbwertzeit und radioaktives Gleichgewicht mit Cobra SMARTsense</v>
          </cell>
          <cell r="C7108" t="str">
            <v>Half-life and radioactive equilibrium with Cobra SMARTsense</v>
          </cell>
          <cell r="D7108" t="str">
            <v>Demi-vie et équilibre radioactif avec Cobra SMARTsense</v>
          </cell>
          <cell r="E7108" t="str">
            <v>VIDA MEDIA Y EQUILIBRIO RADIOACTIVO CON COBRA SMARTsense</v>
          </cell>
          <cell r="F7108" t="str">
            <v xml:space="preserve">Kompletny zestaw eksperymentalny: Okres połowicznego rozpadu i równowaga promieniotwórcza z Cobra SMARTsense </v>
          </cell>
          <cell r="G7108" t="str">
            <v>Период полураспада и радиоактивное равновесие, сиспользованием универсальной установки _x000D_</v>
          </cell>
          <cell r="H7108">
            <v>2924.8</v>
          </cell>
        </row>
        <row r="7109">
          <cell r="A7109" t="str">
            <v>P2520400</v>
          </cell>
          <cell r="B7109" t="str">
            <v>Sichtbarmachung radioaktiver Teilchen / Diffusionsnebelkammer</v>
          </cell>
          <cell r="C7109" t="str">
            <v>Visualisation of radioactive particles/ diffusion cloud chamber</v>
          </cell>
          <cell r="D7109" t="str">
            <v>Visualisations des particules radioactives Chambre à brouillard</v>
          </cell>
          <cell r="E7109" t="str">
            <v>Visualización de partículas radioactivas con la cámara deniebla</v>
          </cell>
          <cell r="F7109" t="str">
            <v xml:space="preserve">Kompletny zestaw eksperymentalny: Wizualizacja cząstek radioaktywnych / Komora Wilsona   </v>
          </cell>
          <cell r="G7109" t="str">
            <v xml:space="preserve">Визуализация радиоактивных частиц / камера Вильсона </v>
          </cell>
          <cell r="H7109">
            <v>32962.800000000003</v>
          </cell>
        </row>
        <row r="7110">
          <cell r="A7110" t="str">
            <v>P2522015</v>
          </cell>
          <cell r="B7110" t="str">
            <v>Alpha-Energien verschiedener Quellen mit dem Vielkanalanalysator</v>
          </cell>
          <cell r="C7110" t="str">
            <v>Alpha energies of different sources with MCA</v>
          </cell>
          <cell r="D7110" t="str">
            <v xml:space="preserve">Etude de l'énergie des alpha émis par différentes sources avec un analyseur multicanaux </v>
          </cell>
          <cell r="E7110" t="str">
            <v>Energías alfa de diferentes fuentes con analisador multica-nal</v>
          </cell>
          <cell r="F7110" t="str">
            <v xml:space="preserve">Kompletny zestaw eksperymentalny: Energia promieniowania alfa z różnych źródeł z analizatorem wielokanałowym   </v>
          </cell>
          <cell r="G7110" t="str">
            <v>Изучение энергии альфа-частиц различных источников с  многоканальным  анализатором</v>
          </cell>
          <cell r="H7110">
            <v>7858.8</v>
          </cell>
        </row>
        <row r="7111">
          <cell r="A7111" t="str">
            <v>P2522115</v>
          </cell>
          <cell r="B7111" t="str">
            <v>Rutherford-Experiment mit dem Vielkanalanalysator</v>
          </cell>
          <cell r="C7111" t="str">
            <v>Rutherford experiment with MCA</v>
          </cell>
          <cell r="D7111" t="str">
            <v>Expérience de Rutherford avec analyseur multicanaux (MCA)</v>
          </cell>
          <cell r="E7111" t="str">
            <v>Experimento de Rutherford con analizador multicanal</v>
          </cell>
          <cell r="F7111" t="str">
            <v xml:space="preserve">Kompletny zestaw eksperymentalny: Eksperyment Rutherforda z analizatorem wielokanałowym   </v>
          </cell>
          <cell r="G7111" t="str">
            <v>Эксперимент Резерфорда с  многоканальным анализатором</v>
          </cell>
          <cell r="H7111">
            <v>13451.93</v>
          </cell>
        </row>
        <row r="7112">
          <cell r="A7112" t="str">
            <v>P2522215</v>
          </cell>
          <cell r="B7112" t="str">
            <v>Feinstruktur des Alphaspektrums von Am-241 mit dem Vielkanalanalysator / Alpha-Spektroskopie</v>
          </cell>
          <cell r="C7112" t="str">
            <v>Fine structure of the alpha spectrum of Am-241 with MCA/ alpha spectroscopy</v>
          </cell>
          <cell r="D7112" t="str">
            <v xml:space="preserve">Structure fine du spectre Alpha de l'AM-241 avec multicanaux </v>
          </cell>
          <cell r="E7112" t="str">
            <v>Estructura fina del espectro alfa del Am-241 con analizadormulticanal</v>
          </cell>
          <cell r="F7112" t="str">
            <v xml:space="preserve">Kompletny zestaw eksperymentalny: Subtelna struktura widma promieni alfa Am-241 z analizatorem wielokanałowym  </v>
          </cell>
          <cell r="G7112" t="str">
            <v xml:space="preserve">Исследование тонкой структуры альфа-спектра Am-241   с многоканальным анализатором  </v>
          </cell>
          <cell r="H7112">
            <v>10601.18</v>
          </cell>
        </row>
        <row r="7113">
          <cell r="A7113" t="str">
            <v>P2522315</v>
          </cell>
          <cell r="B7113" t="str">
            <v>Untersuchung der Alphaenergien von Ra-226 mit dem Vielkanalanalysator</v>
          </cell>
          <cell r="C7113" t="str">
            <v>Study of the alpha energies of Ra-226 with MCA</v>
          </cell>
          <cell r="D7113" t="str">
            <v xml:space="preserve">Etude de l'énergie Alpha émis par le RA-226 avec multicanaux </v>
          </cell>
          <cell r="E7113" t="str">
            <v>Investigación de la energía alfa de Ra-226 con analizadormulticanal</v>
          </cell>
          <cell r="F7113" t="str">
            <v xml:space="preserve">Kompletny zestaw eksperymentalny: Badanie energii promieniowania alfa Ra-226 z analizatorem wielokanałowym   </v>
          </cell>
          <cell r="G7113" t="str">
            <v xml:space="preserve">Исследование альфа-энергий Ra-226 с многоканальным анализатором </v>
          </cell>
          <cell r="H7113">
            <v>13781.18</v>
          </cell>
        </row>
        <row r="7114">
          <cell r="A7114" t="str">
            <v>P2522415</v>
          </cell>
          <cell r="B7114" t="str">
            <v>Energieverlust von Alphateilchen in Gasen mit dem Vielkanalanalysator</v>
          </cell>
          <cell r="C7114" t="str">
            <v>Energy loss of alpha particles in gases with MCA</v>
          </cell>
          <cell r="D7114" t="str">
            <v xml:space="preserve">Perte d'énergie des particules Alpha dans les gaz avecmulticanaux </v>
          </cell>
          <cell r="E7114" t="str">
            <v xml:space="preserve">Pérdidas de energía de partículas alfa en gases </v>
          </cell>
          <cell r="F7114" t="str">
            <v xml:space="preserve">Kompletny zestaw eksperymentalny: Utrata energii cząstek alfa w gazach z analizatorem wielokanałowym   </v>
          </cell>
          <cell r="G7114" t="str">
            <v xml:space="preserve">Потеря энергии альфа-частиц в газах с многоканальным анализатором  </v>
          </cell>
          <cell r="H7114">
            <v>13406.66</v>
          </cell>
        </row>
        <row r="7115">
          <cell r="A7115" t="str">
            <v>P2523100</v>
          </cell>
          <cell r="B7115" t="str">
            <v xml:space="preserve">Elektronenabsorption </v>
          </cell>
          <cell r="C7115" t="str">
            <v xml:space="preserve">Electron absorption </v>
          </cell>
          <cell r="D7115" t="str">
            <v>Absorption des électrons</v>
          </cell>
          <cell r="E7115" t="str">
            <v>Absorción de electrones (partículas beta)</v>
          </cell>
          <cell r="F7115" t="str">
            <v xml:space="preserve">Kompletny zestaw eksperymentalny: Absorbcja elektronów   </v>
          </cell>
          <cell r="G7115" t="str">
            <v>Поглощение электрона</v>
          </cell>
          <cell r="H7115">
            <v>2635.9</v>
          </cell>
        </row>
        <row r="7116">
          <cell r="A7116" t="str">
            <v>P2524101</v>
          </cell>
          <cell r="B7116" t="str">
            <v>Abstandsgesetz und Absorption von Gamma- oder Betastrahlen mit dem Geiger-Müller-Zählrohr</v>
          </cell>
          <cell r="C7116" t="str">
            <v>Inverse-square law and absorption of gamma or beta rays with the Geiger-Müller counter</v>
          </cell>
          <cell r="D7116" t="str">
            <v xml:space="preserve">Loi de la distance et d'absorption des rayons Gamma et Bêta avec compteur GM </v>
          </cell>
          <cell r="E7116" t="str">
            <v>Ley de la inversa del cuadrado de la distancia y absorción de rayos gamma o beta con contador deGeiger-Müller</v>
          </cell>
          <cell r="F7116" t="str">
            <v xml:space="preserve">Kompletny zestaw eksperymentalny: Zależność absorpcji promieniowania gamma od odległości z licznikiem GM   </v>
          </cell>
          <cell r="G7116" t="str">
            <v xml:space="preserve">Изучение закона расстояния и поглощения гамма или бета лучей с использованием счетчика Гейгера-Мюллера  </v>
          </cell>
          <cell r="H7116">
            <v>4130.2</v>
          </cell>
        </row>
        <row r="7117">
          <cell r="A7117" t="str">
            <v>P2524167</v>
          </cell>
          <cell r="B7117" t="str">
            <v>Abstandsgesetz und Absorption von Gamma- oder Betastrahlen  mit Cobra SMARTsense</v>
          </cell>
          <cell r="C7117" t="str">
            <v>Distance law and absorbtion of Gamma- and Betaradiation with Cobra SMARTsense</v>
          </cell>
          <cell r="D7117" t="str">
            <v/>
          </cell>
          <cell r="E7117" t="str">
            <v>Ley de distancia y absorción de radiación gamma y betarrayas con Cobra SMARTsense</v>
          </cell>
          <cell r="F7117" t="str">
            <v/>
          </cell>
          <cell r="G7117" t="str">
            <v>Распространение и поглощение гамма- и бета-излучения с Cobra SMARTsense</v>
          </cell>
          <cell r="H7117">
            <v>3891.2</v>
          </cell>
        </row>
        <row r="7118">
          <cell r="A7118" t="str">
            <v>P2524215</v>
          </cell>
          <cell r="B7118" t="str">
            <v>Energieabhängigkeit des Gamma-Absorptionskoeffizienten,   Gamma-Spektroskopie</v>
          </cell>
          <cell r="C7118" t="str">
            <v>Energy dependence of the gamma absorption coefficient / Gamma spectroscopy</v>
          </cell>
          <cell r="D7118" t="str">
            <v xml:space="preserve">Dépendance énergétique du coefficient d'absorption gamma </v>
          </cell>
          <cell r="E7118" t="str">
            <v>Dependencia de la energía del coeficiente de absorción gama</v>
          </cell>
          <cell r="F7118" t="str">
            <v xml:space="preserve">Kompletny zestaw eksperymentalny: Zależność absorpcji promieniowania gamma od odległości  </v>
          </cell>
          <cell r="G7118" t="str">
            <v>Энергетическая зависимость коэффициента ослабления гамма-излучения/ Гамма-спектроскопия</v>
          </cell>
          <cell r="H7118">
            <v>10699.8</v>
          </cell>
        </row>
        <row r="7119">
          <cell r="A7119" t="str">
            <v>P2524415</v>
          </cell>
          <cell r="B7119" t="str">
            <v>Compton-Effekt</v>
          </cell>
          <cell r="C7119" t="str">
            <v>Compton effect</v>
          </cell>
          <cell r="D7119" t="str">
            <v>Effet Compton</v>
          </cell>
          <cell r="E7119" t="str">
            <v>Efecto Compton</v>
          </cell>
          <cell r="F7119" t="str">
            <v xml:space="preserve">Kompletny zestaw eksperymentalny: Efekt Comptona  </v>
          </cell>
          <cell r="G7119" t="str">
            <v xml:space="preserve">Эффект Комптона </v>
          </cell>
          <cell r="H7119">
            <v>19455.900000000001</v>
          </cell>
        </row>
        <row r="7120">
          <cell r="A7120" t="str">
            <v>P2524515</v>
          </cell>
          <cell r="B7120" t="str">
            <v>Innere Konversion bei Ba-137m mit dem Vielkanalanalysator</v>
          </cell>
          <cell r="C7120" t="str">
            <v>Internal conversion in 137m Ba with MCA</v>
          </cell>
          <cell r="D7120" t="str">
            <v>Conversion interne dans le Ba-137 avec analyseur multicanaux</v>
          </cell>
          <cell r="E7120" t="str">
            <v>Conversión interna en Ba-137m con analizador multicanal</v>
          </cell>
          <cell r="F7120" t="str">
            <v xml:space="preserve">Kompletny zestaw eksperymentalny: Konwersja wewnętrzna Ba-137m z analizatorem wielokanałowym   </v>
          </cell>
          <cell r="G7120" t="str">
            <v xml:space="preserve">Внутренняя конверсия в  Ba 137m, с  многоканальным анализатором  </v>
          </cell>
          <cell r="H7120">
            <v>9945.2999999999993</v>
          </cell>
        </row>
        <row r="7121">
          <cell r="A7121" t="str">
            <v>P2524615</v>
          </cell>
          <cell r="B7121" t="str">
            <v>Photonuklearer Querschnitt / Compton-Streuungsquerschnitt</v>
          </cell>
          <cell r="C7121" t="str">
            <v>Photonuclear cross-section / Compton scattering cross-section</v>
          </cell>
          <cell r="D7121" t="str">
            <v xml:space="preserve">Section efficace de l'effet photoélectrique et de l'effetCompton / Spectroscopie Gamma </v>
          </cell>
          <cell r="E7121" t="str">
            <v xml:space="preserve">Dispersión de sección transversal Compton / fotonuclear </v>
          </cell>
          <cell r="F7121" t="str">
            <v xml:space="preserve">Kompletny zestaw eksperymentalny: Rozproszenie fotojądrowe / rozproszenie Comptona  </v>
          </cell>
          <cell r="G7121" t="str">
            <v xml:space="preserve">Сечение фотоядерной реакции/ сечение комптоновского рассеяния </v>
          </cell>
          <cell r="H7121">
            <v>11303.3</v>
          </cell>
        </row>
        <row r="7122">
          <cell r="A7122" t="str">
            <v>P2524715</v>
          </cell>
          <cell r="B7122" t="str">
            <v>Röntgenfluoreszenz und Moseleysches Gesetz</v>
          </cell>
          <cell r="C7122" t="str">
            <v xml:space="preserve">X-ray fluorescence and Moseley's law </v>
          </cell>
          <cell r="D7122" t="str">
            <v>Loi de Moseley et fluorescence X</v>
          </cell>
          <cell r="E7122" t="str">
            <v>Fluorescencia de rayos X y ley  de Moseley</v>
          </cell>
          <cell r="F7122" t="str">
            <v xml:space="preserve">Kompletny zestaw eksperymentalny: Fluorescencja rentgenowska i prawo Moseleya   </v>
          </cell>
          <cell r="G7122" t="str">
            <v>Рентгеновская флуоресценция и закон Мозли</v>
          </cell>
          <cell r="H7122">
            <v>12877.8</v>
          </cell>
        </row>
        <row r="7123">
          <cell r="A7123" t="str">
            <v>P2525000</v>
          </cell>
          <cell r="B7123" t="str">
            <v>Messung der natürlichen Hintergrundstrahlung</v>
          </cell>
          <cell r="C7123" t="str">
            <v>Measurement of natural background radiation</v>
          </cell>
          <cell r="D7123" t="str">
            <v>Mesure du rayonnement de fond naturel</v>
          </cell>
          <cell r="E7123" t="str">
            <v>Medición de la radiación natural de fondo</v>
          </cell>
          <cell r="F7123" t="str">
            <v/>
          </cell>
          <cell r="G7123" t="str">
            <v>Измерение естественного радиационного фона</v>
          </cell>
          <cell r="H7123">
            <v>6990</v>
          </cell>
        </row>
        <row r="7124">
          <cell r="A7124" t="str">
            <v>P2525100</v>
          </cell>
          <cell r="B7124" t="str">
            <v>Messung der Aktivität einer Schweißelektrode</v>
          </cell>
          <cell r="C7124" t="str">
            <v>Measurement of the activity of a welding electrode</v>
          </cell>
          <cell r="D7124" t="str">
            <v>Mesure de l'activité d'une électrode de soudage</v>
          </cell>
          <cell r="E7124" t="str">
            <v>Medición de la actividad de un electrodo de soldadura</v>
          </cell>
          <cell r="F7124" t="str">
            <v/>
          </cell>
          <cell r="G7124" t="str">
            <v>Измерение активности сварочного электрода</v>
          </cell>
          <cell r="H7124">
            <v>6990</v>
          </cell>
        </row>
        <row r="7125">
          <cell r="A7125" t="str">
            <v>P2525200</v>
          </cell>
          <cell r="B7125" t="str">
            <v>Messung der Aktivität radioaktiver Präparate</v>
          </cell>
          <cell r="C7125" t="str">
            <v xml:space="preserve">Activity measurement </v>
          </cell>
          <cell r="D7125" t="str">
            <v xml:space="preserve">Mesure de l'activité </v>
          </cell>
          <cell r="E7125" t="str">
            <v xml:space="preserve">Medición de la actividad </v>
          </cell>
          <cell r="F7125" t="str">
            <v/>
          </cell>
          <cell r="G7125" t="str">
            <v xml:space="preserve">Измерение активности </v>
          </cell>
          <cell r="H7125">
            <v>11693</v>
          </cell>
        </row>
        <row r="7126">
          <cell r="A7126" t="str">
            <v>P2525300</v>
          </cell>
          <cell r="B7126" t="str">
            <v>Reichweite eines Alphateilchens</v>
          </cell>
          <cell r="C7126" t="str">
            <v>Range of an alpha particle</v>
          </cell>
          <cell r="D7126" t="str">
            <v>Portée d'une particule alpha</v>
          </cell>
          <cell r="E7126" t="str">
            <v>Alcance de una partícula alfa</v>
          </cell>
          <cell r="F7126" t="str">
            <v/>
          </cell>
          <cell r="G7126" t="str">
            <v>Дальность действия альфа-частицы</v>
          </cell>
          <cell r="H7126">
            <v>8471</v>
          </cell>
        </row>
        <row r="7127">
          <cell r="A7127" t="str">
            <v>P2525400</v>
          </cell>
          <cell r="B7127" t="str">
            <v>Abschirmung von Alphateilchen</v>
          </cell>
          <cell r="C7127" t="str">
            <v>Alpha particle shielding</v>
          </cell>
          <cell r="D7127" t="str">
            <v>Écran des particules alpha</v>
          </cell>
          <cell r="E7127" t="str">
            <v>Blindaje contra partículas alfa</v>
          </cell>
          <cell r="F7127" t="str">
            <v/>
          </cell>
          <cell r="G7127" t="str">
            <v>Экранирование от альфа-частиц</v>
          </cell>
          <cell r="H7127">
            <v>8471</v>
          </cell>
        </row>
        <row r="7128">
          <cell r="A7128" t="str">
            <v>P2525500</v>
          </cell>
          <cell r="B7128" t="str">
            <v>Bestimmung der Dicke eines Alumiumblechs</v>
          </cell>
          <cell r="C7128" t="str">
            <v>Determination of the thickness of an aluminum sheet</v>
          </cell>
          <cell r="D7128" t="str">
            <v>Détermination de l'épaisseur d'une tôle d'aluminium</v>
          </cell>
          <cell r="E7128" t="str">
            <v>Determinación del espesor de una chapa de aluminio</v>
          </cell>
          <cell r="F7128" t="str">
            <v/>
          </cell>
          <cell r="G7128" t="str">
            <v>Определение толщины алюминиевого листа</v>
          </cell>
          <cell r="H7128">
            <v>8471</v>
          </cell>
        </row>
        <row r="7129">
          <cell r="A7129" t="str">
            <v>P2525600</v>
          </cell>
          <cell r="B7129" t="str">
            <v>Kollimierung eines Alphapartikelstrahls</v>
          </cell>
          <cell r="C7129" t="str">
            <v>Collimation of an alpha particle beam</v>
          </cell>
          <cell r="D7129" t="str">
            <v>Collimation d'un faisceau de particules alpha</v>
          </cell>
          <cell r="E7129" t="str">
            <v>Colimación de un haz de partículas alfa</v>
          </cell>
          <cell r="F7129" t="str">
            <v/>
          </cell>
          <cell r="G7129" t="str">
            <v>Коллимация пучка альфа-частиц</v>
          </cell>
          <cell r="H7129">
            <v>8471</v>
          </cell>
        </row>
        <row r="7130">
          <cell r="A7130" t="str">
            <v>P2525700</v>
          </cell>
          <cell r="B7130" t="str">
            <v>Bestimmung der Energie eines Alphateilchens</v>
          </cell>
          <cell r="C7130" t="str">
            <v>Determination of the energy of an alpha particle</v>
          </cell>
          <cell r="D7130" t="str">
            <v>Détermination de l'énergie d'une particule alpha</v>
          </cell>
          <cell r="E7130" t="str">
            <v>Determinación de la energía de una partícula alfa</v>
          </cell>
          <cell r="F7130" t="str">
            <v/>
          </cell>
          <cell r="G7130" t="str">
            <v>Определение энергии альфа-частицы</v>
          </cell>
          <cell r="H7130">
            <v>8471</v>
          </cell>
        </row>
        <row r="7131">
          <cell r="A7131" t="str">
            <v>P2525800</v>
          </cell>
          <cell r="B7131" t="str">
            <v>Die Geschwindigkeit eines Alphateilchens</v>
          </cell>
          <cell r="C7131" t="str">
            <v>The velocity of an alpha particle</v>
          </cell>
          <cell r="D7131" t="str">
            <v>La vitesse d'une particule alpha</v>
          </cell>
          <cell r="E7131" t="str">
            <v>La velocidad de una partícula alfa</v>
          </cell>
          <cell r="F7131" t="str">
            <v/>
          </cell>
          <cell r="G7131" t="str">
            <v>Скорость альфа-частицы</v>
          </cell>
          <cell r="H7131">
            <v>8471</v>
          </cell>
        </row>
        <row r="7132">
          <cell r="A7132" t="str">
            <v>P2525900</v>
          </cell>
          <cell r="B7132" t="str">
            <v>Messung der kosmischen Hintergrundstrahlung</v>
          </cell>
          <cell r="C7132" t="str">
            <v>Cosmic ray measurement</v>
          </cell>
          <cell r="D7132" t="str">
            <v>Mesure des rayons cosmiques</v>
          </cell>
          <cell r="E7132" t="str">
            <v>Medición de la radiación cósmica</v>
          </cell>
          <cell r="F7132" t="str">
            <v/>
          </cell>
          <cell r="G7132" t="str">
            <v>Измерение космического излучения</v>
          </cell>
          <cell r="H7132">
            <v>6990</v>
          </cell>
        </row>
        <row r="7133">
          <cell r="A7133" t="str">
            <v>P2530102</v>
          </cell>
          <cell r="B7133" t="str">
            <v>Hall-Effekt in n- und p-Germanium (Teslameter)</v>
          </cell>
          <cell r="C7133" t="str">
            <v>Hall effect in n- and p-germanium (Teslameter)</v>
          </cell>
          <cell r="D7133" t="str">
            <v>Effet Hall dans du germanium dopé n et p (teslametre)</v>
          </cell>
          <cell r="E7133" t="str">
            <v>Efecto Hall en germanio-n- y p (teslámetro)</v>
          </cell>
          <cell r="F7133" t="str">
            <v xml:space="preserve">Kompletny zestaw eksperymentalny: Efekt Halla w germanie typu p z teslomierzem   </v>
          </cell>
          <cell r="G7133" t="str">
            <v xml:space="preserve">Изучение эффекта Холла в германиевом проводнике n- и р-типа (тесламетр) </v>
          </cell>
          <cell r="H7133">
            <v>3816.6</v>
          </cell>
        </row>
        <row r="7134">
          <cell r="A7134" t="str">
            <v>P2530116</v>
          </cell>
          <cell r="B7134" t="str">
            <v>Hall-Effekt in n- und p-Germanium</v>
          </cell>
          <cell r="C7134" t="str">
            <v>Hall effect in n- and p-germanium</v>
          </cell>
          <cell r="D7134" t="str">
            <v>Effet Hall dans du germanium dopé n et p</v>
          </cell>
          <cell r="E7134" t="str">
            <v>Efecto Hall en germanio -n y -p</v>
          </cell>
          <cell r="F7134" t="str">
            <v>Kompletny zestaw eksperymentalny: Efekt Halla w germanie typu n, p z</v>
          </cell>
          <cell r="G7134" t="str">
            <v xml:space="preserve">Изучение эффекта Холла в германиевом проводнике n- и р-типа </v>
          </cell>
          <cell r="H7134">
            <v>3217.8</v>
          </cell>
        </row>
        <row r="7135">
          <cell r="A7135" t="str">
            <v>P2530300</v>
          </cell>
          <cell r="B7135" t="str">
            <v>Hall-Effekt in Metallen</v>
          </cell>
          <cell r="C7135" t="str">
            <v xml:space="preserve">Hall effect in metals </v>
          </cell>
          <cell r="D7135" t="str">
            <v>Effet hall dans les métaux</v>
          </cell>
          <cell r="E7135" t="str">
            <v xml:space="preserve">Efecto Hall en metales </v>
          </cell>
          <cell r="F7135" t="str">
            <v xml:space="preserve">Kompletny zestaw eksperymentalny: Efekt Halla w metalach   </v>
          </cell>
          <cell r="G7135" t="str">
            <v xml:space="preserve">Эффект Холла в металлах </v>
          </cell>
          <cell r="H7135">
            <v>5088.7</v>
          </cell>
        </row>
        <row r="7136">
          <cell r="A7136" t="str">
            <v>P2530402</v>
          </cell>
          <cell r="B7136" t="str">
            <v>Bandabstand von Germanium</v>
          </cell>
          <cell r="C7136" t="str">
            <v xml:space="preserve">Band gap of germanium </v>
          </cell>
          <cell r="D7136" t="str">
            <v>Bande interdite du Germanium</v>
          </cell>
          <cell r="E7136" t="str">
            <v xml:space="preserve">Banda prohibida del germanio </v>
          </cell>
          <cell r="F7136" t="str">
            <v xml:space="preserve">Kompletny zestaw eksperymentalny: Pasmo przewodzenia germanu   </v>
          </cell>
          <cell r="G7136" t="str">
            <v>Ширина запрещенной зоны германия</v>
          </cell>
          <cell r="H7136">
            <v>1721.9</v>
          </cell>
        </row>
        <row r="7137">
          <cell r="A7137" t="str">
            <v>P2532000</v>
          </cell>
          <cell r="B7137" t="str">
            <v>Atomare Auflösung der Graphitoberfläche mit dem RTM  (Rastertunnelmikroskop)</v>
          </cell>
          <cell r="C7137" t="str">
            <v>Atomic Resolution of  the graphite surface  by STM (Scanning Tunneling Microscope)</v>
          </cell>
          <cell r="D7137" t="str">
            <v>Résolution atomique de la surface du graphite avec le  microscope à effet tunnel (STM)</v>
          </cell>
          <cell r="E7137" t="str">
            <v>Resolución atómica de la superficie de grafito con el micros copio de efecto túnel (STM)</v>
          </cell>
          <cell r="F7137" t="str">
            <v xml:space="preserve">Kompletny zestaw eksperymentalny: Rozdzielczość atomowa STM (skaningowego mikroskopu tunelowego)   </v>
          </cell>
          <cell r="G7137" t="str">
            <v xml:space="preserve">Атомное разрешение поверхности графита с помощью СТМ (сканирующий туннельный микроскоп)  </v>
          </cell>
          <cell r="H7137">
            <v>9202</v>
          </cell>
        </row>
        <row r="7138">
          <cell r="A7138" t="str">
            <v>P2538000</v>
          </cell>
          <cell r="B7138" t="str">
            <v>Grundlagen der Abbildung von Mikro- und Nanostrukturen mit dem Rasterkraftmikroskop (AFM)</v>
          </cell>
          <cell r="C7138" t="str">
            <v>Basic methods in imaging of micro and nanostructures with AFM (Atomic Force Microscopy)</v>
          </cell>
          <cell r="D7138" t="str">
            <v xml:space="preserve">Méthode de base de l'imagerie de micro et nanostructuresavec le microscope à force atomique (AFM) </v>
          </cell>
          <cell r="E7138" t="str">
            <v>Métodos básicos de visualización de micro y nanoescructuras con el microscopio de fuerza atómica (AFM)</v>
          </cell>
          <cell r="F7138" t="str">
            <v xml:space="preserve">Kompletny zestaw eksperymentalny: Podstawy obrazowania mikro- i nanostruktur mikroskopem sił atomowych (AFM)   </v>
          </cell>
          <cell r="G7138" t="str">
            <v xml:space="preserve">Основные методы визуализации микро- и наноструктур   </v>
          </cell>
          <cell r="H7138">
            <v>25900</v>
          </cell>
        </row>
        <row r="7139">
          <cell r="A7139" t="str">
            <v>P2540015</v>
          </cell>
          <cell r="B7139" t="str">
            <v>Zählrohrcharakteristik</v>
          </cell>
          <cell r="C7139" t="str">
            <v>Counter tube characteristics</v>
          </cell>
          <cell r="D7139" t="str">
            <v>Caractéristiques du tube compteur</v>
          </cell>
          <cell r="E7139" t="str">
            <v>Característica de un tubo contador</v>
          </cell>
          <cell r="F7139" t="str">
            <v xml:space="preserve">Kompletny zestaw eksperymentalny: Charakterystyka licznika G-M   </v>
          </cell>
          <cell r="G7139" t="str">
            <v xml:space="preserve">Характеристики трубки счетчика Гейгера-Мюллера </v>
          </cell>
          <cell r="H7139">
            <v>15018</v>
          </cell>
        </row>
        <row r="7140">
          <cell r="A7140" t="str">
            <v>P2540025</v>
          </cell>
          <cell r="B7140" t="str">
            <v>Radiographische Untersuchung von Objekten</v>
          </cell>
          <cell r="C7140" t="str">
            <v>Radiographic examination of objects</v>
          </cell>
          <cell r="D7140" t="str">
            <v xml:space="preserve">Radiographie d'un objet </v>
          </cell>
          <cell r="E7140" t="str">
            <v>Examinación radiográfica de diferentes objetos</v>
          </cell>
          <cell r="F7140" t="str">
            <v xml:space="preserve">Kompletny zestaw eksperymentalny: Badanie radiograficzne obiektów   </v>
          </cell>
          <cell r="G7140" t="str">
            <v>Рентгенографическое исследование объектов</v>
          </cell>
          <cell r="H7140">
            <v>15209</v>
          </cell>
        </row>
        <row r="7141">
          <cell r="A7141" t="str">
            <v>P2540035</v>
          </cell>
          <cell r="B7141" t="str">
            <v>Qualitative Untersuchung der Absorption von Röntgenstrahlung</v>
          </cell>
          <cell r="C7141" t="str">
            <v>Qualitative examination of the absorption of X-rays</v>
          </cell>
          <cell r="D7141" t="str">
            <v xml:space="preserve">Examen qualitatif de l'absorption des rayons X </v>
          </cell>
          <cell r="E7141" t="str">
            <v>Estudio cualitativo de absorción de rayos X</v>
          </cell>
          <cell r="F7141" t="str">
            <v xml:space="preserve">Kompletny zestaw eksperymentalny: Jakościowe badanie absorpcji promieniowania rentgenowskiego   </v>
          </cell>
          <cell r="G7141" t="str">
            <v>Качественное исследование поглощения рентгеновских лучей</v>
          </cell>
          <cell r="H7141">
            <v>15209</v>
          </cell>
        </row>
        <row r="7142">
          <cell r="A7142" t="str">
            <v>P2540045</v>
          </cell>
          <cell r="B7142" t="str">
            <v>Ionisierender Effekt von Röntgenstrahlung</v>
          </cell>
          <cell r="C7142" t="str">
            <v>Ionizing effect of X-radiation</v>
          </cell>
          <cell r="D7142" t="str">
            <v>Effet ionisant de rayonnement X</v>
          </cell>
          <cell r="E7142" t="str">
            <v>Ionización por rayos X</v>
          </cell>
          <cell r="F7142" t="str">
            <v xml:space="preserve">Kompletny zestaw eksperymentalny: Jonizacyjny efekt promieniowania rentgenowskiego </v>
          </cell>
          <cell r="G7142" t="str">
            <v xml:space="preserve">Ионизирующий эффект действия рентгеновского излучения  </v>
          </cell>
          <cell r="H7142">
            <v>17218</v>
          </cell>
        </row>
        <row r="7143">
          <cell r="A7143" t="str">
            <v>P2540105</v>
          </cell>
          <cell r="B7143" t="str">
            <v>Charakteristische Röntgenstrahlung von Kupfer</v>
          </cell>
          <cell r="C7143" t="str">
            <v xml:space="preserve">Characteristic X-rays of copper </v>
          </cell>
          <cell r="D7143" t="str">
            <v>Caractéristique du rayonnement X du cuivre</v>
          </cell>
          <cell r="E7143" t="str">
            <v>Rayos X característicos de cobre</v>
          </cell>
          <cell r="F7143" t="str">
            <v xml:space="preserve">Kompletny zestaw eksperymentalny: Charakterystyczne widmo rentgenowskie miedzi   </v>
          </cell>
          <cell r="G7143" t="str">
            <v>Характеристическое рентгеновское излучение меди</v>
          </cell>
          <cell r="H7143">
            <v>17417</v>
          </cell>
        </row>
        <row r="7144">
          <cell r="A7144" t="str">
            <v>P2540205</v>
          </cell>
          <cell r="B7144" t="str">
            <v>Charakteristische Röntgenstrahlung von Molybdän</v>
          </cell>
          <cell r="C7144" t="str">
            <v>Characteristic X-rays of molybdenum</v>
          </cell>
          <cell r="D7144" t="str">
            <v>Caractéristique du rayonnement X du molybdène</v>
          </cell>
          <cell r="E7144" t="str">
            <v>Rayos X característicos de molibdeno</v>
          </cell>
          <cell r="F7144" t="str">
            <v xml:space="preserve">Kompletny zestaw eksperymentalny: Charakterystyczne widmo rentgenowskie molibdenu   </v>
          </cell>
          <cell r="G7144" t="str">
            <v>Характеристическое рентгеновское излучение молибдена</v>
          </cell>
          <cell r="H7144">
            <v>17417</v>
          </cell>
        </row>
        <row r="7145">
          <cell r="A7145" t="str">
            <v>P2540305</v>
          </cell>
          <cell r="B7145" t="str">
            <v>Charakteristische Röntgenstrahlung von Eisen</v>
          </cell>
          <cell r="C7145" t="str">
            <v xml:space="preserve">Characteristic X-rays of iron </v>
          </cell>
          <cell r="D7145" t="str">
            <v>Caractéristique du rayonnement X du fer</v>
          </cell>
          <cell r="E7145" t="str">
            <v>Rayos X característicos de hierro</v>
          </cell>
          <cell r="F7145" t="str">
            <v xml:space="preserve">Kompletny zestaw eksperymentalny: Charakterystyczne widmo rentgenowskie żelaza   </v>
          </cell>
          <cell r="G7145" t="str">
            <v>Характеристическое рентгеновское излучение железа</v>
          </cell>
          <cell r="H7145">
            <v>17417</v>
          </cell>
        </row>
        <row r="7146">
          <cell r="A7146" t="str">
            <v>P2540405</v>
          </cell>
          <cell r="B7146" t="str">
            <v>Intensität der charakteristischen Röntgenstrahlung als Funktion des Anodenstroms und der Anodenspannung</v>
          </cell>
          <cell r="C7146" t="str">
            <v>The intensity of characteristic X-rays as a function of the anode current and anode voltage</v>
          </cell>
          <cell r="D7146" t="str">
            <v xml:space="preserve">Détermination de l'intensité d'un rayonnement x caractéristique en fonction du courant et de la tension anodique </v>
          </cell>
          <cell r="E7146" t="str">
            <v>Intensidad de rayos X en función de la corriente y el volta-je de ánodo</v>
          </cell>
          <cell r="F7146" t="str">
            <v xml:space="preserve">Kompletny zestaw eksperymentalny: Charakterystyczne promieniowanie rentgenowskie jako funkcja natężenia prądu i napięcia anody </v>
          </cell>
          <cell r="G7146" t="str">
            <v xml:space="preserve">Зависимость интенсивности характеристического рентгеновского излучения от силы тока и напряжения на аноде  </v>
          </cell>
          <cell r="H7146">
            <v>17117</v>
          </cell>
        </row>
        <row r="7147">
          <cell r="A7147" t="str">
            <v>P2540505</v>
          </cell>
          <cell r="B7147" t="str">
            <v>Monochromatisierung von Molybdän-Röntgenstrahlung</v>
          </cell>
          <cell r="C7147" t="str">
            <v xml:space="preserve">Monochromatisation of molybdenum X-rays </v>
          </cell>
          <cell r="D7147" t="str">
            <v>Monochromatisation des rayons X du molybdène</v>
          </cell>
          <cell r="E7147" t="str">
            <v>Monocromatización de rayos X de molibdeno</v>
          </cell>
          <cell r="F7147" t="str">
            <v xml:space="preserve">Kompletny zestaw eksperymentalny: Monochromatyzacja promieniowania rentgenowskiego molibdenu   </v>
          </cell>
          <cell r="G7147" t="str">
            <v>Монохроматизация рентгеновских лучей  молибдена</v>
          </cell>
          <cell r="H7147">
            <v>17417</v>
          </cell>
        </row>
        <row r="7148">
          <cell r="A7148" t="str">
            <v>P2540605</v>
          </cell>
          <cell r="B7148" t="str">
            <v>Monochromatisierung von Kupfer-Röntgenstrahlung</v>
          </cell>
          <cell r="C7148" t="str">
            <v xml:space="preserve">Monochromatisation of copper X-rays </v>
          </cell>
          <cell r="D7148" t="str">
            <v>Monochromatisation des rayons X du cuivre</v>
          </cell>
          <cell r="E7148" t="str">
            <v>Monocromatización de rayos X de cobre</v>
          </cell>
          <cell r="F7148" t="str">
            <v xml:space="preserve">Kompletny zestaw eksperymentalny: Monochromatyzacja promieniowania rentgenowskiego miedzi   </v>
          </cell>
          <cell r="G7148" t="str">
            <v>Монохроматизация рентгеновских лучей меди</v>
          </cell>
          <cell r="H7148">
            <v>17417</v>
          </cell>
        </row>
        <row r="7149">
          <cell r="A7149" t="str">
            <v>P2540705</v>
          </cell>
          <cell r="B7149" t="str">
            <v>K-alpha-Dublettaufspaltung von Molybdän-Röntgenstrahlung / Feinstruktur</v>
          </cell>
          <cell r="C7149" t="str">
            <v>K alpha double splitting of molybdenum X-rays / fine structure</v>
          </cell>
          <cell r="D7149" t="str">
            <v>Séparation du doublet K-Alpha du molybdène - structure fine</v>
          </cell>
          <cell r="E7149" t="str">
            <v>Separación del par K-alfa en rayos X de Mo / estructura fina</v>
          </cell>
          <cell r="F7149" t="str">
            <v xml:space="preserve">Kompletny zestaw eksperymentalny: Rozdzielanie dubletu K-alfa, dla promieniowania X z anodą molibdenową   </v>
          </cell>
          <cell r="G7149" t="str">
            <v xml:space="preserve">K-альфа дублетное расщепление рентгеновских лучей молибдена / тонкая структура   </v>
          </cell>
          <cell r="H7149">
            <v>17417</v>
          </cell>
        </row>
        <row r="7150">
          <cell r="A7150" t="str">
            <v>P2540805</v>
          </cell>
          <cell r="B7150" t="str">
            <v>K-alpha-Dublettaufspaltung von Eisen-Röntgenstrahlung / Feinstruktur</v>
          </cell>
          <cell r="C7150" t="str">
            <v xml:space="preserve">K alpha doublet splitting of iron X-rays / fine structure </v>
          </cell>
          <cell r="D7150" t="str">
            <v>Séparation du doublet K-Alpha du fer - structure fine</v>
          </cell>
          <cell r="E7150" t="str">
            <v>Separación del par K-alfa en rayos X de Fe / estructura fina</v>
          </cell>
          <cell r="F7150" t="str">
            <v xml:space="preserve">Kompletny zestaw eksperymentalny: Rozdzielenie dubletu K-alfa, dla promieniowania X z anodą żelazną   </v>
          </cell>
          <cell r="G7150" t="str">
            <v xml:space="preserve">K-альфа дублетное расщепление рентгеновских лучей железа / тонкая структура   </v>
          </cell>
          <cell r="H7150">
            <v>17417</v>
          </cell>
        </row>
        <row r="7151">
          <cell r="A7151" t="str">
            <v>P2540905</v>
          </cell>
          <cell r="B7151" t="str">
            <v>Verschiebungsgesetz von Duane-Hunt und Plancksches Wirkungsquantum</v>
          </cell>
          <cell r="C7151" t="str">
            <v xml:space="preserve">Duane-Hunt displacement law and Planck's "quantum of action" </v>
          </cell>
          <cell r="D7151" t="str">
            <v>Loi de déplacement de Duane-Hunt et détermination de la constante de Planck</v>
          </cell>
          <cell r="E7151" t="str">
            <v>Ley de desplazamiento de Duane-Hunt / Quantum de acción dePlanck</v>
          </cell>
          <cell r="F7151" t="str">
            <v xml:space="preserve">Kompletny zestaw eksperymentalny: Prawo przemieszczenia Duane-Hunt'a i stała Plancka   </v>
          </cell>
          <cell r="G7151" t="str">
            <v xml:space="preserve">Закон смещения смещения Дуэйна-Ханта и постоянная Планка   </v>
          </cell>
          <cell r="H7151">
            <v>17117</v>
          </cell>
        </row>
        <row r="7152">
          <cell r="A7152" t="str">
            <v>P2541005</v>
          </cell>
          <cell r="B7152" t="str">
            <v>Charakteristische Röntgenlinien unterschiedlicher Anodenmaterialien / Moseleysches Gesetz</v>
          </cell>
          <cell r="C7152" t="str">
            <v xml:space="preserve">Characteristic X-ray lines of different anode materials / Moseley's law </v>
          </cell>
          <cell r="D7152" t="str">
            <v xml:space="preserve">Rayonnement X caractéristiques de différentes anodes - loide Moseley / fréquence de Rydberg et constante d'écran </v>
          </cell>
          <cell r="E7152" t="str">
            <v>Líneas características de Rayos X de diferentes ánodos / ley de Moseley</v>
          </cell>
          <cell r="F7152" t="str">
            <v xml:space="preserve">Kompletny zestaw eksperymentalny: Charakterystyka rentgenowska dla różnych materiałów anody / Prawo Moseleya   </v>
          </cell>
          <cell r="G7152" t="str">
            <v>Характеристические рентгеновские линии различных анодных материалов / закон Мозли</v>
          </cell>
          <cell r="H7152">
            <v>22055</v>
          </cell>
        </row>
        <row r="7153">
          <cell r="A7153" t="str">
            <v>P2541105</v>
          </cell>
          <cell r="B7153" t="str">
            <v>Absorption von Röntgenstrahlen</v>
          </cell>
          <cell r="C7153" t="str">
            <v xml:space="preserve">Absorption of X-rays </v>
          </cell>
          <cell r="D7153" t="str">
            <v>Absorption des rayons X</v>
          </cell>
          <cell r="E7153" t="str">
            <v>Absorción de rayos X</v>
          </cell>
          <cell r="F7153" t="str">
            <v xml:space="preserve">Kompletny zestaw eksperymentalny: Absorpcja promieniowania rentgenowskiego   </v>
          </cell>
          <cell r="G7153" t="str">
            <v>Поглощение рентгеновских лучей</v>
          </cell>
          <cell r="H7153">
            <v>17117</v>
          </cell>
        </row>
        <row r="7154">
          <cell r="A7154" t="str">
            <v>P2541205</v>
          </cell>
          <cell r="B7154" t="str">
            <v>K- und L-Absorptionskanten von Röntgenstrahlen / Moseleysches Gesetz und die Rydberg-Konstante</v>
          </cell>
          <cell r="C7154" t="str">
            <v xml:space="preserve">K and L absorption edges of X-rays / Moseley's law and the Rydberg constant </v>
          </cell>
          <cell r="D7154" t="str">
            <v xml:space="preserve">Absorption d'arête K et L / Loi de Moseley et constante de Rydberg </v>
          </cell>
          <cell r="E7154" t="str">
            <v>Bordes de absorción K y L / Ley de Moseley y constante deRydberg</v>
          </cell>
          <cell r="F7154" t="str">
            <v xml:space="preserve">Kompletny zestaw eksperymentalny: Serie K i L widma rentgenowskiego / prawo Moseleya i stała Rydberga   </v>
          </cell>
          <cell r="G7154" t="str">
            <v xml:space="preserve">K- и L-края поглощения рентгеновских лучей /закон Мозли и постоянная Ридберга   </v>
          </cell>
          <cell r="H7154">
            <v>20720.2</v>
          </cell>
        </row>
        <row r="7155">
          <cell r="A7155" t="str">
            <v>P2541305</v>
          </cell>
          <cell r="B7155" t="str">
            <v>Untersuchung der Struktur von NaCl-Einkristallen mit unterschiedlicher Orientierung</v>
          </cell>
          <cell r="C7155" t="str">
            <v xml:space="preserve">Examination of the structure of NaCl monocrystals with different orientations </v>
          </cell>
          <cell r="D7155" t="str">
            <v>Etude de la structure de monocristaux de NaCl de différentes orientations</v>
          </cell>
          <cell r="E7155" t="str">
            <v>Estructura de monocristales NaCl con diferentes orientacio-nes</v>
          </cell>
          <cell r="F7155" t="str">
            <v xml:space="preserve">Kompletny zestaw eksperymentalny: Badanie struktury monokryształu NaCl o różnej orientacji   </v>
          </cell>
          <cell r="G7155" t="str">
            <v xml:space="preserve">Изучение структуры монокристаллов NaCl с различными ориентациями  </v>
          </cell>
          <cell r="H7155">
            <v>18817</v>
          </cell>
        </row>
        <row r="7156">
          <cell r="A7156" t="str">
            <v>P2541405</v>
          </cell>
          <cell r="B7156" t="str">
            <v>Untersuchung kubischer Kristallstrukturen mit Röntgenstrahlen / Debye-Scherrer-Pulververfahren</v>
          </cell>
          <cell r="C7156" t="str">
            <v>X-ray investigation of cubic crystal structures / Debye-Scherrer powder method</v>
          </cell>
          <cell r="D7156" t="str">
            <v xml:space="preserve">Analyse d'une structure de cristal cubique - Méthode depoudres selon Debye-Scherrer </v>
          </cell>
          <cell r="E7156" t="str">
            <v>Investigación de estructuras cristalinas cúbicas / métodoDebye-Scherrer</v>
          </cell>
          <cell r="F7156" t="str">
            <v xml:space="preserve">Kompletny zestaw eksperymentalny: Badanie struktury kryształów sześciennych promieniami X / metoda proszkowa Debye-Scherrera </v>
          </cell>
          <cell r="G7156" t="str">
            <v xml:space="preserve">Рентгеновское изучение кубических кристаллических структур / порошковый метод Дебая-Шерера  </v>
          </cell>
          <cell r="H7156">
            <v>16730.400000000001</v>
          </cell>
        </row>
        <row r="7157">
          <cell r="A7157" t="str">
            <v>P2541505</v>
          </cell>
          <cell r="B7157" t="str">
            <v>Untersuchung hexagonaler Kristallstrukturen mit Röntgenstrahlen / Debye-Scherrer-Pulververfahren</v>
          </cell>
          <cell r="C7157" t="str">
            <v>X-ray investigation of hexagonal crystal structures / Debye-Scherrer powder method</v>
          </cell>
          <cell r="D7157" t="str">
            <v xml:space="preserve">Analyse d'une structure de cristal hexagonale - Méthode despoudres selon Debye-Scherrer </v>
          </cell>
          <cell r="E7157" t="str">
            <v>Investigación de estructuras cristalinas hexagonales / méto-do Debye-Scherrer</v>
          </cell>
          <cell r="F7157" t="str">
            <v xml:space="preserve">Kompletny zestaw eksperymentalny: Badanie struktury kryształów sześciokątnych promieniami X / metoda proszkowa Debye-Scherrera </v>
          </cell>
          <cell r="G7157" t="str">
            <v xml:space="preserve">Рентгеновское изучение гексагональных кристаллических структур / метод Дебая-Шерера </v>
          </cell>
          <cell r="H7157">
            <v>16718</v>
          </cell>
        </row>
        <row r="7158">
          <cell r="A7158" t="str">
            <v>P2541605</v>
          </cell>
          <cell r="B7158" t="str">
            <v>Untersuchung von Kristallstrukturen mit Röntgenstrahlen / Laue-Verfahren</v>
          </cell>
          <cell r="C7158" t="str">
            <v>X-ray investigation of crystal structures / Laue method</v>
          </cell>
          <cell r="D7158" t="str">
            <v>Détermination de structures cristallines par rayonnement X méthode de Laue</v>
          </cell>
          <cell r="E7158" t="str">
            <v>Investigación de estructuras cristalinas / método Laue</v>
          </cell>
          <cell r="F7158" t="str">
            <v xml:space="preserve">Kompletny zestaw eksperymentalny: Badanie struktury kryształów promieniami X / metoda Lauego   </v>
          </cell>
          <cell r="G7158" t="str">
            <v xml:space="preserve">Рентгеновское изучение кристаллических структур / метод Лауэ    </v>
          </cell>
          <cell r="H7158">
            <v>16718</v>
          </cell>
        </row>
        <row r="7159">
          <cell r="A7159" t="str">
            <v>P2541606</v>
          </cell>
          <cell r="B7159" t="str">
            <v>Untersuchung von Kristallstrukturen:  Laue-Verfahren mit digitalem Röntgensensor (XRIS)</v>
          </cell>
          <cell r="C7159" t="str">
            <v>X-ray investigation of crystal structures / Laue method with digital X-ray image sensor(XRIS)</v>
          </cell>
          <cell r="D7159" t="str">
            <v>Investigation de structures cristallines par rayons X / méthode de Laue avec détecteur digital (XRIS)</v>
          </cell>
          <cell r="E7159" t="str">
            <v>Investigación de estructuras cristalinas / método Laue consensor de rayos X digital</v>
          </cell>
          <cell r="F7159" t="str">
            <v xml:space="preserve">Kompletny zestaw eksperymentalny: Badanie struktury kryształów promieniami X / metoda Lauego   </v>
          </cell>
          <cell r="G7159" t="str">
            <v xml:space="preserve">Рентгеновское исследование кристаллических структур / метод Лауэ с цифровым датчиком рентгеновского изображения (XRIS) </v>
          </cell>
          <cell r="H7159">
            <v>38218</v>
          </cell>
        </row>
        <row r="7160">
          <cell r="A7160" t="str">
            <v>P2541705</v>
          </cell>
          <cell r="B7160" t="str">
            <v>Compton-Streuung von Röntgenstrahlen</v>
          </cell>
          <cell r="C7160" t="str">
            <v xml:space="preserve">Compton scattering of X-rays </v>
          </cell>
          <cell r="D7160" t="str">
            <v>Diffusion Compton de rayons X</v>
          </cell>
          <cell r="E7160" t="str">
            <v>Dispersión de Compton de rayos X</v>
          </cell>
          <cell r="F7160" t="str">
            <v xml:space="preserve">Kompletny zestaw eksperymentalny: Zjawisko Comptona dla promieniowania X   </v>
          </cell>
          <cell r="G7160" t="str">
            <v>Комптоновское рассеяние рентгеновских лучей</v>
          </cell>
          <cell r="H7160">
            <v>17417</v>
          </cell>
        </row>
        <row r="7161">
          <cell r="A7161" t="str">
            <v>P2541805</v>
          </cell>
          <cell r="B7161" t="str">
            <v>Röntgendosimetrie</v>
          </cell>
          <cell r="C7161" t="str">
            <v>X-ray dosimetry</v>
          </cell>
          <cell r="D7161" t="str">
            <v>Dosimétrie de rayons X</v>
          </cell>
          <cell r="E7161" t="str">
            <v>Dosimetría de rayos X</v>
          </cell>
          <cell r="F7161" t="str">
            <v xml:space="preserve">Kompletny zestaw eksperymentalny: Dozymetria rentgenowska </v>
          </cell>
          <cell r="G7161" t="str">
            <v xml:space="preserve">Дозиметрия рентгеновского излучения </v>
          </cell>
          <cell r="H7161">
            <v>17218</v>
          </cell>
        </row>
        <row r="7162">
          <cell r="A7162" t="str">
            <v>P2541905</v>
          </cell>
          <cell r="B7162" t="str">
            <v>Kontrastmittelversuch mit einem Blutgefäßmodell</v>
          </cell>
          <cell r="C7162" t="str">
            <v xml:space="preserve">Contrast medium experiment with a blood vessel model </v>
          </cell>
          <cell r="D7162" t="str">
            <v>Expérience avec un produit de contraste sur un  modèle de vaisseau sanguinsanguin</v>
          </cell>
          <cell r="E7162" t="str">
            <v>Medio de contraste con modelo de vasos sanguíneos</v>
          </cell>
          <cell r="F7162" t="str">
            <v xml:space="preserve">Kompletny zestaw eksperymentalny: Środki kontrastowe w modelu naczynia krwionośnego   </v>
          </cell>
          <cell r="G7162" t="str">
            <v xml:space="preserve">Использование контрастного вещества в модели кровеносного сосуда    </v>
          </cell>
          <cell r="H7162">
            <v>15236</v>
          </cell>
        </row>
        <row r="7163">
          <cell r="A7163" t="str">
            <v>P2542005</v>
          </cell>
          <cell r="B7163" t="str">
            <v>Bestimmung der Länge und Lage eines nicht sichtbaren Objekts</v>
          </cell>
          <cell r="C7163" t="str">
            <v>Determination of length and position of an object which cannot be seen</v>
          </cell>
          <cell r="D7163" t="str">
            <v xml:space="preserve">Détermination de la longueur et de la position d'un objet invisible à l'œil nu </v>
          </cell>
          <cell r="E7163" t="str">
            <v>Determinación de la longitud y posición de un objeto oculto</v>
          </cell>
          <cell r="F7163" t="str">
            <v xml:space="preserve">Kompletny zestaw eksperymentalny: Wyznaczanie długości i położenia niewidocznego obiektu   </v>
          </cell>
          <cell r="G7163" t="str">
            <v xml:space="preserve">Определение длины и положения невидимого объекта  </v>
          </cell>
          <cell r="H7163">
            <v>15209</v>
          </cell>
        </row>
        <row r="7164">
          <cell r="A7164" t="str">
            <v>P2542105</v>
          </cell>
          <cell r="B7164" t="str">
            <v>Debye-Scherrer-Beugungsbilder (Bragg-Brentano-Geometrie) mit drei kubischen Bravais-Gittern</v>
          </cell>
          <cell r="C7164" t="str">
            <v>Debye-Scherrer diffraction patterns of powder samples with three cubic Bravais lattices</v>
          </cell>
          <cell r="D7164" t="str">
            <v>Etude de la diffraction par des poudres cristallines  en réseaux de Bravais (géométrie Bragg-Brentano)</v>
          </cell>
          <cell r="E7164" t="str">
            <v>Patrón de difracción Debye-Scherrer con tres redes cúbicasde Bravais (geometría Bragg-Brentano)</v>
          </cell>
          <cell r="F7164" t="str">
            <v>Kompletny zestaw eksperymentalny: Obrazy dyfrakcyjne Debye'a - Scherrera dla próbek proszkowych z trzema sieciami sześciennymi (regularnymi) Bravais'a</v>
          </cell>
          <cell r="G7164" t="str">
            <v xml:space="preserve">Дифрактограммы Дебая - Шеррера порошковых образцов  - с тремя кубическими решетками Браве   </v>
          </cell>
          <cell r="H7164">
            <v>19184.400000000001</v>
          </cell>
        </row>
        <row r="7165">
          <cell r="A7165" t="str">
            <v>P2542205</v>
          </cell>
          <cell r="B7165" t="str">
            <v>Debye-Scherrer-Beugungsbilder von Pulverproben mit rhombenförmiger Struktur (Bragg-Brentano-Geomterie)</v>
          </cell>
          <cell r="C7165" t="str">
            <v>Debye-Scherrer diffractions pattern of powder samples with a diamond structure  (according to Bragg-Brentano)</v>
          </cell>
          <cell r="D7165" t="str">
            <v>Etude de la diffraction par des poudres cristallines avec structure diamant</v>
          </cell>
          <cell r="E7165" t="str">
            <v>Patrón de difracción Debye-Scherrer de muestras de polvoscon estructura de diamante (geometría Bragg-Brentano)</v>
          </cell>
          <cell r="F7165" t="str">
            <v xml:space="preserve">Kompletny zestaw eksperymentalny: Obrazy dyfrakcyjne Debye'a - Scherrera dla próbek proszkowych ze strukturą diamentu   </v>
          </cell>
          <cell r="G7165" t="str">
            <v>Дифрактограммы Дебая - Шеррера порошковых образцов  - с алмазной структурой (по Брэггу-Брентано)</v>
          </cell>
          <cell r="H7165">
            <v>19766.2</v>
          </cell>
        </row>
        <row r="7166">
          <cell r="A7166" t="str">
            <v>P2542305</v>
          </cell>
          <cell r="B7166" t="str">
            <v>Debye-Scherrer-Beugungsbilder von Pulverproben mit hexagonaler Kristallstruktur  (Bragg-Brentano-Geomterie)</v>
          </cell>
          <cell r="C7166" t="str">
            <v>Debye-Scherrer diffraction patterns of powder samples with a hexagonal lattice structure</v>
          </cell>
          <cell r="D7166" t="str">
            <v>Etude de la diffraction par des poudres cristallines avec structure hexagonale</v>
          </cell>
          <cell r="E7166" t="str">
            <v>Patrón de difracción Debye-Scherrer de muestras de polvoscon estructura cristalina hexagonal (geometría Bragg-Brenta-no)</v>
          </cell>
          <cell r="F7166" t="str">
            <v xml:space="preserve">Kompletny zestaw eksperymentalny: Obrazy dyfrakcyjne Debye'a - Scherrera dla próbek proszkowych ze strukturą sieci heksagonalnej </v>
          </cell>
          <cell r="G7166" t="str">
            <v xml:space="preserve">Дифрактограммы Дебая - Шеррера порошковых образцов  - с гексагональной структурой кристаллической решетки </v>
          </cell>
          <cell r="H7166">
            <v>18852.599999999999</v>
          </cell>
        </row>
        <row r="7167">
          <cell r="A7167" t="str">
            <v>P2542405</v>
          </cell>
          <cell r="B7167" t="str">
            <v>Debye-Scherrer-Beugungsbilder von Pulverproben mit tetragonaler Kristallstruktur  (Bragg-Brentano-Geomterie)</v>
          </cell>
          <cell r="C7167" t="str">
            <v>Debye-Scherrer diffraction patterns of powder samples with a tetragonal lattice structure</v>
          </cell>
          <cell r="D7167" t="str">
            <v>Etude de la diffraction par des poudres cristallines avec structure tétragonale</v>
          </cell>
          <cell r="E7167" t="str">
            <v>Patrón de difracción Debye-Scherrer de muestras de polvoscon estructura cristalina tetragonal (geometría Bragg-Bren-tano)</v>
          </cell>
          <cell r="F7167" t="str">
            <v xml:space="preserve">Kompletny zestaw eksperymentalny: Obrazy dyfrakcyjne Debye'a - Scherrera dla próbek proszkowych ze strukturą sieci tetragonalnej </v>
          </cell>
          <cell r="G7167" t="str">
            <v xml:space="preserve">Дифрактограммы Дебая - Шеррера порошковых образцов  - с тетрагональной структурой кристаллической решетки </v>
          </cell>
          <cell r="H7167">
            <v>18826.8</v>
          </cell>
        </row>
        <row r="7168">
          <cell r="A7168" t="str">
            <v>P2542505</v>
          </cell>
          <cell r="B7168" t="str">
            <v>Debye-Scherrer-Beugungsbilder mit kubischen Pulverproben (Bragg-Brentano-Geomterie)</v>
          </cell>
          <cell r="C7168" t="str">
            <v>Debye-Scherrer diffraction patterns with a cubic powder sample</v>
          </cell>
          <cell r="D7168" t="str">
            <v>Etude de la diffraction par des poudres cristallines avec structure cubique</v>
          </cell>
          <cell r="E7168" t="str">
            <v>Patrón de difracción Debye-Scherrer de muestras de polvoscon estructura cristalina cúbica (geometría Bragg-Brentano)</v>
          </cell>
          <cell r="F7168" t="str">
            <v xml:space="preserve">Kompletny zestaw eksperymentalny: Obrazy dyfrakcyjne Debye'a - Scherrera dla próbek proszkowych sześciennych   </v>
          </cell>
          <cell r="G7168" t="str">
            <v xml:space="preserve">Дифрактограммы Дебая - Шеррера порошковых образцов с кубической структурой кристаллической решетки  </v>
          </cell>
          <cell r="H7168">
            <v>18839.2</v>
          </cell>
        </row>
        <row r="7169">
          <cell r="A7169" t="str">
            <v>P2542605</v>
          </cell>
          <cell r="B7169" t="str">
            <v>Beugungsmessungen zur Bestimmung der Intensität der Debye-Scherrer-Reflexe mit einer kubischen Pulverprobe (Bragg-Brentano-Geomterie)</v>
          </cell>
          <cell r="C7169" t="str">
            <v>Diffraction measurements to determine the intensity of Debye-Scherrer reflexes using a cubic powder sample</v>
          </cell>
          <cell r="D7169" t="str">
            <v xml:space="preserve">Mesures de l'intensité de diffraction des figures de Debeye-Scherrer utilisant une poudre à structure cubique </v>
          </cell>
          <cell r="E7169" t="str">
            <v>Medición de difracción para la determinación de intensidadde reflejos de Debye-Scherrer en una muestra de polvo cúbica(geometría Bragg-Brentano)</v>
          </cell>
          <cell r="F7169" t="str">
            <v xml:space="preserve">Kompletny zestaw eksperymentalny: Pomiar do wyznaczenia natężenia refleksów (odbić) Debye'a - Scherrera przy wyk. próbek proszkowych sześciennych </v>
          </cell>
          <cell r="G7169" t="str">
            <v>Дифракционные измерения для определения интенсивности отражений Дебая-Шеррера на кубическом порошковом образце (Геометрия Брегга-Бертранно)</v>
          </cell>
          <cell r="H7169">
            <v>18849.2</v>
          </cell>
        </row>
        <row r="7170">
          <cell r="A7170" t="str">
            <v>P2542705</v>
          </cell>
          <cell r="B7170" t="str">
            <v>Debye-Scherrer-Beugungsmessungen zur Untersuchung der Textur von Walzblechen</v>
          </cell>
          <cell r="C7170" t="str">
            <v>Debye-Scherrer diffraction measurements for the examination of the texture of rolled sheets</v>
          </cell>
          <cell r="D7170" t="str">
            <v>Mesures par diffraction de Debye-Scherrer des paramètres de structure de feuilles laminées</v>
          </cell>
          <cell r="E7170" t="str">
            <v>Difractometría Debye-Scherrer para el estudio de la texturade chapas laminadas</v>
          </cell>
          <cell r="F7170" t="str">
            <v xml:space="preserve">Kompletny zestaw eksperymentalny: Pomiar dyfrakcyjny Debye'a - Scherrera dobadania struktury zwiniętych arkuszy   </v>
          </cell>
          <cell r="G7170" t="str">
            <v xml:space="preserve">Дифрактометрические измерения методом Дебая-Шеррера  для изучения структуры прокатного железа   </v>
          </cell>
          <cell r="H7170">
            <v>21980.2</v>
          </cell>
        </row>
        <row r="7171">
          <cell r="A7171" t="str">
            <v>P2542805</v>
          </cell>
          <cell r="B7171" t="str">
            <v>Charakteristische Röntgenstrahlung von Wolfram</v>
          </cell>
          <cell r="C7171" t="str">
            <v>Characteristic X-rays of tungsten</v>
          </cell>
          <cell r="D7171" t="str">
            <v>Caractéristique du rayonnement X du tungstène</v>
          </cell>
          <cell r="E7171" t="str">
            <v>Rayos X característicos de tungsteno</v>
          </cell>
          <cell r="F7171" t="str">
            <v xml:space="preserve">Kompletny zestaw eksperymentalny: Charakterystyka rentgenowska wolframu   </v>
          </cell>
          <cell r="G7171" t="str">
            <v>Характеристическое рентгеновское излучение вольфрама</v>
          </cell>
          <cell r="H7171">
            <v>17117</v>
          </cell>
        </row>
        <row r="7172">
          <cell r="A7172" t="str">
            <v>P2544005</v>
          </cell>
          <cell r="B7172" t="str">
            <v>Röntgenfluoreszenzanalyse - Kalibrierung des Röntgenenergiedetektors</v>
          </cell>
          <cell r="C7172" t="str">
            <v xml:space="preserve"> X-ray energy spectroscopy - calibration of the X-ray energy detector</v>
          </cell>
          <cell r="D7172" t="str">
            <v>Spectroscopie de fluorescence X - calibration du détecteur</v>
          </cell>
          <cell r="E7172" t="str">
            <v>Espectroscopía con el detector de energía de rayos X</v>
          </cell>
          <cell r="F7172" t="str">
            <v xml:space="preserve">Kompletny zestaw eksperymentalny: Spektroskopia rentgenowska - skalowanie detektora promieniowania X   </v>
          </cell>
          <cell r="G7172" t="str">
            <v xml:space="preserve">Рентгеновская спектроскопия - калибровка энергитического детектера  </v>
          </cell>
          <cell r="H7172">
            <v>21908</v>
          </cell>
        </row>
        <row r="7173">
          <cell r="A7173" t="str">
            <v>P2544105</v>
          </cell>
          <cell r="B7173" t="str">
            <v>Energieauflösung des  Röntgenenergiedetektors</v>
          </cell>
          <cell r="C7173" t="str">
            <v>Energy resolution of the X-ray energy detector</v>
          </cell>
          <cell r="D7173" t="str">
            <v xml:space="preserve">Résolution de l'énergie du détecteur d'énergie de rayons X </v>
          </cell>
          <cell r="E7173" t="str">
            <v>Resolución de energía del detector de energía de rayos X</v>
          </cell>
          <cell r="F7173" t="str">
            <v xml:space="preserve">Kompletny zestaw eksperymentalny: Rozdzielczość energetyczna detektora promieniowania X   </v>
          </cell>
          <cell r="G7173" t="str">
            <v xml:space="preserve"> Разрешение энергетического  детектора </v>
          </cell>
          <cell r="H7173">
            <v>21908</v>
          </cell>
        </row>
        <row r="7174">
          <cell r="A7174" t="str">
            <v>P2544205</v>
          </cell>
          <cell r="B7174" t="str">
            <v>Eigenfluoreszenzstrahlung des Röntgenenergiedetektors</v>
          </cell>
          <cell r="C7174" t="str">
            <v>Inherent fluorescence radiation of the X-ray energy detector</v>
          </cell>
          <cell r="D7174" t="str">
            <v xml:space="preserve">Fluorescence interne du détecteur d'énergie </v>
          </cell>
          <cell r="E7174" t="str">
            <v>Radiación de fluorescencia propia del detector de energía derayos X</v>
          </cell>
          <cell r="F7174" t="str">
            <v xml:space="preserve">Kompletny zestaw eksperymentalny: Naturalna fluorescencja radiacyjna detektora promieniowania X   </v>
          </cell>
          <cell r="G7174" t="str">
            <v xml:space="preserve">Собственное флуоресцентное излучение энергетического  детектора </v>
          </cell>
          <cell r="H7174">
            <v>21908</v>
          </cell>
        </row>
        <row r="7175">
          <cell r="A7175" t="str">
            <v>P2544505</v>
          </cell>
          <cell r="B7175" t="str">
            <v>Qualitative Röntgenfluoreszenzspektroskopie an Metallen - Moseleysches Gesetz</v>
          </cell>
          <cell r="C7175" t="str">
            <v xml:space="preserve">Qualitative X-ray fluorescence spectroscopy of metals  - Moseley's law </v>
          </cell>
          <cell r="D7175" t="str">
            <v>Spectroscopie de fluorescence X qualitativedes métaux - la loi de Moseley</v>
          </cell>
          <cell r="E7175" t="str">
            <v>Espectroscopía de fluorescencia de rayos X cualitativa en metales - ley de Moseley</v>
          </cell>
          <cell r="F7175" t="str">
            <v xml:space="preserve">Kompletny zestaw eksperymentalny: Jakościowa, fluorescencyjna spektroskopia rentgenowska metali   </v>
          </cell>
          <cell r="G7175" t="str">
            <v xml:space="preserve">Качественная рентгеновская флуоресцентная спектроскопия металлов - закон Мозли </v>
          </cell>
          <cell r="H7175">
            <v>21908</v>
          </cell>
        </row>
        <row r="7176">
          <cell r="A7176" t="str">
            <v>P2544605</v>
          </cell>
          <cell r="B7176" t="str">
            <v>Qualitative Röntgenfluoreszenzanalyse an legierten Werkstoffen</v>
          </cell>
          <cell r="C7176" t="str">
            <v>Qualitative X-ray fluorescence analysis of alloyed materials</v>
          </cell>
          <cell r="D7176" t="str">
            <v xml:space="preserve">Spectroscopie de fluorescence X qualitative d'alliages </v>
          </cell>
          <cell r="E7176" t="str">
            <v>Espectroscopía de fluorescencia de rayos X cualitativa en materiales aleados</v>
          </cell>
          <cell r="F7176" t="str">
            <v xml:space="preserve">Kompletny zestaw eksperymentalny: Jakościowa, fluorescencyjna analiza rentgenowska stopów metali   </v>
          </cell>
          <cell r="G7176" t="str">
            <v xml:space="preserve">Качественный рентгенофлуоресцентный анализ легированных материалов </v>
          </cell>
          <cell r="H7176">
            <v>21908</v>
          </cell>
        </row>
        <row r="7177">
          <cell r="A7177" t="str">
            <v>P2544705</v>
          </cell>
          <cell r="B7177" t="str">
            <v>Qualitative Röntgenfluoreszenzanalyse an Pulverproben</v>
          </cell>
          <cell r="C7177" t="str">
            <v>Qualitative X-ray fluorescence analysis of powder samples</v>
          </cell>
          <cell r="D7177" t="str">
            <v xml:space="preserve">Spectroscopie de fluorescence X qualitative d'échantillons poudreux </v>
          </cell>
          <cell r="E7177" t="str">
            <v>Espectroscopía de fluorescencia de rayos X cualitativa en muestras de polvo</v>
          </cell>
          <cell r="F7177" t="str">
            <v xml:space="preserve">Kompletny zestaw eksperymentalny: Jakościowa, fluorescencyjna analiza rentgenowska próbek proszkowych   </v>
          </cell>
          <cell r="G7177" t="str">
            <v xml:space="preserve">Качественный рентгенофлуоресцентный  анализ порошковых образцов  </v>
          </cell>
          <cell r="H7177">
            <v>23731.599999999999</v>
          </cell>
        </row>
        <row r="7178">
          <cell r="A7178" t="str">
            <v>P2544805</v>
          </cell>
          <cell r="B7178" t="str">
            <v>Qualitative Röntgenfluoreszenzanalyse an Lösungen</v>
          </cell>
          <cell r="C7178" t="str">
            <v>Qualitative X-ray fluorescence analysis of solutions</v>
          </cell>
          <cell r="D7178" t="str">
            <v xml:space="preserve">Spectroscopie de fluorescence X qualitative d'échantillons liquides </v>
          </cell>
          <cell r="E7178" t="str">
            <v>Espectroscopía de fluorescencia de rayos X cualitativa en soluciones</v>
          </cell>
          <cell r="F7178" t="str">
            <v xml:space="preserve">Kompletny zestaw eksperymentalny: Jakościowa, fluorescencyjna analiza rentgenowska roztworów  </v>
          </cell>
          <cell r="G7178" t="str">
            <v>Качественный рентгенофлуоресцентный анализ растворов</v>
          </cell>
          <cell r="H7178">
            <v>22049</v>
          </cell>
        </row>
        <row r="7179">
          <cell r="A7179" t="str">
            <v>P2544905</v>
          </cell>
          <cell r="B7179" t="str">
            <v>Qualitative Röntgenfluoreszenzanalyse an Mineralien</v>
          </cell>
          <cell r="C7179" t="str">
            <v>Qualitative X-ray fluorescence analysis of ore samples</v>
          </cell>
          <cell r="D7179" t="str">
            <v>Spectroscopie de fluorescence X qualitative de minérais</v>
          </cell>
          <cell r="E7179" t="str">
            <v>Espectroscopía de fluorescencia de rayos X cualitativa en minerales</v>
          </cell>
          <cell r="F7179" t="str">
            <v xml:space="preserve">Kompletny zestaw eksperymentalny: Jakościowa, fluorescencyjna analiza rentgenowska minerałów  </v>
          </cell>
          <cell r="G7179" t="str">
            <v xml:space="preserve">Качественный рентгенофлуоресцентный анализ образцов руды  </v>
          </cell>
          <cell r="H7179">
            <v>21908</v>
          </cell>
        </row>
        <row r="7180">
          <cell r="A7180" t="str">
            <v>P2545005</v>
          </cell>
          <cell r="B7180" t="str">
            <v>Quantitative Röntgenfluoreszenzanalyse an legierten Werkstoffen</v>
          </cell>
          <cell r="C7180" t="str">
            <v>Quantitative X-ray fluorescence analysis of alloyed materials</v>
          </cell>
          <cell r="D7180" t="str">
            <v>Analyse quantitative par fluorescence X des alliages</v>
          </cell>
          <cell r="E7180" t="str">
            <v>Espectroscopía de fluorescencia de rayos X cuantitativa en materiales aleados</v>
          </cell>
          <cell r="F7180" t="str">
            <v xml:space="preserve">Kompletny zestaw eksperymentalny: Jakościowa, fluorescencyjna analiza rentgenowska stopów metali   </v>
          </cell>
          <cell r="G7180" t="str">
            <v>Количественный рентгенофлуоресцентный анализ легированных материалов</v>
          </cell>
          <cell r="H7180">
            <v>21908</v>
          </cell>
        </row>
        <row r="7181">
          <cell r="A7181" t="str">
            <v>P2545105</v>
          </cell>
          <cell r="B7181" t="str">
            <v>Quantitative Röntgenfluoreszenzanalyse an Lösungen</v>
          </cell>
          <cell r="C7181" t="str">
            <v>Quantitative X-ray fluorescence analysis of solutions</v>
          </cell>
          <cell r="D7181" t="str">
            <v xml:space="preserve">Analyse quantitative d'échantillons de liquides par fluorescence </v>
          </cell>
          <cell r="E7181" t="str">
            <v>Espectroscopía de fluorescencia de rayos X cuantitativa en soluciones</v>
          </cell>
          <cell r="F7181" t="str">
            <v xml:space="preserve">Kompletny zestaw eksperymentalny: Jakościowa, fluorescencyjna analiza rentgenowska roztworów  </v>
          </cell>
          <cell r="G7181" t="str">
            <v>Количественный рентгенофлуоресцентный анализ растворов</v>
          </cell>
          <cell r="H7181">
            <v>21927</v>
          </cell>
        </row>
        <row r="7182">
          <cell r="A7182" t="str">
            <v>P2545205</v>
          </cell>
          <cell r="B7182" t="str">
            <v>Röntgenfluoreszenzspektroskopie / Schichtdickenbestimmung</v>
          </cell>
          <cell r="C7182" t="str">
            <v>X-ray fluorescence spectroscopy – layer thickness determination</v>
          </cell>
          <cell r="D7182" t="str">
            <v xml:space="preserve">Spectroscopie de fluorescence - détermination d'épaisseur de couche </v>
          </cell>
          <cell r="E7182" t="str">
            <v>Espectroscopía de fluorescencia de rayos X / determinacióndel espesor de película</v>
          </cell>
          <cell r="F7182" t="str">
            <v xml:space="preserve">Kompletny zestaw eksperymentalny: Jakościowa, fluorescencyjna spektroskopia rentgenowska - wyznaczanie grubości warstw   </v>
          </cell>
          <cell r="G7182" t="str">
            <v xml:space="preserve">Рентгеновская флуоресцентная спектроскопия - определение толщины слоя  </v>
          </cell>
          <cell r="H7182">
            <v>21457.9</v>
          </cell>
        </row>
        <row r="7183">
          <cell r="A7183" t="str">
            <v>P2546005</v>
          </cell>
          <cell r="B7183" t="str">
            <v>Compton-Effekt - energiedispersive Direktmessung</v>
          </cell>
          <cell r="C7183" t="str">
            <v>Compton effect - energy-dispersive direct measurement</v>
          </cell>
          <cell r="D7183" t="str">
            <v xml:space="preserve">Effet Compton – mesure de l'énergie dispersive </v>
          </cell>
          <cell r="E7183" t="str">
            <v xml:space="preserve">Efecto Compton - medición directa de dispersión de energía </v>
          </cell>
          <cell r="F7183" t="str">
            <v xml:space="preserve">Kompletny zestaw eksperymentalny: Efekt Comptona - pomiar z bezpośrednią dyspersją energii   </v>
          </cell>
          <cell r="G7183" t="str">
            <v xml:space="preserve">Эффект Комптона - прямое измерение дисперсионного поглощения  </v>
          </cell>
          <cell r="H7183">
            <v>21908</v>
          </cell>
        </row>
        <row r="7184">
          <cell r="A7184" t="str">
            <v>P2546105</v>
          </cell>
          <cell r="B7184" t="str">
            <v>Energiedispersive Messungen von K-und L-Absorptionskanten</v>
          </cell>
          <cell r="C7184" t="str">
            <v>Energy-dispersive measurements of K- and L-absorption edges</v>
          </cell>
          <cell r="D7184" t="str">
            <v xml:space="preserve">Mesure dispersive en énergie des absorptions d'arête K et L </v>
          </cell>
          <cell r="E7184" t="str">
            <v>Mediciones de dispersión de energía de bordes de absorción Ky L</v>
          </cell>
          <cell r="F7184" t="str">
            <v xml:space="preserve">Kompletny zestaw eksperymentalny: Pomiar linii absorpcyjnych K i L, z bezpośrednią dyspersją energii   </v>
          </cell>
          <cell r="G7184" t="str">
            <v>Измерения дисперсионного поглощения K- и L-краев поглощения рентгеновского излучения</v>
          </cell>
          <cell r="H7184">
            <v>23731.599999999999</v>
          </cell>
        </row>
        <row r="7185">
          <cell r="A7185" t="str">
            <v>P2546205</v>
          </cell>
          <cell r="B7185" t="str">
            <v>Bestimmung der Gitterkonstanten eines Einkristalls</v>
          </cell>
          <cell r="C7185" t="str">
            <v>Determination of the lattice constants of a monocrystal</v>
          </cell>
          <cell r="D7185" t="str">
            <v xml:space="preserve">Détermination des constantes de réseaux d'un monocristal  </v>
          </cell>
          <cell r="E7185" t="str">
            <v>Determinación de la constante de rejilla de un monocristal</v>
          </cell>
          <cell r="F7185" t="str">
            <v xml:space="preserve">Kompletny zestaw eksperymentalny: Wyznaczanie stałej sieciowej monokryształu   </v>
          </cell>
          <cell r="G7185" t="str">
            <v xml:space="preserve">Определение постоянной решетки монокристалла </v>
          </cell>
          <cell r="H7185">
            <v>21908</v>
          </cell>
        </row>
        <row r="7186">
          <cell r="A7186" t="str">
            <v>P2546305</v>
          </cell>
          <cell r="B7186" t="str">
            <v>Duane-Huntsches Verschiebungsgesetz</v>
          </cell>
          <cell r="C7186" t="str">
            <v>Duane-Hunt displacement law</v>
          </cell>
          <cell r="D7186" t="str">
            <v>Loi de déplacement de Duane-Hunt</v>
          </cell>
          <cell r="E7186" t="str">
            <v>Ley de desplazamiento de Duane-Hunt</v>
          </cell>
          <cell r="F7186" t="str">
            <v xml:space="preserve">Kompletny zestaw eksperymentalny: Prawo przesunięć Duane-Hunt'a   </v>
          </cell>
          <cell r="G7186" t="str">
            <v xml:space="preserve">Закон смещения Дуэйна-Ханта  </v>
          </cell>
          <cell r="H7186">
            <v>20979.9</v>
          </cell>
        </row>
        <row r="7187">
          <cell r="A7187" t="str">
            <v>P2550105</v>
          </cell>
          <cell r="B7187" t="str">
            <v>Computertomographie</v>
          </cell>
          <cell r="C7187" t="str">
            <v>Computed tomography</v>
          </cell>
          <cell r="D7187" t="str">
            <v>Tomodensitométrie</v>
          </cell>
          <cell r="E7187" t="str">
            <v>Tomografía computarizada - CT</v>
          </cell>
          <cell r="F7187" t="str">
            <v xml:space="preserve">Kompletny zestaw eksperymentalny: Tomografia komputerowa   </v>
          </cell>
          <cell r="G7187" t="str">
            <v xml:space="preserve">Компьютерная  томография </v>
          </cell>
          <cell r="H7187">
            <v>35319</v>
          </cell>
        </row>
        <row r="7188">
          <cell r="A7188" t="str">
            <v>P2550106</v>
          </cell>
          <cell r="B7188" t="str">
            <v>Grundlagen der digitalen Röntgenbildverarbeitung</v>
          </cell>
          <cell r="C7188" t="str">
            <v>Principles of Digital X-ray Imaging</v>
          </cell>
          <cell r="D7188" t="str">
            <v>Principes de base du traitement digital en radiographie (rayons-X)</v>
          </cell>
          <cell r="E7188" t="str">
            <v>Principios de las imágenes de rayos X digitales</v>
          </cell>
          <cell r="F7188" t="str">
            <v xml:space="preserve">Kompletny zestaw eksperymentalny: Podstawy cyfrowego obrazowania rentgenowskiego  </v>
          </cell>
          <cell r="G7188" t="str">
            <v>Принципы цифровой рентгенографии</v>
          </cell>
          <cell r="H7188">
            <v>35319</v>
          </cell>
        </row>
        <row r="7189">
          <cell r="A7189" t="str">
            <v>P2550205</v>
          </cell>
          <cell r="B7189" t="str">
            <v>Grundlagen der Röntgen- strahlenschwächung und kontrast</v>
          </cell>
          <cell r="C7189" t="str">
            <v>Principles of X-ray attenuation and contrast</v>
          </cell>
          <cell r="D7189" t="str">
            <v xml:space="preserve">Principes de base de l'attenuation et du contraste  en radiographie digital (rayons-X) </v>
          </cell>
          <cell r="E7189" t="str">
            <v>Principios de atenuación y contraste de rayos X</v>
          </cell>
          <cell r="F7189" t="str">
            <v xml:space="preserve">Kompletny zestaw eksperymentalny: Podstawy tłumienia promieniowania rentgenowskiego i kontrastu  </v>
          </cell>
          <cell r="G7189" t="str">
            <v xml:space="preserve">Принципы рентгеновского ослабления и контраста  </v>
          </cell>
          <cell r="H7189">
            <v>35319</v>
          </cell>
        </row>
        <row r="7190">
          <cell r="A7190" t="str">
            <v>P2550305</v>
          </cell>
          <cell r="B7190" t="str">
            <v>Grundlagen der Strahlenintensität</v>
          </cell>
          <cell r="C7190" t="str">
            <v>Principles of beam intensity</v>
          </cell>
          <cell r="D7190" t="str">
            <v xml:space="preserve">Principes de base de l'intensité de rayonnement en radiographie digitale (rayons-X) </v>
          </cell>
          <cell r="E7190" t="str">
            <v>Principios de intensidad del haz</v>
          </cell>
          <cell r="F7190" t="str">
            <v xml:space="preserve">Kompletny zestaw eksperymentalny: Podstawy promieniotwórczości   </v>
          </cell>
          <cell r="G7190" t="str">
            <v xml:space="preserve">Основы радиоактивности  </v>
          </cell>
          <cell r="H7190">
            <v>35319</v>
          </cell>
        </row>
        <row r="7191">
          <cell r="A7191" t="str">
            <v>P2550405</v>
          </cell>
          <cell r="B7191" t="str">
            <v>Grundlagen der Auflösung und Detailerfassung</v>
          </cell>
          <cell r="C7191" t="str">
            <v>Principles of resolution and detail detectability</v>
          </cell>
          <cell r="D7191" t="str">
            <v>Principes de base de la résolution et de sasie de détails en radiographie digitale (rayons-X)</v>
          </cell>
          <cell r="E7191" t="str">
            <v>Principios de resolución y detectabilidad de detalle</v>
          </cell>
          <cell r="F7191" t="str">
            <v xml:space="preserve">Kompletny zestaw eksperymentalny: Podstawy rozdzielczości i wykrywalności szczegółów  </v>
          </cell>
          <cell r="G7191" t="str">
            <v>Основные принципы разрешения и обнаружения</v>
          </cell>
          <cell r="H7191">
            <v>35319</v>
          </cell>
        </row>
        <row r="7192">
          <cell r="A7192" t="str">
            <v>P2550505</v>
          </cell>
          <cell r="B7192" t="str">
            <v>Grundlagen der Computertomographie</v>
          </cell>
          <cell r="C7192" t="str">
            <v>Principles of CT scan</v>
          </cell>
          <cell r="D7192" t="str">
            <v>Principes de base de la tomodensitométrie (rayons-X)</v>
          </cell>
          <cell r="E7192" t="str">
            <v>Principios de la tomografía computarizada, CT</v>
          </cell>
          <cell r="F7192" t="str">
            <v xml:space="preserve">Kompletny zestaw eksperymentalny: Podstawy TK  </v>
          </cell>
          <cell r="G7192" t="str">
            <v xml:space="preserve">Принципы компьютерной томаграфии (КТ) </v>
          </cell>
          <cell r="H7192">
            <v>35319</v>
          </cell>
        </row>
        <row r="7193">
          <cell r="A7193" t="str">
            <v>P2550605</v>
          </cell>
          <cell r="B7193" t="str">
            <v>Ausrichten der Kamera</v>
          </cell>
          <cell r="C7193" t="str">
            <v>Alignment of the camera</v>
          </cell>
          <cell r="D7193" t="str">
            <v>Alignement de la caméra en radiographie digitale (rayons-X)</v>
          </cell>
          <cell r="E7193" t="str">
            <v>Alineación de la cámara</v>
          </cell>
          <cell r="F7193" t="str">
            <v xml:space="preserve">Kompletny zestaw eksperymentalny: Dostosowanie kamery  </v>
          </cell>
          <cell r="G7193" t="str">
            <v>Настройка камеры</v>
          </cell>
          <cell r="H7193">
            <v>35319</v>
          </cell>
        </row>
        <row r="7194">
          <cell r="A7194" t="str">
            <v>P2550705</v>
          </cell>
          <cell r="B7194" t="str">
            <v>Optimierung der Computertomographie Qualität</v>
          </cell>
          <cell r="C7194" t="str">
            <v>Optimization of the CT scan quality</v>
          </cell>
          <cell r="D7194" t="str">
            <v>Optimisation de la qualité en tomodensitométrie (rayons-X)</v>
          </cell>
          <cell r="E7194" t="str">
            <v>Optimización de la calidad de la tomografía computerizada</v>
          </cell>
          <cell r="F7194" t="str">
            <v xml:space="preserve">Kompletny zestaw eksperymentalny: Optymalizacja jakości skanowania CT  </v>
          </cell>
          <cell r="G7194" t="str">
            <v xml:space="preserve">Оптимизация качества компьютерной томаграфии (КТ)  </v>
          </cell>
          <cell r="H7194">
            <v>35319</v>
          </cell>
        </row>
        <row r="7195">
          <cell r="A7195" t="str">
            <v>P2550805</v>
          </cell>
          <cell r="B7195" t="str">
            <v>Strahlhärtung und Metallartefakte</v>
          </cell>
          <cell r="C7195" t="str">
            <v>Beam hardening and metal artefacts</v>
          </cell>
          <cell r="D7195" t="str">
            <v>Artefacts métalliques et durcissement du faisceau</v>
          </cell>
          <cell r="E7195" t="str">
            <v>Endurecimiento del haz y artefactos metálicos</v>
          </cell>
          <cell r="F7195" t="str">
            <v xml:space="preserve">Kompletny zestaw eksperymentalny: Hartowany pręt i metalowe artefakty  </v>
          </cell>
          <cell r="G7195" t="str">
            <v xml:space="preserve">Лучевое упрочнение  и металлические артефакты  </v>
          </cell>
          <cell r="H7195">
            <v>35319</v>
          </cell>
        </row>
        <row r="7196">
          <cell r="A7196" t="str">
            <v>P2550905</v>
          </cell>
          <cell r="B7196" t="str">
            <v>Hounsfield-Einheit</v>
          </cell>
          <cell r="C7196" t="str">
            <v>Hounsfield units</v>
          </cell>
          <cell r="D7196" t="str">
            <v xml:space="preserve">L'échelle des unités de Hounsfield (UH) </v>
          </cell>
          <cell r="E7196" t="str">
            <v>Unidades Hounsfield</v>
          </cell>
          <cell r="F7196" t="str">
            <v xml:space="preserve">Kompletny zestaw eksperymentalny: Skala Hounsfielda  </v>
          </cell>
          <cell r="G7196" t="str">
            <v>Шкала Хаунсфилда</v>
          </cell>
          <cell r="H7196">
            <v>35319</v>
          </cell>
        </row>
        <row r="7197">
          <cell r="A7197" t="str">
            <v>P3010401</v>
          </cell>
          <cell r="B7197" t="str">
            <v>Bestimmung der molaren Masse unter Verwendung des idealen Gasgesetzes</v>
          </cell>
          <cell r="C7197" t="str">
            <v xml:space="preserve">Determination of molar mass using the ideal gas law </v>
          </cell>
          <cell r="D7197" t="str">
            <v>Détermination de la masse molaire par la loi des gaz</v>
          </cell>
          <cell r="E7197" t="str">
            <v>Determinación de masa molar por la ley de gases ideales</v>
          </cell>
          <cell r="F7197" t="str">
            <v xml:space="preserve">Kompletny zestaw eksperymentalny: Wyznaczanie masy molowej z wykorzystaniem równania stanu gazu doskonałego   </v>
          </cell>
          <cell r="G7197" t="str">
            <v xml:space="preserve">Определение молярной массы с помощью закона идеального газа   </v>
          </cell>
          <cell r="H7197">
            <v>3655.42</v>
          </cell>
        </row>
        <row r="7198">
          <cell r="A7198" t="str">
            <v>P3010501</v>
          </cell>
          <cell r="B7198" t="str">
            <v>Bestimmung der molaren Masse einer Flüssigkeit</v>
          </cell>
          <cell r="C7198" t="str">
            <v>Determination of the molar mass of a liquid</v>
          </cell>
          <cell r="D7198" t="str">
            <v xml:space="preserve">Détermination de la masse molaire d'un liquide </v>
          </cell>
          <cell r="E7198" t="str">
            <v>Determinación de la masa molar de un líquido</v>
          </cell>
          <cell r="F7198" t="str">
            <v xml:space="preserve">Kompletny zestaw eksperymentalny: Wyznaczanie masy molowej cieczy   </v>
          </cell>
          <cell r="G7198" t="str">
            <v>Определение молярной массы жидкости</v>
          </cell>
          <cell r="H7198">
            <v>1385.8</v>
          </cell>
        </row>
        <row r="7199">
          <cell r="A7199" t="str">
            <v>P3010601</v>
          </cell>
          <cell r="B7199" t="str">
            <v>Bestimmung des Molekulargewichtes eines Polymers durch Messung der Viskosität</v>
          </cell>
          <cell r="C7199" t="str">
            <v>Determining the molecular weight of a polymer  from intrinsic viscosity measurements</v>
          </cell>
          <cell r="D7199" t="str">
            <v xml:space="preserve">Détermination du poids moléculaire d'un polymère par mesure de viscosité intrinsèque </v>
          </cell>
          <cell r="E7199" t="str">
            <v>Determinación del peso molecular de un polímero por medio deviscosidad intínseca</v>
          </cell>
          <cell r="F7199" t="str">
            <v xml:space="preserve">Kompletny zestaw eksperymentalny: Wyznaczanie masy cząsteczek polimeru przez pomiar lepkości   </v>
          </cell>
          <cell r="G7199" t="str">
            <v xml:space="preserve">Определение молекулярной массы полимера путем измерения вязкости   </v>
          </cell>
          <cell r="H7199">
            <v>1799.48</v>
          </cell>
        </row>
        <row r="7200">
          <cell r="A7200" t="str">
            <v>P3011400</v>
          </cell>
          <cell r="B7200" t="str">
            <v>Kondensation von Gasen durch Druckerhöhung und durch Abkühlung</v>
          </cell>
          <cell r="C7200" t="str">
            <v>Condensation of gases through an increase of pressure and through cooling</v>
          </cell>
          <cell r="D7200" t="str">
            <v>Condensation des gaz par augmentation de la pression et par refroidissement</v>
          </cell>
          <cell r="E7200" t="str">
            <v>Condensación de los gases através del aumento de la presión y del enfriamiento</v>
          </cell>
          <cell r="F7200" t="str">
            <v xml:space="preserve">Kompletny zestaw eksperymentalny: Kondensacja gazów przez podwyższanie ciśnienia i chłodzenie   </v>
          </cell>
          <cell r="G7200" t="str">
            <v xml:space="preserve">Конденсация газов при повышении давления и охлаждении  </v>
          </cell>
          <cell r="H7200">
            <v>1712</v>
          </cell>
        </row>
        <row r="7201">
          <cell r="A7201" t="str">
            <v>P3020467</v>
          </cell>
          <cell r="B7201" t="str">
            <v>Bestimmung der Verdampfungsenthalpie von Flüssigkeiten mit Cobra SMARTsense</v>
          </cell>
          <cell r="C7201" t="str">
            <v>Determination of the enthalpy of vaporisation of liquids with CobraSMARTsense</v>
          </cell>
          <cell r="D7201" t="str">
            <v>Détermination de l’enthalpie de vaporisation des liquides</v>
          </cell>
          <cell r="E7201" t="str">
            <v>Determinación de la entalpía de vaporización de líquidoscon CobraSMARTsense</v>
          </cell>
          <cell r="F7201" t="str">
            <v>Kompletny zestaw eksperymentalny: Wyznaczanie ciepła parowan ia cieczy z CobraSMARTsense</v>
          </cell>
          <cell r="G7201" t="str">
            <v>Определение энтальпии испарения жидкостей с Cobra SMARTsense</v>
          </cell>
          <cell r="H7201">
            <v>3944.19</v>
          </cell>
        </row>
        <row r="7202">
          <cell r="A7202" t="str">
            <v>P3020501</v>
          </cell>
          <cell r="B7202" t="str">
            <v>Partielles Molarvolumen</v>
          </cell>
          <cell r="C7202" t="str">
            <v xml:space="preserve">Partial molar volumes </v>
          </cell>
          <cell r="D7202" t="str">
            <v>Volumes partiels molaires</v>
          </cell>
          <cell r="E7202" t="str">
            <v>Volúmenes molares parciales</v>
          </cell>
          <cell r="F7202" t="str">
            <v xml:space="preserve">Kompletny zestaw eksperymentalny: Cząstkowa objętość molowa   </v>
          </cell>
          <cell r="G7202" t="str">
            <v xml:space="preserve">Парциальный молярный объём  </v>
          </cell>
          <cell r="H7202">
            <v>1964.85</v>
          </cell>
        </row>
        <row r="7203">
          <cell r="A7203" t="str">
            <v>P3020667</v>
          </cell>
          <cell r="B7203" t="str">
            <v>Bestimmung der Mischungsenthalpie binärer Flüssigkeitsgemische mit Cobra SMARTsense</v>
          </cell>
          <cell r="C7203" t="str">
            <v>Determination of the mixing enthalpy with Cobra SMARTsensethalpy of binary fluid mixtures with CobraSMARTsense</v>
          </cell>
          <cell r="D7203" t="str">
            <v xml:space="preserve">Détermination de l'enthalpie de mélange de systèmes binairesde liquides avec CobraSMARTsense </v>
          </cell>
          <cell r="E7203" t="str">
            <v>Determinación de la entapía de mezclas de mezclas de fluídosbinarios con CobraSMARTsense</v>
          </cell>
          <cell r="F7203" t="str">
            <v>Kompletny zestaw eksperymentalny: Wyznaczanie entalpii mieszania dwuskładnikowych mieszanin cieczy z CobraSMARTsense</v>
          </cell>
          <cell r="G7203" t="str">
            <v>Определение энтальпии смешения двукомпонентных жидких смесейc Cobra SMARTsense</v>
          </cell>
          <cell r="H7203">
            <v>4473.54</v>
          </cell>
        </row>
        <row r="7204">
          <cell r="A7204" t="str">
            <v>P3020767</v>
          </cell>
          <cell r="B7204" t="str">
            <v>Bestimmung der Hydratationsenthalpie eines Elektrolyts (Lösungsenthalpie) mit Cobra SMARTsense</v>
          </cell>
          <cell r="C7204" t="str">
            <v>Determination of the hydration enthalpy of an electrolyte (solution enthalpy) with Cobra SMARTsense</v>
          </cell>
          <cell r="D7204" t="str">
            <v xml:space="preserve">Détermination de l'enthalpie d'hydratation d'un électrolyte (enthalpie de solution) avec Cobra SMARTsense </v>
          </cell>
          <cell r="E7204" t="str">
            <v>Determinación de entalpía de hidratación de un electrolito (ntalpía de solución ) con Cobra SMARTsense</v>
          </cell>
          <cell r="F7204" t="str">
            <v>Kompletny zestaw eksperymentalny: Wyznaczanie entalpii hydratacji elektrolitu (entalpia roztworu) z Cobra SMARTsense</v>
          </cell>
          <cell r="G7204" t="str">
            <v>Определение энтальпии гидратации электролита (энтальпия раствора) с  Cobra SMARTsense</v>
          </cell>
          <cell r="H7204">
            <v>3593.94</v>
          </cell>
        </row>
        <row r="7205">
          <cell r="A7205" t="str">
            <v>P3020867</v>
          </cell>
          <cell r="B7205" t="str">
            <v>Bestimmung der Neutralisationsenthalpie mit Cobra SMARTsense</v>
          </cell>
          <cell r="C7205" t="str">
            <v>Determination of the enthalpy of neutralisationof neutralisation with CobraSMARTsense</v>
          </cell>
          <cell r="D7205" t="str">
            <v xml:space="preserve">Détermination de l'enthalpie de neutralisation avec CobraSMARTsense </v>
          </cell>
          <cell r="E7205" t="str">
            <v>Determinación de entalpía de neutralización con CobraSMARTsense</v>
          </cell>
          <cell r="F7205" t="str">
            <v>Kompletny zestaw eksperymentalny: Wyznaczanie entalpii zobojętniania z CobraSMARTsense</v>
          </cell>
          <cell r="G7205" t="str">
            <v>Определение энтальпии нейтрализации с Cobra SMARTsense</v>
          </cell>
          <cell r="H7205">
            <v>3326.35</v>
          </cell>
        </row>
        <row r="7206">
          <cell r="A7206" t="str">
            <v>P3020967</v>
          </cell>
          <cell r="B7206" t="str">
            <v>Bestimmung der Schmelzenthalpie eines Reinstoffs mit Cobra SMARTsense</v>
          </cell>
          <cell r="C7206" t="str">
            <v>Determination of the melting enthalpy of a pure substance with CobraSMARTsense</v>
          </cell>
          <cell r="D7206" t="str">
            <v>Détermination de l'enthalpie de fusion d'une substance pure avec CobraSMARTsense</v>
          </cell>
          <cell r="E7206" t="str">
            <v>Determinación de entalpía de fusión de una sustancia puracon CobraSMARTsense</v>
          </cell>
          <cell r="F7206" t="str">
            <v>Kompletny zestaw eksperymentalny: Wyznaczanie entalpii topnienia czystej substancji z CobraSMARTsense</v>
          </cell>
          <cell r="G7206" t="str">
            <v>Определение энтальпии плавления чистого веществаc Cobra SMARTsense</v>
          </cell>
          <cell r="H7206">
            <v>3396.65</v>
          </cell>
        </row>
        <row r="7207">
          <cell r="A7207" t="str">
            <v>P3021001</v>
          </cell>
          <cell r="B7207" t="str">
            <v>Siedepunktserhöhung - Raoult'sches Gesetz</v>
          </cell>
          <cell r="C7207" t="str">
            <v xml:space="preserve">Boiling point elevation - Raoult's law </v>
          </cell>
          <cell r="D7207" t="str">
            <v xml:space="preserve">Elévation du point d'ébullition </v>
          </cell>
          <cell r="E7207" t="str">
            <v>Elevación del punto de ebullición</v>
          </cell>
          <cell r="F7207" t="str">
            <v xml:space="preserve">Kompletny zestaw eksperymentalny: Podwyższanie temperatury wrzenia - prawo Raoulta  </v>
          </cell>
          <cell r="G7207" t="str">
            <v>Повышение точки кипения - закон Рауля</v>
          </cell>
          <cell r="H7207">
            <v>1800.04</v>
          </cell>
        </row>
        <row r="7208">
          <cell r="A7208" t="str">
            <v>P3021101</v>
          </cell>
          <cell r="B7208" t="str">
            <v>Gefrierpunktserniedrigung</v>
          </cell>
          <cell r="C7208" t="str">
            <v xml:space="preserve">Freezing point depression </v>
          </cell>
          <cell r="D7208" t="str">
            <v>Abaissement du point de congélation</v>
          </cell>
          <cell r="E7208" t="str">
            <v>Depresión del punto de congelación</v>
          </cell>
          <cell r="F7208" t="str">
            <v xml:space="preserve">Kompletny zestaw eksperymentalny: Obniżanie temperatury krzepnięcia   </v>
          </cell>
          <cell r="G7208" t="str">
            <v>Понижение точки замерзания</v>
          </cell>
          <cell r="H7208">
            <v>1983.9</v>
          </cell>
        </row>
        <row r="7209">
          <cell r="A7209" t="str">
            <v>P3021367</v>
          </cell>
          <cell r="B7209" t="str">
            <v>Bestimmung der Heizwerte fester und gasförmiger Brennstoffe mit Cobra SMARTsense</v>
          </cell>
          <cell r="C7209" t="str">
            <v>Determination of the heating values of solid and gaseous fuels in a horizontal calorimeter</v>
          </cell>
          <cell r="D7209" t="str">
            <v>Détermination des valeurs calorifiques de carburants solides et gazeux dans un calorimètre horizontal</v>
          </cell>
          <cell r="E7209" t="str">
            <v>DETERM. DEL PODER CALORÍF. DE COMBUSTIÓN DE SOLIDOS Y GASES</v>
          </cell>
          <cell r="F7209" t="str">
            <v xml:space="preserve">Kompletny zestaw eksperymentalny: Wyznaczanie wartości opałowych paliw stałych i gazowych w poziomym kalorymetrze  </v>
          </cell>
          <cell r="G7209" t="str">
            <v>Определение теплотворной способности твердого топлива и газа в горизонтальном калориметре</v>
          </cell>
          <cell r="H7209">
            <v>4060.87</v>
          </cell>
        </row>
        <row r="7210">
          <cell r="A7210" t="str">
            <v>P3021401</v>
          </cell>
          <cell r="B7210" t="str">
            <v>Bestimmung der Verbrennungsenthalpie mit der Kalorimeterbombe</v>
          </cell>
          <cell r="C7210" t="str">
            <v>Determination of the enthalpy of combustion with a calorimetric bomb</v>
          </cell>
          <cell r="D7210" t="str">
            <v xml:space="preserve">Détermination de l'enthalpie de combustion avec une bombe calorimétrique </v>
          </cell>
          <cell r="E7210" t="str">
            <v>Determinación de entalpía de combustión con una bomba calo-rimétrica</v>
          </cell>
          <cell r="F7210" t="str">
            <v xml:space="preserve">Kompletny zestaw eksperymentalny: Wyznaczanie entalpii spalania przy wykorzystaniu bomby kalorymetrycznej   </v>
          </cell>
          <cell r="G7210" t="str">
            <v xml:space="preserve">Определение энтальпии горения при помощи калориметрической бомбы </v>
          </cell>
          <cell r="H7210">
            <v>5129.6000000000004</v>
          </cell>
        </row>
        <row r="7211">
          <cell r="A7211" t="str">
            <v>P3021501</v>
          </cell>
          <cell r="B7211" t="str">
            <v xml:space="preserve">Bestimmung der Bildungswärme des Wassers </v>
          </cell>
          <cell r="C7211" t="str">
            <v xml:space="preserve">Determination of the heat of formation of water </v>
          </cell>
          <cell r="D7211" t="str">
            <v xml:space="preserve">Détermination de la chaleur de formation de l'eau </v>
          </cell>
          <cell r="E7211" t="str">
            <v>Determinación del calor de formación de agua</v>
          </cell>
          <cell r="F7211" t="str">
            <v xml:space="preserve">Kompletny zestaw eksperymentalny: Wyznaczanie ciepła tworzenia wody   </v>
          </cell>
          <cell r="G7211" t="str">
            <v xml:space="preserve">Определение теплоты образования воды   </v>
          </cell>
          <cell r="H7211">
            <v>4870.1899999999996</v>
          </cell>
        </row>
        <row r="7212">
          <cell r="A7212" t="str">
            <v>P3021601</v>
          </cell>
          <cell r="B7212" t="str">
            <v>Bestimmung der Bildungswärme von CO2 und CO (Hess'sches Gesetz)</v>
          </cell>
          <cell r="C7212" t="str">
            <v xml:space="preserve">Determination of the heat of formation for CO2 and CO (Hess' law) </v>
          </cell>
          <cell r="D7212" t="str">
            <v>Détermination de la chaleur de formation du CO² et CO (loide Hess)</v>
          </cell>
          <cell r="E7212" t="str">
            <v>Determinación del calor de formación de CO2 y CO</v>
          </cell>
          <cell r="F7212" t="str">
            <v xml:space="preserve">Kompletny zestaw eksperymentalny: Wyznaczanie ciepła tworzenia CO2 i CO (prawo Hessa)   </v>
          </cell>
          <cell r="G7212" t="str">
            <v xml:space="preserve">Определение теплоты образования CO2 и CO  </v>
          </cell>
          <cell r="H7212">
            <v>3630.14</v>
          </cell>
        </row>
        <row r="7213">
          <cell r="A7213" t="str">
            <v>P3021667</v>
          </cell>
          <cell r="B7213" t="str">
            <v>Hess'sches Gesetz mit Cobra SMARTsense</v>
          </cell>
          <cell r="C7213" t="str">
            <v xml:space="preserve">Hess's law with Cobra SMARTsense </v>
          </cell>
          <cell r="D7213" t="str">
            <v>Loi de Hess avec Cobra SMARTsense</v>
          </cell>
          <cell r="E7213" t="str">
            <v>Ley de Hess con Cobra SMARTsense</v>
          </cell>
          <cell r="F7213" t="str">
            <v xml:space="preserve">Kompletny zestaw eksperymentalny: Prawo Hessa z Cobra SMAR </v>
          </cell>
          <cell r="G7213" t="str">
            <v>Закон Гесса с Cobra SMARTsense</v>
          </cell>
          <cell r="H7213">
            <v>4503.1400000000003</v>
          </cell>
        </row>
        <row r="7214">
          <cell r="A7214" t="str">
            <v>P3021701</v>
          </cell>
          <cell r="B7214" t="str">
            <v xml:space="preserve">Bestimmung der Brennwerte von Heizöl und Olivenöl </v>
          </cell>
          <cell r="C7214" t="str">
            <v>Determination of the heating value of fuel oil and of the calorific value of olive oil</v>
          </cell>
          <cell r="D7214" t="str">
            <v xml:space="preserve">Détermination du pouvoir calorifique du mazout et de l'huile d'olive </v>
          </cell>
          <cell r="E7214" t="str">
            <v>Determinación de valores caloríficos para aceite de oliva</v>
          </cell>
          <cell r="F7214" t="str">
            <v xml:space="preserve">Kompletny zestaw eksperymentalny: Wyznaczanie wartości opałowej oleju napędowego i ciepła spalania oliwy (oleju z oliwek) </v>
          </cell>
          <cell r="G7214" t="str">
            <v xml:space="preserve">Определение теплоты сгорания дизельного топлива и теплотворной способности оливкового масла  </v>
          </cell>
          <cell r="H7214">
            <v>2211.1999999999998</v>
          </cell>
        </row>
        <row r="7215">
          <cell r="A7215" t="str">
            <v>P3021767</v>
          </cell>
          <cell r="B7215" t="str">
            <v>Bestimmung der Brennwerte von Heizöl und Olivenöl mit Cobra SMARTsense</v>
          </cell>
          <cell r="C7215" t="str">
            <v>Determination of the heating value of fuel oil and of the calorific value of olive oil</v>
          </cell>
          <cell r="D7215" t="str">
            <v xml:space="preserve">Détermination du pouvoir calorifique du mazout et de l'huile d'olive </v>
          </cell>
          <cell r="E7215" t="str">
            <v>Determinación de valores caloríficos para aceite de oliva</v>
          </cell>
          <cell r="F7215" t="str">
            <v xml:space="preserve">Kompletny zestaw eksperymentalny: Wyznaczanie wartości opałowej oleju napędowego i ciepła spalania oliwy (oleju z oliwek) </v>
          </cell>
          <cell r="G7215" t="str">
            <v xml:space="preserve">Определение теплоты сгорания дизельного топлива и теплотворной способности оливкового масла  </v>
          </cell>
          <cell r="H7215">
            <v>3084.2</v>
          </cell>
        </row>
        <row r="7216">
          <cell r="A7216" t="str">
            <v>P3021900</v>
          </cell>
          <cell r="B7216" t="str">
            <v>Bestimmung molarer Massen durch Messung der Siedepunktserhöhung (Ebullioskopie)</v>
          </cell>
          <cell r="C7216" t="str">
            <v>Determination of molar masses via a measurement of the boiling point elevation (ebullioscopy)</v>
          </cell>
          <cell r="D7216" t="str">
            <v xml:space="preserve">Détermination de la masse molaire par mesure de l'élévation du point d'ébullition (ébullioscopie) </v>
          </cell>
          <cell r="E7216" t="str">
            <v>Determinación de masas molares por medición de la eleva-cióndel punto de ebullición - Ebulloscopía</v>
          </cell>
          <cell r="F7216" t="str">
            <v xml:space="preserve">Kompletny zestaw eksperymentalny: Wyznaczanie masy molarnej przez pomiar podwyższonej temperatury wrzenia (ebulioskopia) </v>
          </cell>
          <cell r="G7216" t="str">
            <v>Определение молярных масс путем измерения точки кипения  Эбулоскопия</v>
          </cell>
          <cell r="H7216">
            <v>1877.64</v>
          </cell>
        </row>
        <row r="7217">
          <cell r="A7217" t="str">
            <v>P3022000</v>
          </cell>
          <cell r="B7217" t="str">
            <v>Bestimmung molarer Massen durch Messung der Gefrierpunktserniedrigung (Kryoskopie)</v>
          </cell>
          <cell r="C7217" t="str">
            <v>Determination of molar masses via a measurement of the freezing point depression (cryoscopy)</v>
          </cell>
          <cell r="D7217" t="str">
            <v xml:space="preserve">Détermination de la masse molaire par mesure de l'abaissement du point de congélation (cryoscopie) </v>
          </cell>
          <cell r="E7217" t="str">
            <v>Determinación de masas molares por medición del descensodelpunto de congelación - Crioscopía</v>
          </cell>
          <cell r="F7217" t="str">
            <v xml:space="preserve">Kompletny zestaw eksperymentalny: Wyznaczanie masy molarnej przez pomiar obniżonej temperatury zamarzania (krioskopia)   </v>
          </cell>
          <cell r="G7217" t="str">
            <v>Криоскопия: Определение молярных масс измерением точки замерзания</v>
          </cell>
          <cell r="H7217">
            <v>2139.8000000000002</v>
          </cell>
        </row>
        <row r="7218">
          <cell r="A7218" t="str">
            <v>P3022100</v>
          </cell>
          <cell r="B7218" t="str">
            <v>Das Volumengesetz von Gay-Lussac</v>
          </cell>
          <cell r="C7218" t="str">
            <v xml:space="preserve">Gay-Lussac's law of volumes </v>
          </cell>
          <cell r="D7218" t="str">
            <v xml:space="preserve">Loi des taux fixes des volumes de gay-lussac </v>
          </cell>
          <cell r="E7218" t="str">
            <v xml:space="preserve">Gay-Lussac's law of gaseous combustion. GL 7 </v>
          </cell>
          <cell r="F7218" t="str">
            <v xml:space="preserve">Kompletny zestaw eksperymentalny: Prawo objętości Gay-Lussaca  </v>
          </cell>
          <cell r="G7218" t="str">
            <v xml:space="preserve">Закон обьемов Гей-Люссака </v>
          </cell>
          <cell r="H7218">
            <v>2654.78</v>
          </cell>
        </row>
        <row r="7219">
          <cell r="A7219" t="str">
            <v>P3030401</v>
          </cell>
          <cell r="B7219" t="str">
            <v>Siedediagramm einer binären Mischung</v>
          </cell>
          <cell r="C7219" t="str">
            <v xml:space="preserve">Boiling point diagram of a binary mixture </v>
          </cell>
          <cell r="D7219" t="str">
            <v xml:space="preserve">Diagramme du point d'ébullition d'un mélange binaire </v>
          </cell>
          <cell r="E7219" t="str">
            <v>Diagrama del punto de ebullición de una mezcla binaria</v>
          </cell>
          <cell r="F7219" t="str">
            <v xml:space="preserve">Kompletny zestaw eksperymentalny: Wykres temperatury wrzenia dwuskładnikowych mieszanin  </v>
          </cell>
          <cell r="G7219" t="str">
            <v>Диаграмма точки кипения двойной смеси</v>
          </cell>
          <cell r="H7219">
            <v>3621.44</v>
          </cell>
        </row>
        <row r="7220">
          <cell r="A7220" t="str">
            <v>P3030501</v>
          </cell>
          <cell r="B7220" t="str">
            <v>Löslichkeitsdiagramm zweier teilweise mischbarer Flüssigkeiten</v>
          </cell>
          <cell r="C7220" t="str">
            <v xml:space="preserve">Solubility diagram of two partially miscible liquids </v>
          </cell>
          <cell r="D7220" t="str">
            <v>Diagramme de solubilité de deux fluides partiellement miscibles</v>
          </cell>
          <cell r="E7220" t="str">
            <v>Diagrama de solubilidad de dos líquidos parcialmente miscibles</v>
          </cell>
          <cell r="F7220" t="str">
            <v xml:space="preserve">Kompletny zestaw eksperymentalny: Wykres rozpuszczalności dwóch częściowo mieszalnych cieczy   </v>
          </cell>
          <cell r="G7220" t="str">
            <v xml:space="preserve">Диаграмма растворимости двух частично смешиваемых жидкостей   </v>
          </cell>
          <cell r="H7220">
            <v>1646.3</v>
          </cell>
        </row>
        <row r="7221">
          <cell r="A7221" t="str">
            <v>P3030601</v>
          </cell>
          <cell r="B7221" t="str">
            <v>Mischungslücke in einem Dreistoffsystem</v>
          </cell>
          <cell r="C7221" t="str">
            <v xml:space="preserve">Miscibility gap in a ternary system </v>
          </cell>
          <cell r="D7221" t="str">
            <v>Non-miscibilité dans un système ternaire</v>
          </cell>
          <cell r="E7221" t="str">
            <v>Brecha de miscibilidad en un sistema terciario</v>
          </cell>
          <cell r="F7221" t="str">
            <v xml:space="preserve">Kompletny zestaw eksperymentalny: Obszar ograniczonej mieszalności trójskładnikowych mieszanin   </v>
          </cell>
          <cell r="G7221" t="str">
            <v xml:space="preserve">Граница растворимости в трехкомпонентной смеси </v>
          </cell>
          <cell r="H7221">
            <v>1683.9</v>
          </cell>
        </row>
        <row r="7222">
          <cell r="A7222" t="str">
            <v>P3030701</v>
          </cell>
          <cell r="B7222" t="str">
            <v xml:space="preserve">Verteilungsgleichgewicht </v>
          </cell>
          <cell r="C7222" t="str">
            <v xml:space="preserve">Distribution equilibrium </v>
          </cell>
          <cell r="D7222" t="str">
            <v>Equilibre de distribution</v>
          </cell>
          <cell r="E7222" t="str">
            <v>Equilibrio de distribución</v>
          </cell>
          <cell r="F7222" t="str">
            <v xml:space="preserve">Kompletny zestaw eksperymentalny: Prawo podziału Nernsta </v>
          </cell>
          <cell r="G7222" t="str">
            <v xml:space="preserve">Закон распределения  </v>
          </cell>
          <cell r="H7222">
            <v>1761.75</v>
          </cell>
        </row>
        <row r="7223">
          <cell r="A7223" t="str">
            <v>P3030867</v>
          </cell>
          <cell r="B7223" t="str">
            <v>Löslichkeitsprodukt mit Cobra SMARTsense</v>
          </cell>
          <cell r="C7223" t="str">
            <v>Solubility product with Cobra SMARTsense</v>
          </cell>
          <cell r="D7223" t="str">
            <v>Produit de solubilité avec Cobra SMARTsense</v>
          </cell>
          <cell r="E7223" t="str">
            <v>Producto de solubilidad (con Cobra SMARTsense)</v>
          </cell>
          <cell r="F7223" t="str">
            <v>Kompletny zestaw eksperymentalny: Iloczyn rozpuszczalności z interfejsem CobraSMARTsense</v>
          </cell>
          <cell r="G7223" t="str">
            <v>Продукты растворимости с Cobra SMARTsense</v>
          </cell>
          <cell r="H7223">
            <v>2248.4899999999998</v>
          </cell>
        </row>
        <row r="7224">
          <cell r="A7224" t="str">
            <v>P3030967</v>
          </cell>
          <cell r="B7224" t="str">
            <v>Dissoziationsgleichgewicht mit Cobra SMARTsense</v>
          </cell>
          <cell r="C7224" t="str">
            <v>Dissociation equilibrium with Cobra SMARTsense</v>
          </cell>
          <cell r="D7224" t="str">
            <v>Equilibre de dissociation avec Cobra SMARTsense</v>
          </cell>
          <cell r="E7224" t="str">
            <v>Equilibrio de disociación con Cobra SMARTsense</v>
          </cell>
          <cell r="F7224" t="str">
            <v>Kompletny zestaw eksperymentalny: Równowaga dysocjacji (z CobraSMARTsense</v>
          </cell>
          <cell r="G7224" t="str">
            <v>Равновесная диссоциация с Cobra SMARTsense</v>
          </cell>
          <cell r="H7224">
            <v>1715</v>
          </cell>
        </row>
        <row r="7225">
          <cell r="A7225" t="str">
            <v>P3031001</v>
          </cell>
          <cell r="B7225" t="str">
            <v>Komplexbildungsgleichgewicht / Gleichgewichtskonstante</v>
          </cell>
          <cell r="C7225" t="str">
            <v>Complex formation equilibrium / equilibrium constant</v>
          </cell>
          <cell r="D7225" t="str">
            <v>Equilibre de formation de complexe / Constante de formation equilibre</v>
          </cell>
          <cell r="E7225" t="str">
            <v>Equilibrio de formación de complejos / Constante de equilibrio</v>
          </cell>
          <cell r="F7225" t="str">
            <v xml:space="preserve">Kompletny zestaw eksperymentalny: Równowaga reakcji złożonej / Stała reakcji złożonej   </v>
          </cell>
          <cell r="G7225" t="str">
            <v>Диссоциация комплексных образований/ константа равновесия</v>
          </cell>
          <cell r="H7225">
            <v>650.25</v>
          </cell>
        </row>
        <row r="7226">
          <cell r="A7226" t="str">
            <v>P3031101</v>
          </cell>
          <cell r="B7226" t="str">
            <v>Dissoziationskonstanten</v>
          </cell>
          <cell r="C7226" t="str">
            <v xml:space="preserve">Dissociation constants </v>
          </cell>
          <cell r="D7226" t="str">
            <v>Constante de dissociation</v>
          </cell>
          <cell r="E7226" t="str">
            <v>Constantes de disociación</v>
          </cell>
          <cell r="F7226" t="str">
            <v xml:space="preserve">Kompletny zestaw eksperymentalny: Stała dysocjacji   </v>
          </cell>
          <cell r="G7226" t="str">
            <v xml:space="preserve">Константы диссоциации    </v>
          </cell>
          <cell r="H7226">
            <v>6948.05</v>
          </cell>
        </row>
        <row r="7227">
          <cell r="A7227" t="str">
            <v>P3031251</v>
          </cell>
          <cell r="B7227" t="str">
            <v>Wasserdampfdestillation</v>
          </cell>
          <cell r="C7227" t="str">
            <v>Steam distillation</v>
          </cell>
          <cell r="D7227" t="str">
            <v xml:space="preserve">Destillation à la vapeur d'eau </v>
          </cell>
          <cell r="E7227" t="str">
            <v>DESTILACIÓN DE VAPOR DE AGUA</v>
          </cell>
          <cell r="F7227" t="str">
            <v xml:space="preserve">Kompletny zestaw eksperymentalny: Destylacja parowa  </v>
          </cell>
          <cell r="G7227" t="str">
            <v xml:space="preserve">Перегонка с водяным паром </v>
          </cell>
          <cell r="H7227">
            <v>1363.93</v>
          </cell>
        </row>
        <row r="7228">
          <cell r="A7228" t="str">
            <v>P3031501</v>
          </cell>
          <cell r="B7228" t="str">
            <v>Rektifikation - Bestimmung der Anzahl der theoretischen Böden in einer Destillationskolonne</v>
          </cell>
          <cell r="C7228" t="str">
            <v>Rectification -  the number of theoretical trays in a distillation column</v>
          </cell>
          <cell r="D7228" t="str">
            <v xml:space="preserve">Rectification:  nombre de plateaux théoriques d'une colonne de distillation </v>
          </cell>
          <cell r="E7228" t="str">
            <v>Rectificación - determinación del número de bandejas teóri-cas en una columna de destilación</v>
          </cell>
          <cell r="F7228" t="str">
            <v xml:space="preserve">Kompletny zestaw eksperymentalny: Wyznaczanie liczby teoretycznych półek kolumny destylacyjnej  </v>
          </cell>
          <cell r="G7228" t="str">
            <v xml:space="preserve">Теоретический расчёт количества тарелок в дистилляционной колонне   </v>
          </cell>
          <cell r="H7228">
            <v>17741.099999999999</v>
          </cell>
        </row>
        <row r="7229">
          <cell r="A7229" t="str">
            <v>P3031667</v>
          </cell>
          <cell r="B7229" t="str">
            <v>Fraktionelle Destillation mit der Glockenbodenkolonne mit Cobra SMARTsense</v>
          </cell>
          <cell r="C7229" t="str">
            <v>Fractional distillation with the bubble tray column with CobraSMARTsense</v>
          </cell>
          <cell r="D7229" t="str">
            <v>Distillation fractionnée avec une colonne à plateaux à  calottes avec CobraSMARTsense</v>
          </cell>
          <cell r="E7229" t="str">
            <v>Destilación fraccionada con columna de bandeja de burbujascon CobraSMARTsense</v>
          </cell>
          <cell r="F7229" t="str">
            <v>Kompletny zestaw eksperymentalny: Destylacja frakcyjna z kolumną o półkach bańkowych z CobraSMARTsense</v>
          </cell>
          <cell r="G7229" t="str">
            <v>Фракционная перегонка при помощи ректификационной колонны  c Cobra SMARTsense</v>
          </cell>
          <cell r="H7229">
            <v>3399.75</v>
          </cell>
        </row>
        <row r="7230">
          <cell r="A7230" t="str">
            <v>P3031900</v>
          </cell>
          <cell r="B7230" t="str">
            <v xml:space="preserve">Sublimation und Löslichkeit von Jod </v>
          </cell>
          <cell r="C7230" t="str">
            <v>Sublimation and solubility of iodine</v>
          </cell>
          <cell r="D7230" t="str">
            <v>Sublimation et solubilité du iode</v>
          </cell>
          <cell r="E7230" t="str">
            <v>Sublimación y solubilidad de Iodo</v>
          </cell>
          <cell r="F7230" t="str">
            <v xml:space="preserve">Kompletny zestaw eksperymentalny: Sublimowanie i rozpuszczalność jodu   </v>
          </cell>
          <cell r="G7230" t="str">
            <v xml:space="preserve">Сублимация и растворимость йода </v>
          </cell>
          <cell r="H7230">
            <v>455.45</v>
          </cell>
        </row>
        <row r="7231">
          <cell r="A7231" t="str">
            <v>P3040801</v>
          </cell>
          <cell r="B7231" t="str">
            <v>Adsorptionsisotherme</v>
          </cell>
          <cell r="C7231" t="str">
            <v xml:space="preserve">Adsorption isotherms </v>
          </cell>
          <cell r="D7231" t="str">
            <v xml:space="preserve">Isothermes d'absorption </v>
          </cell>
          <cell r="E7231" t="str">
            <v>Isoterma de adsorción</v>
          </cell>
          <cell r="F7231" t="str">
            <v xml:space="preserve">Kompletny zestaw eksperymentalny: Izotermy absorpcji   </v>
          </cell>
          <cell r="G7231" t="str">
            <v>Изотермы адсорбции</v>
          </cell>
          <cell r="H7231">
            <v>790.65</v>
          </cell>
        </row>
        <row r="7232">
          <cell r="A7232" t="str">
            <v>P3050201</v>
          </cell>
          <cell r="B7232" t="str">
            <v>Reaktionsgeschwindigkeit und Aktivierungsenergie für die saure Hydrolyse von Essigsäureethylester</v>
          </cell>
          <cell r="C7232" t="str">
            <v>Reaction rate and activation energy of the acid hydrolysis of ethyl acetate</v>
          </cell>
          <cell r="D7232" t="str">
            <v xml:space="preserve">Vitesse de réaction et énergie d'activation de l'hydrolyse d'acétate d'éthyle </v>
          </cell>
          <cell r="E7232" t="str">
            <v>Velocidad de reacción y energía de activación de hidrólisisácida de acetato de etilo</v>
          </cell>
          <cell r="F7232" t="str">
            <v xml:space="preserve">Kompletny zestaw eksperymentalny: Szybkość reakcji i energia aktywacji kwaśnej hydrolizy octanu etylu   </v>
          </cell>
          <cell r="G7232" t="str">
            <v xml:space="preserve">Скорость реакции и  энергия активации кислотного гидролиза этилацетата </v>
          </cell>
          <cell r="H7232">
            <v>2607.75</v>
          </cell>
        </row>
        <row r="7233">
          <cell r="A7233" t="str">
            <v>P3050301</v>
          </cell>
          <cell r="B7233" t="str">
            <v>Kinetik der Inversionsreaktion von Saccharose</v>
          </cell>
          <cell r="C7233" t="str">
            <v xml:space="preserve">Kinetics of the inversion of saccharose </v>
          </cell>
          <cell r="D7233" t="str">
            <v xml:space="preserve">Cinétique de l'inversion du saccarose </v>
          </cell>
          <cell r="E7233" t="str">
            <v>Cinética de la inversión de sacarosa</v>
          </cell>
          <cell r="F7233" t="str">
            <v xml:space="preserve">Kompletny zestaw eksperymentalny: Kinetyka inwersji sacharozy   </v>
          </cell>
          <cell r="G7233" t="str">
            <v>Кинетика инверсии сахарозы</v>
          </cell>
          <cell r="H7233">
            <v>3160.45</v>
          </cell>
        </row>
        <row r="7234">
          <cell r="A7234" t="str">
            <v>P3060567</v>
          </cell>
          <cell r="B7234" t="str">
            <v>Temperaturabhängigkeit der Leitfähigkeit mit Cobra SMARTsense</v>
          </cell>
          <cell r="C7234" t="str">
            <v>Temperature dependence of conductivity with Cobra SMARTsenseuctivity with Cobra SMARTsense</v>
          </cell>
          <cell r="D7234" t="str">
            <v>Dépendance de la température de conductivité avec Cobra SMARTsense</v>
          </cell>
          <cell r="E7234" t="str">
            <v>Dependencia de temperatura de la conductividadcon Cobra SMARTsense</v>
          </cell>
          <cell r="F7234" t="str">
            <v xml:space="preserve">Kompletny zestaw eksperymentalny: Zależność przewodnictwa od temperatury z Cobra SMARTsense  </v>
          </cell>
          <cell r="G7234" t="str">
            <v xml:space="preserve">Зависимость проводимости от температуры c Cobra SMARTsense </v>
          </cell>
          <cell r="H7234">
            <v>2009</v>
          </cell>
        </row>
        <row r="7235">
          <cell r="A7235" t="str">
            <v>P3060667</v>
          </cell>
          <cell r="B7235" t="str">
            <v>Leitfähigkeit starker und schwacher Elektrolyte mit Cobra SMARTsense</v>
          </cell>
          <cell r="C7235" t="str">
            <v>Conductivity of strong and weak electrolytes with Cobra SMARTsense</v>
          </cell>
          <cell r="D7235" t="str">
            <v xml:space="preserve">Conductivité d'électrolytes forts et faibles- CobraSMARTsens </v>
          </cell>
          <cell r="E7235" t="str">
            <v>Conductividad de electrolitos fuertes y débiles (con CobraSMARTsense)</v>
          </cell>
          <cell r="F7235" t="str">
            <v>Kompletny zestaw eksperymentalny: Przewodnictwo silnych i słabych elektrolitów z CobraSMARTsense</v>
          </cell>
          <cell r="G7235" t="str">
            <v>Проводимость сильных и слабых электролитов  c Cobra SMARTsense</v>
          </cell>
          <cell r="H7235">
            <v>1515.55</v>
          </cell>
        </row>
        <row r="7236">
          <cell r="A7236" t="str">
            <v>P3060767</v>
          </cell>
          <cell r="B7236" t="str">
            <v>Leitfähigkeitstitration mit Cobra SMARTsense</v>
          </cell>
          <cell r="C7236" t="str">
            <v>Conductivity titration with Cobra SMARTsense</v>
          </cell>
          <cell r="D7236" t="str">
            <v>Titration conductimétrique avec Cobra SMARTsense</v>
          </cell>
          <cell r="E7236" t="str">
            <v>Titulación conductométrica con Cobra SMARTsense</v>
          </cell>
          <cell r="F7236" t="str">
            <v>Kompletny zestaw eksperymentalny: Miareczkowanie konduktometryczne z CobraSMARTsense</v>
          </cell>
          <cell r="G7236" t="str">
            <v xml:space="preserve">Кондуктометрическое  титрование (с Cobra SMARTsense)  </v>
          </cell>
          <cell r="H7236">
            <v>1053.4000000000001</v>
          </cell>
        </row>
        <row r="7237">
          <cell r="A7237" t="str">
            <v>P3060867</v>
          </cell>
          <cell r="B7237" t="str">
            <v>Bestimmung des Aktivitätskoeffizienten durch Leitfähigkeitsmessung mit Cobra SMARTsense</v>
          </cell>
          <cell r="C7237" t="str">
            <v>Determination of the activity coefficient by a conductivity measurement with CobraSMARTsense</v>
          </cell>
          <cell r="D7237" t="str">
            <v>Détermination du coefficient de conductivité avec CobraSMARTsense</v>
          </cell>
          <cell r="E7237" t="str">
            <v>Determinación del coeficiente de actividad por medición de c nductividad con CobraSMARTsense</v>
          </cell>
          <cell r="F7237" t="str">
            <v>Kompletny zestaw eksperymentalny: Wyznaczanie współczynnika przewodnictwa przez pomiar przewodnictwa z interfejsem CobraSMARTsense</v>
          </cell>
          <cell r="G7237" t="str">
            <v xml:space="preserve">Определение коэффициента проводимости с Cobra SMARTsense   </v>
          </cell>
          <cell r="H7237">
            <v>1467.85</v>
          </cell>
        </row>
        <row r="7238">
          <cell r="A7238" t="str">
            <v>P3060967</v>
          </cell>
          <cell r="B7238" t="str">
            <v>Nernstsche Gleichung mit Cobra SMARTsense</v>
          </cell>
          <cell r="C7238" t="str">
            <v>Nernst equation with Cobra SMARTsense</v>
          </cell>
          <cell r="D7238" t="str">
            <v>Equation de Nernst avec Cobra SMARTsense</v>
          </cell>
          <cell r="E7238" t="str">
            <v>Ecuación de Nernst con Cobra SMARTsense</v>
          </cell>
          <cell r="F7238" t="str">
            <v>Kompletny zestaw eksperymentalny: Równanie Nernsta z interfejsem CobraSMARTsense</v>
          </cell>
          <cell r="G7238" t="str">
            <v>Уравнение Нернста с  Cobra SMARTsense</v>
          </cell>
          <cell r="H7238">
            <v>1023.25</v>
          </cell>
        </row>
        <row r="7239">
          <cell r="A7239" t="str">
            <v>P3061667</v>
          </cell>
          <cell r="B7239" t="str">
            <v>Titrationskurven und Pufferkapazität mit Cobra SMARTsense</v>
          </cell>
          <cell r="C7239" t="str">
            <v>Titration curves and buffering capacity with Cobra SMARTsense</v>
          </cell>
          <cell r="D7239" t="str">
            <v>Courbes de titration et capacité tampon avec CobraSMARTsense</v>
          </cell>
          <cell r="E7239" t="str">
            <v>Curva de titulación y capacidad de tamponamiento con CobraSMARTsense</v>
          </cell>
          <cell r="F7239" t="str">
            <v>Kompletny zestaw eksperymentalny: Krzywa miareczkowania i zdolność buforowania z CobraSMARTsense</v>
          </cell>
          <cell r="G7239" t="str">
            <v xml:space="preserve">Кривая титрования  и защитная функция (с CobraSMARTsense) </v>
          </cell>
          <cell r="H7239">
            <v>2146.1999999999998</v>
          </cell>
        </row>
        <row r="7240">
          <cell r="A7240" t="str">
            <v>P3061767</v>
          </cell>
          <cell r="B7240" t="str">
            <v>Potentiometrische pH-Titration (Phosphorsäure in Softdrinks) mit Cobra SMARTsense</v>
          </cell>
          <cell r="C7240" t="str">
            <v>Potentiometric pH titration (phosphoric acid in soft drinks)  with CobraSMARTsense</v>
          </cell>
          <cell r="D7240" t="str">
            <v>Titration potentiométrique de pH (acide phosphorique dansune boisson gazeuse) avec CobraSMARTsense</v>
          </cell>
          <cell r="E7240" t="str">
            <v>Titulación potenciométrica de pH (ácido fosfórico en bebidas no alcohólicas) con CobraSMARTsense</v>
          </cell>
          <cell r="F7240" t="str">
            <v xml:space="preserve">Kompletny zestaw eksperymentalny: Potencjometryczne miareczkowanie pH (kwas fosforowy w soku) z CobraSMARTsense  </v>
          </cell>
          <cell r="G7240" t="str">
            <v>Потенциометрическое pH титрование (ортофосфорная кислота вбезалкогольных напитках) c Cobra SMARTsense</v>
          </cell>
          <cell r="H7240">
            <v>2177.34</v>
          </cell>
        </row>
        <row r="7241">
          <cell r="A7241" t="str">
            <v>P3061867</v>
          </cell>
          <cell r="B7241" t="str">
            <v>Elektrodenkinetik: Wasserstoffüberspannung von Metallen mit Cobra SMARTsense</v>
          </cell>
          <cell r="C7241" t="str">
            <v>Electrode kinetics: The hydrogen overpotential of metals with CobraSMARTsense</v>
          </cell>
          <cell r="D7241" t="str">
            <v>Cinétique d‘électrodes: la surtension d‘hydrogène des métaux- CobraSMARTsense</v>
          </cell>
          <cell r="E7241" t="str">
            <v>Cinética del electrodo: el sobrepotencial de hidrógeno de los metales- CobraSMARTsense</v>
          </cell>
          <cell r="F7241" t="str">
            <v xml:space="preserve">Kompletny zestaw eksperymentalny: Kinetyka elektrodowa. Nadpotencjał wodoru w metalach (z CobraSMARTsense)  </v>
          </cell>
          <cell r="G7241" t="str">
            <v>Кинетика электрода: Перенапряжение водорода в металлах с CobraSMARTsense</v>
          </cell>
          <cell r="H7241">
            <v>1789.75</v>
          </cell>
        </row>
        <row r="7242">
          <cell r="A7242" t="str">
            <v>P3062102</v>
          </cell>
          <cell r="B7242" t="str">
            <v>Bestimmung der Faraday-Konstanten</v>
          </cell>
          <cell r="C7242" t="str">
            <v xml:space="preserve">Determination of Faraday's constant </v>
          </cell>
          <cell r="D7242" t="str">
            <v>Détermination de la constante de Faraday</v>
          </cell>
          <cell r="E7242" t="str">
            <v>Determinación de la constante de Faraday</v>
          </cell>
          <cell r="F7242" t="str">
            <v xml:space="preserve">Kompletny zestaw eksperymentalny: Wyznaczanie stałej Faradaya </v>
          </cell>
          <cell r="G7242" t="str">
            <v xml:space="preserve">Определение постоянной Фарадея  </v>
          </cell>
          <cell r="H7242">
            <v>1539.9</v>
          </cell>
        </row>
        <row r="7243">
          <cell r="A7243" t="str">
            <v>P3062201</v>
          </cell>
          <cell r="B7243" t="str">
            <v>Elektrogravimetrische Bestimmung von Kupfer</v>
          </cell>
          <cell r="C7243" t="str">
            <v>Electrogravimetric determination of copper</v>
          </cell>
          <cell r="D7243" t="str">
            <v>Dosage électrogravimétrique du cuivre</v>
          </cell>
          <cell r="E7243" t="str">
            <v>Determinación electro-gravimétrica de cobre</v>
          </cell>
          <cell r="F7243" t="str">
            <v xml:space="preserve">Kompletny zestaw eksperymentalny: Elektrograwimetryczne oznaczanie miedzi   </v>
          </cell>
          <cell r="G7243" t="str">
            <v xml:space="preserve">Электрогравиметрический метод определения содержания меди  </v>
          </cell>
          <cell r="H7243">
            <v>5555</v>
          </cell>
        </row>
        <row r="7244">
          <cell r="A7244" t="str">
            <v>P3070101</v>
          </cell>
          <cell r="B7244" t="str">
            <v>Absorption von Licht (UV/VIS-Spektroskopie)</v>
          </cell>
          <cell r="C7244" t="str">
            <v xml:space="preserve">Absorption of light (UV-VIS spectroscopy) </v>
          </cell>
          <cell r="D7244" t="str">
            <v>Absorption de la lumière</v>
          </cell>
          <cell r="E7244" t="str">
            <v>Absorción de luz (espectroscopía UV-VIS)</v>
          </cell>
          <cell r="F7244" t="str">
            <v xml:space="preserve">Kompletny zestaw eksperymentalny: Absorpcja światła (spektroskopia UV-VIS)   </v>
          </cell>
          <cell r="G7244" t="str">
            <v xml:space="preserve">Поглощение света (спектроскопия в видимой и ультрафиолетовой  областях света)   </v>
          </cell>
          <cell r="H7244">
            <v>7007.15</v>
          </cell>
        </row>
        <row r="7245">
          <cell r="A7245" t="str">
            <v>P3070501</v>
          </cell>
          <cell r="B7245" t="str">
            <v>Mehrkomponentenanalyse mittels Spektrophotometrie (Mischfarbenphotometrie)</v>
          </cell>
          <cell r="C7245" t="str">
            <v>Multicomponent analysis with spectrophotometry (mixed colour photometry)</v>
          </cell>
          <cell r="D7245" t="str">
            <v>Analyse multi-composants par spectrophotométrie</v>
          </cell>
          <cell r="E7245" t="str">
            <v>Análisis multicomponente por espectrofotometría</v>
          </cell>
          <cell r="F7245" t="str">
            <v xml:space="preserve">Kompletny zestaw eksperymentalny: Analiza wieloskładnikowa (mieszany kolor w fotometrii)  </v>
          </cell>
          <cell r="G7245" t="str">
            <v>Многокомпонентный анализ с measureSpec (смешанные цвета фотометрия)</v>
          </cell>
          <cell r="H7245">
            <v>2902.44</v>
          </cell>
        </row>
        <row r="7246">
          <cell r="A7246" t="str">
            <v>P3070601</v>
          </cell>
          <cell r="B7246" t="str">
            <v>Reaktionskinetik mittels Spektrophotometrie</v>
          </cell>
          <cell r="C7246" t="str">
            <v>Reaction kinetics with spectrophotometry</v>
          </cell>
          <cell r="D7246" t="str">
            <v>Cinétique de réaction avec spectrophotométrie</v>
          </cell>
          <cell r="E7246" t="str">
            <v>Cinética de las reacciones con espectrofotometría</v>
          </cell>
          <cell r="F7246" t="str">
            <v xml:space="preserve">Kompletny zestaw eksperymentalny: Kinetyka reakcji z measureSpec  </v>
          </cell>
          <cell r="G7246" t="str">
            <v>Кинетика реакции со спектрофотометрией</v>
          </cell>
          <cell r="H7246">
            <v>2405.84</v>
          </cell>
        </row>
        <row r="7247">
          <cell r="A7247" t="str">
            <v>P3100300</v>
          </cell>
          <cell r="B7247" t="str">
            <v xml:space="preserve">Reduktion - Reduktionsmittel - Redoxvorgang </v>
          </cell>
          <cell r="C7247" t="str">
            <v>Reduction - reducing agents - redox process</v>
          </cell>
          <cell r="D7247" t="str">
            <v>Reduction- reducing agents- redox processes</v>
          </cell>
          <cell r="E7247" t="str">
            <v>Reducción - Agentes reductores - Proceso de reducción</v>
          </cell>
          <cell r="F7247" t="str">
            <v xml:space="preserve">Kompletny zestaw eksperymentalny: Redukcja - reduktory - reakcje redoks   </v>
          </cell>
          <cell r="G7247" t="str">
            <v xml:space="preserve">Восстановление - восстановители - окислительно-восстановительный процесс </v>
          </cell>
          <cell r="H7247">
            <v>1742.1</v>
          </cell>
        </row>
        <row r="7248">
          <cell r="A7248" t="str">
            <v>P3101000</v>
          </cell>
          <cell r="B7248" t="str">
            <v xml:space="preserve">Halogenalkane: Grignard-Verbindungen </v>
          </cell>
          <cell r="C7248" t="str">
            <v>Haloalkanes: Grignard reagent</v>
          </cell>
          <cell r="D7248" t="str">
            <v>Halocarbures: réactifs de Grignard (organomagnésiens)</v>
          </cell>
          <cell r="E7248" t="str">
            <v>Haloalcanos: enlaces de Grignard</v>
          </cell>
          <cell r="F7248" t="str">
            <v xml:space="preserve">Kompletny zestaw eksperymentalny: Halogenki alkilowe: Odczynnik Grignarda   </v>
          </cell>
          <cell r="G7248" t="str">
            <v xml:space="preserve">Галогеналканы: реакция Вюрца </v>
          </cell>
          <cell r="H7248">
            <v>2080.29</v>
          </cell>
        </row>
        <row r="7249">
          <cell r="A7249" t="str">
            <v>P3101100</v>
          </cell>
          <cell r="B7249" t="str">
            <v xml:space="preserve">Halogenalkane: Wurtzsche Synthese </v>
          </cell>
          <cell r="C7249" t="str">
            <v>Haloalkanes: Wurtz reaction - lithium organyls</v>
          </cell>
          <cell r="D7249" t="str">
            <v xml:space="preserve">Halogénures d'alkyle: la réaction de Wurtz </v>
          </cell>
          <cell r="E7249" t="str">
            <v>Haloalcanos: síntesis de Wurtzsch</v>
          </cell>
          <cell r="F7249" t="str">
            <v xml:space="preserve">Kompletny zestaw eksperymentalny: Halogenki alkilowe: Reakcja Wurtza   </v>
          </cell>
          <cell r="G7249" t="str">
            <v>Галоалканы: реакция Вюрца - литиевые органилы</v>
          </cell>
          <cell r="H7249">
            <v>1954.89</v>
          </cell>
        </row>
        <row r="7250">
          <cell r="A7250" t="str">
            <v>P3101300</v>
          </cell>
          <cell r="B7250" t="str">
            <v xml:space="preserve">Kernbromierung von Toluol </v>
          </cell>
          <cell r="C7250" t="str">
            <v>Toluene: Bromination in the nucleus</v>
          </cell>
          <cell r="D7250" t="str">
            <v>Toluène: bromation du noyau</v>
          </cell>
          <cell r="E7250" t="str">
            <v>Bromación nuclear de tolueno</v>
          </cell>
          <cell r="F7250" t="str">
            <v xml:space="preserve">Kompletny zestaw eksperymentalny: Toluen: Bromowanie   </v>
          </cell>
          <cell r="G7250" t="str">
            <v xml:space="preserve">Толуол: бромирование в ядре </v>
          </cell>
          <cell r="H7250">
            <v>2568.4299999999998</v>
          </cell>
        </row>
        <row r="7251">
          <cell r="A7251" t="str">
            <v>P3101500</v>
          </cell>
          <cell r="B7251" t="str">
            <v>Darstellung von p-Toluolsulfonsäure</v>
          </cell>
          <cell r="C7251" t="str">
            <v xml:space="preserve">Preparation of p-toluenesulfonic acid </v>
          </cell>
          <cell r="D7251" t="str">
            <v xml:space="preserve">Synthèse d'acide paratoluènesulfonique </v>
          </cell>
          <cell r="E7251" t="str">
            <v>Preparación del ácido p-toluenosulfónico</v>
          </cell>
          <cell r="F7251" t="str">
            <v xml:space="preserve">Kompletny zestaw eksperymentalny: Wytwarzanie kwasu p-toluenosulfonowego   </v>
          </cell>
          <cell r="G7251" t="str">
            <v xml:space="preserve">Получение п-толуолсульфоновой кислоты </v>
          </cell>
          <cell r="H7251">
            <v>1395.24</v>
          </cell>
        </row>
        <row r="7252">
          <cell r="A7252" t="str">
            <v>P3101600</v>
          </cell>
          <cell r="B7252" t="str">
            <v>Reaktionen mit Benzaldehyd (Phenylmethanal) - Cannizzaro Reaktion</v>
          </cell>
          <cell r="C7252" t="str">
            <v>Cannizzaro reaction and reaction of benzaldehyde with ethylene glycol</v>
          </cell>
          <cell r="D7252" t="str">
            <v>Réaction de Cannizzaro et réaction du benzaldéhydeavec éthylène glycol</v>
          </cell>
          <cell r="E7252" t="str">
            <v>Reacciones con benzaldehído (Phenylmethanal)</v>
          </cell>
          <cell r="F7252" t="str">
            <v xml:space="preserve">Kompletny zestaw eksperymentalny: Reakcja Cannizzaro i reakcja aldehydu z glikolem etylenowym   </v>
          </cell>
          <cell r="G7252" t="str">
            <v>Реакции Канниццаро и реакции бензальдегида с этиленгликолем</v>
          </cell>
          <cell r="H7252">
            <v>4239.7299999999996</v>
          </cell>
        </row>
        <row r="7253">
          <cell r="A7253" t="str">
            <v>P3110200</v>
          </cell>
          <cell r="B7253" t="str">
            <v>Ammoniak-Darstellung aus den Elementen (Haber-Bosch-Verfahren, mit Neßlers Reagenz)</v>
          </cell>
          <cell r="C7253" t="str">
            <v>Ammonia preparation from the elements (Haber-Bosch process)</v>
          </cell>
          <cell r="D7253" t="str">
            <v xml:space="preserve">Synthèse d'ammoniaque à partir des éléments (procédé d'Haber-Bosch) </v>
          </cell>
          <cell r="E7253" t="str">
            <v>Preparación de amoniaco de elementos (proceso Haber-Bosch)</v>
          </cell>
          <cell r="F7253" t="str">
            <v xml:space="preserve">Kompletny zestaw eksperymentalny: Przygotowanie amoniaku z pierwiastków (meto- da Habera-Boscha)   </v>
          </cell>
          <cell r="G7253" t="str">
            <v xml:space="preserve">Получение аммиака из элементов (процесс Габера-Боша) </v>
          </cell>
          <cell r="H7253">
            <v>2568.85</v>
          </cell>
        </row>
        <row r="7254">
          <cell r="A7254" t="str">
            <v>P3110300</v>
          </cell>
          <cell r="B7254" t="str">
            <v>Ammoniakverbrennung zur Gewinnung von Stickstoffdioxid - Ostwaldverfahren</v>
          </cell>
          <cell r="C7254" t="str">
            <v>Combustion of ammonia to produce nitrogen dioxide  - Ostwald process</v>
          </cell>
          <cell r="D7254" t="str">
            <v xml:space="preserve">Combustion d'ammoniaque pour la production de dioxyde d'azote (procédé d'Ostwald) </v>
          </cell>
          <cell r="E7254" t="str">
            <v>Combustión de amoniaco para la producción de dióxido denitrógeno</v>
          </cell>
          <cell r="F7254" t="str">
            <v xml:space="preserve">Kompletny zestaw eksperymentalny: Spalanie amoniaku podczas wytwarzania dwutlenku azotu - metoda Ostwalda   </v>
          </cell>
          <cell r="G7254" t="str">
            <v xml:space="preserve">Сжигание аммиака с образованием двуокисида азота - процесс Оствальда  </v>
          </cell>
          <cell r="H7254">
            <v>901.04</v>
          </cell>
        </row>
        <row r="7255">
          <cell r="A7255" t="str">
            <v>P3110400</v>
          </cell>
          <cell r="B7255" t="str">
            <v>Schwefeltrioxid - Schwefelsäure-Kontaktverfahren</v>
          </cell>
          <cell r="C7255" t="str">
            <v>Sulphur trioxide - the sulphuric acid contact process</v>
          </cell>
          <cell r="D7255" t="str">
            <v xml:space="preserve">Production industrielle d'acide sulfurique - procédé de contact </v>
          </cell>
          <cell r="E7255" t="str">
            <v>Trióxido de azufre - proceso de contacto con ácido sulfúrico</v>
          </cell>
          <cell r="F7255" t="str">
            <v xml:space="preserve">Kompletny zestaw eksperymentalny: Tlenek siarki (VI) – wytwarzanie kwasu siarkowego metodą kontaktową   </v>
          </cell>
          <cell r="G7255" t="str">
            <v xml:space="preserve">Триоксид серы - получение серной кислоты контактным методом  </v>
          </cell>
          <cell r="H7255">
            <v>2137.6</v>
          </cell>
        </row>
        <row r="7256">
          <cell r="A7256" t="str">
            <v>P3110500</v>
          </cell>
          <cell r="B7256" t="str">
            <v xml:space="preserve">Darstellung von Eisen aus oxidischen Erzen </v>
          </cell>
          <cell r="C7256" t="str">
            <v>Preparation of iron from oxidic ores (blast furnace process)</v>
          </cell>
          <cell r="D7256" t="str">
            <v>Production de fer par réduction (procédé du haut fourneau)</v>
          </cell>
          <cell r="E7256" t="str">
            <v>Síntesis de hierro a partir de minerales de óxidos</v>
          </cell>
          <cell r="F7256" t="str">
            <v xml:space="preserve">Kompletny zestaw eksperymentalny: Wytwarzanie żelaza z rud tlenkowych (proces wielkopiecowy)   </v>
          </cell>
          <cell r="G7256" t="str">
            <v xml:space="preserve">Получение железа из оксидных руд (доменный процесс)  </v>
          </cell>
          <cell r="H7256">
            <v>2319.5500000000002</v>
          </cell>
        </row>
        <row r="7257">
          <cell r="A7257" t="str">
            <v>P3110600</v>
          </cell>
          <cell r="B7257" t="str">
            <v>Redoxreaktionen zwischen Metallen und Metalloxiden (Thermitverfahren)</v>
          </cell>
          <cell r="C7257" t="str">
            <v>Redox reactions between metals and metal oxides (thermite  process)</v>
          </cell>
          <cell r="D7257" t="str">
            <v>Réaction rédox entre métaux et oxydes de métaux (procés thermite)</v>
          </cell>
          <cell r="E7257" t="str">
            <v>Reacciones redox entre metales y óxidos metálicos (procesode Thermit)</v>
          </cell>
          <cell r="F7257" t="str">
            <v xml:space="preserve">Kompletny zestaw eksperymentalny: Reakcje redoks między metalami i tlenkami metali (metoda termitowa)   </v>
          </cell>
          <cell r="G7257" t="str">
            <v xml:space="preserve">Окислительно-восстановительные реакции между металлами и оксидами металлов  </v>
          </cell>
          <cell r="H7257">
            <v>565.64</v>
          </cell>
        </row>
        <row r="7258">
          <cell r="A7258" t="str">
            <v>P3110800</v>
          </cell>
          <cell r="B7258" t="str">
            <v xml:space="preserve">Cracken von Kohlenwasserstoffen </v>
          </cell>
          <cell r="C7258" t="str">
            <v>Cracking of hydrocarbons</v>
          </cell>
          <cell r="D7258" t="str">
            <v>Craquage des hydrocarbures</v>
          </cell>
          <cell r="E7258" t="str">
            <v>Craqueo de hidrocarburos</v>
          </cell>
          <cell r="F7258" t="str">
            <v xml:space="preserve">Kompletny zestaw eksperymentalny: Kraking węglowodorów   </v>
          </cell>
          <cell r="G7258" t="str">
            <v xml:space="preserve">Крекинг углеводородов </v>
          </cell>
          <cell r="H7258">
            <v>989.3</v>
          </cell>
        </row>
        <row r="7259">
          <cell r="A7259" t="str">
            <v>P3111000</v>
          </cell>
          <cell r="B7259" t="str">
            <v>Das Gesetz von Avogadro</v>
          </cell>
          <cell r="C7259" t="str">
            <v xml:space="preserve">Avogadro's law  </v>
          </cell>
          <cell r="D7259" t="str">
            <v xml:space="preserve">La loi d'Avogadro  </v>
          </cell>
          <cell r="E7259" t="str">
            <v>Ley de Avogadro</v>
          </cell>
          <cell r="F7259" t="str">
            <v xml:space="preserve">Kompletny zestaw eksperymentalny: Prawo Avogadro   </v>
          </cell>
          <cell r="G7259" t="str">
            <v>Закон Авогадро</v>
          </cell>
          <cell r="H7259">
            <v>4454.93</v>
          </cell>
        </row>
        <row r="7260">
          <cell r="A7260" t="str">
            <v>P3120200</v>
          </cell>
          <cell r="B7260" t="str">
            <v>Quantitative Fettbestimmung - Soxhlet-Extraktion</v>
          </cell>
          <cell r="C7260" t="str">
            <v>Quantitative determination of fat / Soxhlet extraction</v>
          </cell>
          <cell r="D7260" t="str">
            <v>Extraction Soxhlet - dosage de la matière grasse</v>
          </cell>
          <cell r="E7260" t="str">
            <v>Determinación cuantitativa de grasa - Extracción de Soxhlet</v>
          </cell>
          <cell r="F7260" t="str">
            <v xml:space="preserve">Kompletny zestaw eksperymentalny: Ilościowe oznaczanie tłuszczu / ekstrakcja metodą Soxhleta   </v>
          </cell>
          <cell r="G7260" t="str">
            <v xml:space="preserve">Количественное определение жира/ Экстракция Сокслета </v>
          </cell>
          <cell r="H7260">
            <v>2319.5</v>
          </cell>
        </row>
        <row r="7261">
          <cell r="A7261" t="str">
            <v>P3120300</v>
          </cell>
          <cell r="B7261" t="str">
            <v xml:space="preserve">Säulenchromatographie - Trennung von Blattfarbstoffen </v>
          </cell>
          <cell r="C7261" t="str">
            <v xml:space="preserve">Column chromatography - separation of leaf pigments </v>
          </cell>
          <cell r="D7261" t="str">
            <v>Chromatographie sur colonne - séparation de pigments de feuilles</v>
          </cell>
          <cell r="E7261" t="str">
            <v>Cromatografía en columna - separación de los pigmentos delas hojas</v>
          </cell>
          <cell r="F7261" t="str">
            <v xml:space="preserve">Kompletny zestaw eksperymentalny: Chromatografia kolumnowa - rozdzielenie barwników z liści   </v>
          </cell>
          <cell r="G7261" t="str">
            <v>Колоночная хроматография - разделение пигментов  листьев</v>
          </cell>
          <cell r="H7261">
            <v>1622.97</v>
          </cell>
        </row>
        <row r="7262">
          <cell r="A7262" t="str">
            <v>P3120400</v>
          </cell>
          <cell r="B7262" t="str">
            <v>Chromatographische Trennverfahren: Dünnschichtchromatographie</v>
          </cell>
          <cell r="C7262" t="str">
            <v>Chromatographic separation processes: thin layer  chromatography (TLC)</v>
          </cell>
          <cell r="D7262" t="str">
            <v>Chromatographie sur couche mince</v>
          </cell>
          <cell r="E7262" t="str">
            <v>Cromatografía en capa fina</v>
          </cell>
          <cell r="F7262" t="str">
            <v xml:space="preserve">Kompletny zestaw eksperymentalny: Metody separacji chromatograficznej: chromatografia cienkowarstwowa   </v>
          </cell>
          <cell r="G7262" t="str">
            <v xml:space="preserve">Хроматографические процессы разделения: тонкослойная хроматография (ТСХ)  </v>
          </cell>
          <cell r="H7262">
            <v>695.7</v>
          </cell>
        </row>
        <row r="7263">
          <cell r="A7263" t="str">
            <v>P3121067</v>
          </cell>
          <cell r="B7263" t="str">
            <v>Maßanalytische Redoxtitration: Cerimetrie mit Cobra SMARTsense</v>
          </cell>
          <cell r="C7263" t="str">
            <v xml:space="preserve">Redox Volumetric Titration: Cerimetry with Cobra SMARTsense </v>
          </cell>
          <cell r="D7263" t="str">
            <v>Titration potentiométrique (cérimétrie) avec Cobra4</v>
          </cell>
          <cell r="E7263" t="str">
            <v>Titulación volumétrica redox: Cerimetría con Cobra SMARTsens</v>
          </cell>
          <cell r="F7263" t="str">
            <v xml:space="preserve">Kompletny zestaw eksperymentalny: Miareczkowanie wolumetryczne redoks: Cerometria (z Cobra4)   </v>
          </cell>
          <cell r="G7263" t="str">
            <v>Объемное окислительно-восстановительное титрование</v>
          </cell>
          <cell r="H7263">
            <v>1545.04</v>
          </cell>
        </row>
        <row r="7264">
          <cell r="A7264" t="str">
            <v>P3121267</v>
          </cell>
          <cell r="B7264" t="str">
            <v>Titration einer mehrwertigen Säure mit einer starken Base mit Cobra SMARTsense</v>
          </cell>
          <cell r="C7264" t="str">
            <v>Titration of a polyvalent acid with a strong base with Cobra SMARTsense</v>
          </cell>
          <cell r="D7264" t="str">
            <v xml:space="preserve">Titration d'un acide polyprotique par une base forte avec Cobra SMARTsense </v>
          </cell>
          <cell r="E7264" t="str">
            <v>Valoración de un ácido polivalente con una base sólida con Cobra SMARTsense</v>
          </cell>
          <cell r="F7264" t="str">
            <v>Kompletny zestaw eksperymentalny: Miareczkowanie wielowartościowego kwasu z silną zasadą  s Cobra SMARTsense</v>
          </cell>
          <cell r="G7264" t="str">
            <v>Титрование поливалентной кислоты с сильным основанием  с   Cobra  SMARTsense</v>
          </cell>
          <cell r="H7264">
            <v>1260.0899999999999</v>
          </cell>
        </row>
        <row r="7265">
          <cell r="A7265" t="str">
            <v>P3121667</v>
          </cell>
          <cell r="B7265" t="str">
            <v>Briggs-Rauscher-Reaktion  - Oszillierende Reaktionen mit Cobra SMARTsense</v>
          </cell>
          <cell r="C7265" t="str">
            <v>Briggs-Rauscher reaction with Cobra SMARTsense reaction</v>
          </cell>
          <cell r="D7265" t="str">
            <v>Réaction de Briggs-Rauscher avec Cobra SMARTsense - réaction oscillante classique</v>
          </cell>
          <cell r="E7265" t="str">
            <v>Reacción de Briggs-Rauscher con Cobra SMARTsensereloj</v>
          </cell>
          <cell r="F7265" t="str">
            <v xml:space="preserve">Kompletny zestaw eksperymentalny: Reakcja Briggsa-Rauschera (z Cobra SMARTsense)   </v>
          </cell>
          <cell r="G7265" t="str">
            <v>Реакция Бриггса-Раушера с использованием интерфейса - Колебательные реакции с Cobra SMARTsense</v>
          </cell>
          <cell r="H7265">
            <v>1424.85</v>
          </cell>
        </row>
        <row r="7266">
          <cell r="A7266" t="str">
            <v>P4010769</v>
          </cell>
          <cell r="B7266" t="str">
            <v>Die Nervenzelle mit Cobra SMARTsense</v>
          </cell>
          <cell r="C7266" t="str">
            <v>The nerve cell with Cobra SMARTsense</v>
          </cell>
          <cell r="D7266" t="str">
            <v>Neurobiologie : Le neurone avec Cobra SMARTsense</v>
          </cell>
          <cell r="E7266" t="str">
            <v>Célula nerviosa con Cobra SMARTsense</v>
          </cell>
          <cell r="F7266" t="str">
            <v>Kompletny zestaw eksperymentalny: Neurobiologia: komórka nerwowa z Cobra SMARTsense</v>
          </cell>
          <cell r="G7266" t="str">
            <v>Нервная клетка  c  универсальным интерфейсом</v>
          </cell>
          <cell r="H7266">
            <v>2010</v>
          </cell>
        </row>
        <row r="7267">
          <cell r="A7267" t="str">
            <v>P4010869</v>
          </cell>
          <cell r="B7267" t="str">
            <v>Interaktion von Nervenzellen mit Cobra SMARTsense</v>
          </cell>
          <cell r="C7267" t="str">
            <v>Nerve cell interactions with Cobra SMARTsense</v>
          </cell>
          <cell r="D7267" t="str">
            <v>Neurobiologie : Interactions de neurones avec Cobra SMARTsense</v>
          </cell>
          <cell r="E7267" t="str">
            <v>Neurobiología: interacción de células nerviosas con Cobra  SMARTsense</v>
          </cell>
          <cell r="F7267" t="str">
            <v>Kompletny zestaw eksperymentalny: Interakcje między komórkami nerwowymi z Cobra4 SMARTsense</v>
          </cell>
          <cell r="G7267" t="str">
            <v/>
          </cell>
          <cell r="H7267">
            <v>2708</v>
          </cell>
        </row>
        <row r="7268">
          <cell r="A7268" t="str">
            <v>P4010969</v>
          </cell>
          <cell r="B7268" t="str">
            <v>Neuronale Netze mit Cobra SMARTsense</v>
          </cell>
          <cell r="C7268" t="str">
            <v>Neural networks with Cobra SMARTsense</v>
          </cell>
          <cell r="D7268" t="str">
            <v>Neurobiologie: Réseau de neurones avec Cobra SMARTsense</v>
          </cell>
          <cell r="E7268" t="str">
            <v>Neurobiología: redes neuronales con Cobra SMARTsense</v>
          </cell>
          <cell r="F7268" t="str">
            <v>Kompletny zestaw eksperymentalny: Neurobiologia: sieci neuronów z Cobra4 SMARTsense</v>
          </cell>
          <cell r="G7268" t="str">
            <v>Нейронные сети с  универсальным интерфейсом</v>
          </cell>
          <cell r="H7268">
            <v>4354</v>
          </cell>
        </row>
        <row r="7269">
          <cell r="A7269" t="str">
            <v>P4020469</v>
          </cell>
          <cell r="B7269" t="str">
            <v>Veränderung der Durchblutung durch Zigarettenkonsum mit Cobra SMARTsense</v>
          </cell>
          <cell r="C7269" t="str">
            <v>Changes in the blood flow during smoking</v>
          </cell>
          <cell r="D7269" t="str">
            <v xml:space="preserve">Changement du flux sanguin par le tabagisme </v>
          </cell>
          <cell r="E7269" t="str">
            <v>Cambios en la circulación por fumar (con Cobra4)</v>
          </cell>
          <cell r="F7269" t="str">
            <v xml:space="preserve">Kompletny zestaw eksperymentalny: Zmiany w przepływie krwi podczas palenia papierosa z Cobra3 CHEM-UNIT </v>
          </cell>
          <cell r="G7269" t="str">
            <v>Изменения кровяного потока при курении</v>
          </cell>
          <cell r="H7269">
            <v>87.9</v>
          </cell>
        </row>
        <row r="7270">
          <cell r="A7270" t="str">
            <v>P4040101</v>
          </cell>
          <cell r="B7270" t="str">
            <v>Verschmelzungsfrequenz und obere Hörgrenze des Menschen</v>
          </cell>
          <cell r="C7270" t="str">
            <v>Human merging frequency and upper hearing threshold</v>
          </cell>
          <cell r="D7270" t="str">
            <v>Fréquence de fusionnement et seuil acoustique</v>
          </cell>
          <cell r="E7270" t="str">
            <v>Frecuencia de fusión y umbral de audición en humanos</v>
          </cell>
          <cell r="F7270" t="str">
            <v xml:space="preserve">Kompletny zestaw eksperymentalny: Próg częstotliwości i górny próg słyszalności człowieka   </v>
          </cell>
          <cell r="G7270" t="str">
            <v xml:space="preserve">Частота восприятия человеческого уха и верхний порог слышимости   </v>
          </cell>
          <cell r="H7270">
            <v>1094</v>
          </cell>
        </row>
        <row r="7271">
          <cell r="A7271" t="str">
            <v>P4050200</v>
          </cell>
          <cell r="B7271" t="str">
            <v>Auswirkung der Schwerkraft und Zentrifugalkraft auf Pflanzen</v>
          </cell>
          <cell r="C7271" t="str">
            <v>The effect of gravity and centrifugal force on plants</v>
          </cell>
          <cell r="D7271" t="str">
            <v>Effet de gravité et force centrifuge sur les plantes</v>
          </cell>
          <cell r="E7271" t="str">
            <v>Efecto de la gravedad y de la fuerza centrífuga en plantas</v>
          </cell>
          <cell r="F7271" t="str">
            <v xml:space="preserve">Kompletny zestaw eksperymentalny: Działanie grawitacji i siły odśrodkowej na rośliny   </v>
          </cell>
          <cell r="G7271" t="str">
            <v>Влияние силы тяжести и центробежной силы на растения</v>
          </cell>
          <cell r="H7271">
            <v>1263.5</v>
          </cell>
        </row>
        <row r="7272">
          <cell r="A7272" t="str">
            <v>P4060100</v>
          </cell>
          <cell r="B7272" t="str">
            <v>Auswirkung der Bodentemperatur auf Keimung und Wachstum höherer Pflanzen</v>
          </cell>
          <cell r="C7272" t="str">
            <v>Effect of the soil temperature on the germination and growth of higher plants</v>
          </cell>
          <cell r="D7272" t="str">
            <v>Effet de la température du sol sur la germination et lacroissance des plantes</v>
          </cell>
          <cell r="E7272" t="str">
            <v>Efecto de la temperatura del suelo en la germinación y cre-cimiento de plantas</v>
          </cell>
          <cell r="F7272" t="str">
            <v xml:space="preserve">Kompletny zestaw eksperymentalny: Wpływ temperatury gleby na kiełkowanie i wzrost roślin   </v>
          </cell>
          <cell r="G7272" t="str">
            <v xml:space="preserve">Влияние температуры почвы на  прорастание  и рост высоких растений </v>
          </cell>
          <cell r="H7272">
            <v>4089.29</v>
          </cell>
        </row>
        <row r="7273">
          <cell r="A7273" t="str">
            <v>P4060200</v>
          </cell>
          <cell r="B7273" t="str">
            <v>Vorzugstemperatur von Insekten</v>
          </cell>
          <cell r="C7273" t="str">
            <v>Preferential temperature of insects</v>
          </cell>
          <cell r="D7273" t="str">
            <v>Température préférentielle chez les insectes</v>
          </cell>
          <cell r="E7273" t="str">
            <v>Temperatura preferencial de insectos</v>
          </cell>
          <cell r="F7273" t="str">
            <v xml:space="preserve">Kompletny zestaw eksperymentalny: Preferencje temperaturowe owadów   </v>
          </cell>
          <cell r="G7273" t="str">
            <v xml:space="preserve">Температура насекомых </v>
          </cell>
          <cell r="H7273">
            <v>4113.59</v>
          </cell>
        </row>
        <row r="7274">
          <cell r="A7274" t="str">
            <v>P4070200</v>
          </cell>
          <cell r="B7274" t="str">
            <v>Bestimmung des Gesichtsfelds beim Menschen</v>
          </cell>
          <cell r="C7274" t="str">
            <v>Determination of the human visual field</v>
          </cell>
          <cell r="D7274" t="str">
            <v xml:space="preserve">Détermination du champ de vision de l'homme </v>
          </cell>
          <cell r="E7274" t="str">
            <v>Determinación del campo visual  humano</v>
          </cell>
          <cell r="F7274" t="str">
            <v xml:space="preserve">Kompletny zestaw eksperymentalny: Ustalanie pola widzenia człowieka   </v>
          </cell>
          <cell r="G7274" t="str">
            <v>Определение поля зрения человека</v>
          </cell>
          <cell r="H7274">
            <v>1005.8</v>
          </cell>
        </row>
        <row r="7275">
          <cell r="A7275" t="str">
            <v>P4070300</v>
          </cell>
          <cell r="B7275" t="str">
            <v>Zeitliches Auflösungsvermögen des menschlichen Auges</v>
          </cell>
          <cell r="C7275" t="str">
            <v xml:space="preserve">Time resolving capability of the human eye </v>
          </cell>
          <cell r="D7275" t="str">
            <v xml:space="preserve">Capacité de résolution temporelle de l'œil humain </v>
          </cell>
          <cell r="E7275" t="str">
            <v>Capacidad de resolución temporal del ojo humano</v>
          </cell>
          <cell r="F7275" t="str">
            <v xml:space="preserve">Kompletny zestaw eksperymentalny: Czas ustalenia zdolności rozdzielczej oka ludzkiego   </v>
          </cell>
          <cell r="G7275" t="str">
            <v>Разрешающая способность глаза человека</v>
          </cell>
          <cell r="H7275">
            <v>1771.8</v>
          </cell>
        </row>
        <row r="7276">
          <cell r="A7276" t="str">
            <v>P4070400</v>
          </cell>
          <cell r="B7276" t="str">
            <v>Test des menschlichen Reaktionsvermögens</v>
          </cell>
          <cell r="C7276" t="str">
            <v>Test of human reaction capacity</v>
          </cell>
          <cell r="D7276" t="str">
            <v>Test sur la capacité de réaction humaine</v>
          </cell>
          <cell r="E7276" t="str">
            <v>Prueba de capacidad de reacción humana</v>
          </cell>
          <cell r="F7276" t="str">
            <v xml:space="preserve">Kompletny zestaw eksperymentalny: Testowanie możliwości reakcji człowieka   </v>
          </cell>
          <cell r="G7276" t="str">
            <v xml:space="preserve">Проверка реакции человека   </v>
          </cell>
          <cell r="H7276">
            <v>1327.4</v>
          </cell>
        </row>
        <row r="7277">
          <cell r="A7277" t="str">
            <v>P4080300</v>
          </cell>
          <cell r="B7277" t="str">
            <v>Lernleistung beim Menschen</v>
          </cell>
          <cell r="C7277" t="str">
            <v>Learning performance of humans</v>
          </cell>
          <cell r="D7277" t="str">
            <v xml:space="preserve">Performance d'apprentissage chez l'homme </v>
          </cell>
          <cell r="E7277" t="str">
            <v>Rapidez de aprendizaje en humanos</v>
          </cell>
          <cell r="F7277" t="str">
            <v xml:space="preserve">Kompletny zestaw eksperymentalny: Zdolności uczenia się człowieka   </v>
          </cell>
          <cell r="G7277" t="str">
            <v xml:space="preserve">Человеческая способность к обучению </v>
          </cell>
          <cell r="H7277">
            <v>112.7</v>
          </cell>
        </row>
        <row r="7278">
          <cell r="A7278" t="str">
            <v>P4100900</v>
          </cell>
          <cell r="B7278" t="str">
            <v xml:space="preserve">Mikrobieller Abbau von Mineralöl </v>
          </cell>
          <cell r="C7278" t="str">
            <v>Microbial decomposition of mineral oil</v>
          </cell>
          <cell r="D7278" t="str">
            <v xml:space="preserve">Décomposition microbienne d'huile minérale </v>
          </cell>
          <cell r="E7278" t="str">
            <v>Descomposición microbiana de aceite mineral</v>
          </cell>
          <cell r="F7278" t="str">
            <v xml:space="preserve">Kompletny zestaw eksperymentalny: Mikrobiologiczny rozkład oleju mineralnego   </v>
          </cell>
          <cell r="G7278" t="str">
            <v xml:space="preserve">Микробное разложение минерального масла </v>
          </cell>
          <cell r="H7278">
            <v>4106.4399999999996</v>
          </cell>
        </row>
        <row r="7279">
          <cell r="A7279" t="str">
            <v>P4100969</v>
          </cell>
          <cell r="B7279" t="str">
            <v>Analyse von Pflanzenfarbstoffen mit Cobra SMARTsense</v>
          </cell>
          <cell r="C7279" t="str">
            <v>Analysis of plant pigments with Cobra SMARTsense</v>
          </cell>
          <cell r="D7279" t="str">
            <v>Analyse des pigments végétaux avec Cobra SMARTsense</v>
          </cell>
          <cell r="E7279" t="str">
            <v>Análisis de pigmentos vegetales con Cobra SMARTsense</v>
          </cell>
          <cell r="F7279" t="str">
            <v/>
          </cell>
          <cell r="G7279" t="str">
            <v>Анализ растительных пигментов с помощью Cobra SMARTsense</v>
          </cell>
          <cell r="H7279">
            <v>510.45</v>
          </cell>
        </row>
        <row r="7280">
          <cell r="A7280" t="str">
            <v>P4110169</v>
          </cell>
          <cell r="B7280" t="str">
            <v>Photosynthese (Blasenzählmethode) mit Cobra SMARTsense</v>
          </cell>
          <cell r="C7280" t="str">
            <v>Photosynthesis (bubble counting method) with CobraSMARTsense</v>
          </cell>
          <cell r="D7280" t="str">
            <v>Photosynthèse (méthode de comptage des bulles) avec Cobra SMARTsense</v>
          </cell>
          <cell r="E7280" t="str">
            <v>Fotosíntesis (método de conteo de burbujas) (con Cobra SMARTsense)</v>
          </cell>
          <cell r="F7280" t="str">
            <v>Kompletny zestaw eksperymentalny: Fotosynteza (metoda zliczania pęcherzyków) z Cobra SMARTsense</v>
          </cell>
          <cell r="G7280" t="str">
            <v>Фотосинтез (метод счета пузырьков) с  Cobra SMARTsense</v>
          </cell>
          <cell r="H7280">
            <v>457.6</v>
          </cell>
        </row>
        <row r="7281">
          <cell r="A7281" t="str">
            <v>P4110269</v>
          </cell>
          <cell r="B7281" t="str">
            <v>Photosynthese (Messung des Sauerstoffdruckes) mit Cobra SMARTsense</v>
          </cell>
          <cell r="C7281" t="str">
            <v>Photosynthesis (measurement of oxygen pressure) with Cobra SMARTsense</v>
          </cell>
          <cell r="D7281" t="str">
            <v xml:space="preserve">Photosynthèse (mesure de la pression d'oxygène) avec Cobra SMARTsense </v>
          </cell>
          <cell r="E7281" t="str">
            <v>Fotosíntesis (método de medición de presión de oxígeno) con Cobra SMARTsense</v>
          </cell>
          <cell r="F7281" t="str">
            <v xml:space="preserve">Kompletny zestaw eksperymentalny: Fotosynteza (pomiar ciśnienia O2) </v>
          </cell>
          <cell r="G7281" t="str">
            <v>Фотосинтез (измерением давления O2)  c Cobra SMARTsense</v>
          </cell>
          <cell r="H7281">
            <v>746.45</v>
          </cell>
        </row>
        <row r="7282">
          <cell r="A7282" t="str">
            <v>P4110369</v>
          </cell>
          <cell r="B7282" t="str">
            <v>Transpiration von Blättern mit Cobra SMARTsense</v>
          </cell>
          <cell r="C7282" t="str">
            <v>Transpiration of leaves with Cobra SMARTsense</v>
          </cell>
          <cell r="D7282" t="str">
            <v>Transpiration des feuilles avec Cobra SMARTsense</v>
          </cell>
          <cell r="E7282" t="str">
            <v>Transpiración de las hojas con Cobra SMARTsense</v>
          </cell>
          <cell r="F7282" t="str">
            <v xml:space="preserve">Kompletny zestaw eksperymentalny: Transpiracja liścia z interfejsem Cobra SMARTsense </v>
          </cell>
          <cell r="G7282" t="str">
            <v>Испарение с листьев с Cobra SMARTsense</v>
          </cell>
          <cell r="H7282">
            <v>375.3</v>
          </cell>
        </row>
        <row r="7283">
          <cell r="A7283" t="str">
            <v>P4110469</v>
          </cell>
          <cell r="B7283" t="str">
            <v>Glykolyse (Druckmessung) mit Cobra SMARTsense</v>
          </cell>
          <cell r="C7283" t="str">
            <v>Glycolysis (pressure measurement) with Cobra SMARTsense</v>
          </cell>
          <cell r="D7283" t="str">
            <v>Glycolyse - mesure de pression avec Cobra SMARTsense</v>
          </cell>
          <cell r="E7283" t="str">
            <v>Glicólisis (medición de la presión) con Cobra SMARTsense</v>
          </cell>
          <cell r="F7283" t="str">
            <v>Kompletny zestaw eksperymentalny: Glikoliza (pomiar ciśnienia) z Cobra SMARTsense</v>
          </cell>
          <cell r="G7283" t="str">
            <v>Гликолиз (Измерение давления) с Cobra SMARTsense</v>
          </cell>
          <cell r="H7283">
            <v>739.6</v>
          </cell>
        </row>
        <row r="7284">
          <cell r="A7284" t="str">
            <v>P4110569</v>
          </cell>
          <cell r="B7284" t="str">
            <v>Glykolyse (Temperaturmessung) mit Cobra SMARTsense</v>
          </cell>
          <cell r="C7284" t="str">
            <v>Glycolysis (temperature measurement) with Cobra SMARTsense</v>
          </cell>
          <cell r="D7284" t="str">
            <v>Glycolyse - mesure de la température avec Cobra SMARTsense</v>
          </cell>
          <cell r="E7284" t="str">
            <v>Glicólisis (medición de la temperatura) con Cobra SMARTsense</v>
          </cell>
          <cell r="F7284" t="str">
            <v xml:space="preserve">Kompletny zestaw eksperymentalny: Glikoliza (pomiar temperatury) z Cobra SMARTsense </v>
          </cell>
          <cell r="G7284" t="str">
            <v>Гликолиз (измерение температуры) c Cobra SMARTsense</v>
          </cell>
          <cell r="H7284">
            <v>252.08</v>
          </cell>
        </row>
        <row r="7285">
          <cell r="A7285" t="str">
            <v>P4110669</v>
          </cell>
          <cell r="B7285" t="str">
            <v>Photosynthese und Zellatmung bei Pflanzen mit Cobra SMARTsense</v>
          </cell>
          <cell r="C7285" t="str">
            <v>Photosynthesis and cellular respiration in plants with Cobra SMARTsense</v>
          </cell>
          <cell r="D7285" t="str">
            <v>Photosynthèse et respiration cellulaire chez les plantes avec Cobra SMARTsense</v>
          </cell>
          <cell r="E7285" t="str">
            <v>La fotosíntesis y la respiración celular en las plantas con Cobra SMARTsense</v>
          </cell>
          <cell r="F7285" t="str">
            <v/>
          </cell>
          <cell r="G7285" t="str">
            <v>Фотосинтез и клеточное дыхание растений с Cobra SMARTsense</v>
          </cell>
          <cell r="H7285">
            <v>800</v>
          </cell>
        </row>
        <row r="7286">
          <cell r="A7286" t="str">
            <v>P4110769</v>
          </cell>
          <cell r="B7286" t="str">
            <v>Pflanzenatmung mit Cobra SMARTsense</v>
          </cell>
          <cell r="C7286" t="str">
            <v>Respiration of plants with Cobra SMARTsense</v>
          </cell>
          <cell r="D7286" t="str">
            <v>La respiration des plantes avec le Cobra SMARTsense</v>
          </cell>
          <cell r="E7286" t="str">
            <v>Respiración de plantas con Cobra SMARTsense</v>
          </cell>
          <cell r="F7286" t="str">
            <v/>
          </cell>
          <cell r="G7286" t="str">
            <v>Дыхание растений с  Cobra SMARTsense</v>
          </cell>
          <cell r="H7286">
            <v>596.6</v>
          </cell>
        </row>
        <row r="7287">
          <cell r="A7287" t="str">
            <v>P4110869</v>
          </cell>
          <cell r="B7287" t="str">
            <v>Atmung beim Menschen mit Cobra SMARTsense</v>
          </cell>
          <cell r="C7287" t="str">
            <v>Respiration of the human being with Cobra SMARTsense</v>
          </cell>
          <cell r="D7287" t="str">
            <v>Respiration chez l'homme avec le Cobra SMARTsense</v>
          </cell>
          <cell r="E7287" t="str">
            <v>La respiración en los humanos con Cobra SMARTsense</v>
          </cell>
          <cell r="F7287" t="str">
            <v/>
          </cell>
          <cell r="G7287" t="str">
            <v xml:space="preserve"> Дыхание человека с  Cobra SMARTsense</v>
          </cell>
          <cell r="H7287">
            <v>714</v>
          </cell>
        </row>
        <row r="7288">
          <cell r="A7288" t="str">
            <v>P4110969</v>
          </cell>
          <cell r="B7288" t="str">
            <v>Zellatmung mit Cobra SMARTsense</v>
          </cell>
          <cell r="C7288" t="str">
            <v>Celluar Respiration with Cobra SMARTsense</v>
          </cell>
          <cell r="D7288" t="str">
            <v>La respiration cellulaire avec le Cobra SMARTsense</v>
          </cell>
          <cell r="E7288" t="str">
            <v>Respiración celular con Cobra SMARTsense</v>
          </cell>
          <cell r="F7288" t="str">
            <v/>
          </cell>
          <cell r="G7288" t="str">
            <v>Клеточное дыхание с Cobra SMARTsense</v>
          </cell>
          <cell r="H7288">
            <v>333.4</v>
          </cell>
        </row>
        <row r="7289">
          <cell r="A7289" t="str">
            <v>P4120169</v>
          </cell>
          <cell r="B7289" t="str">
            <v>Bestimmung des isoelektrischen Punkts verschiedener Aminosäuren mit Cobra SMARTsense</v>
          </cell>
          <cell r="C7289" t="str">
            <v>Determination of the isoelectric point of various amino acids with Cobra SMARTsense</v>
          </cell>
          <cell r="D7289" t="str">
            <v>Détermination du point isoélectrique de divers acides aminés avec Cobra SMARTsense</v>
          </cell>
          <cell r="E7289" t="str">
            <v>Determinación del punto isoeléctrico de varios aminoácidos con Cobra SMARTsense</v>
          </cell>
          <cell r="F7289" t="str">
            <v/>
          </cell>
          <cell r="G7289" t="str">
            <v>Определение изоэлектрической точки различных аминокислот с помощью Cobra SMARTsense</v>
          </cell>
          <cell r="H7289">
            <v>2393.4</v>
          </cell>
        </row>
        <row r="7290">
          <cell r="A7290" t="str">
            <v>P4120269</v>
          </cell>
          <cell r="B7290" t="str">
            <v>Ionenpermeabilität der Zellmembran mit Cobra SMARTsense</v>
          </cell>
          <cell r="C7290" t="str">
            <v>Ionic permeability of the cell membrane with Cobra SMARTsense</v>
          </cell>
          <cell r="D7290" t="str">
            <v xml:space="preserve">Perméabilité ionique d'une membrane cellulaire avec Cobra SMARTsense </v>
          </cell>
          <cell r="E7290" t="str">
            <v>Permeabilidad iónica de la membrana celular con CobraSMARTsense</v>
          </cell>
          <cell r="F7290" t="str">
            <v xml:space="preserve">Kompletny zestaw eksperymentalny: Przepuszczalność jonowa błony komórkowej </v>
          </cell>
          <cell r="G7290" t="str">
            <v>Ионная проницаемость мембраны клетки с Cobra SMARTsense</v>
          </cell>
          <cell r="H7290">
            <v>789.8</v>
          </cell>
        </row>
        <row r="7291">
          <cell r="A7291" t="str">
            <v>P4120369</v>
          </cell>
          <cell r="B7291" t="str">
            <v>Bestimmung der Michaeliskonstanten mit Cobra SMARTsense</v>
          </cell>
          <cell r="C7291" t="str">
            <v>Determination of the Michaelis constant with Cobra SMARTsense</v>
          </cell>
          <cell r="D7291" t="str">
            <v>Détermination de la constante de Michaelis avec Cobra SMARTsense</v>
          </cell>
          <cell r="E7291" t="str">
            <v>Determinación de la constante de Michaelis con Cobra SMARTsense</v>
          </cell>
          <cell r="F7291" t="str">
            <v>Kompletny zestaw eksperymentalny: Wyznaczanie stałej Michaelisa z Cobra SMARTsense</v>
          </cell>
          <cell r="G7291" t="str">
            <v xml:space="preserve">Определение константы Михаэлиса с Cobra SMARTsense  </v>
          </cell>
          <cell r="H7291">
            <v>864.95</v>
          </cell>
        </row>
        <row r="7292">
          <cell r="A7292" t="str">
            <v>P4120469</v>
          </cell>
          <cell r="B7292" t="str">
            <v>Substrathemmung von Enzymen mit Cobra SMARTsense</v>
          </cell>
          <cell r="C7292" t="str">
            <v>Substrate inhibition of enzymes with Cobra SMARTsense</v>
          </cell>
          <cell r="D7292" t="str">
            <v xml:space="preserve">Inhibition d'enzymes par le substrat avec Cobra SMARTsense </v>
          </cell>
          <cell r="E7292" t="str">
            <v>Inhibición de las encimas por el sustrato con CobraSMARTsense</v>
          </cell>
          <cell r="F7292" t="str">
            <v>Kompletny zestaw eksperymentalny: Inhibicja substratowa enzymów z Cobra SMARTsense</v>
          </cell>
          <cell r="G7292" t="str">
            <v xml:space="preserve">Субстрат ингибирования  ферментов с  Cobra SMARTsense  </v>
          </cell>
          <cell r="H7292">
            <v>876.95</v>
          </cell>
        </row>
        <row r="7293">
          <cell r="A7293" t="str">
            <v>P4120569</v>
          </cell>
          <cell r="B7293" t="str">
            <v>Enzymhemmung (Vergiftung von Enzymen) mit Cobra SMARTsense</v>
          </cell>
          <cell r="C7293" t="str">
            <v>Enzyme inhibition (poisoning of enzymes) with Cobra SMARTsense</v>
          </cell>
          <cell r="D7293" t="str">
            <v xml:space="preserve">Inhibition d'enzymes (empoisonnement des enzymes) avec Cobra SMARTsense </v>
          </cell>
          <cell r="E7293" t="str">
            <v>Inhibición de enzimas (envenenamiento de enzimas) con Cobra SMARTsense</v>
          </cell>
          <cell r="F7293" t="str">
            <v>Kompletny zestaw eksperymentalny: Blokowanie enzymów (zatruwanie enzymów) z Cobra SMARTsense</v>
          </cell>
          <cell r="G7293" t="str">
            <v>Ингибирование фермента (отравление ферментов) c Cobra SMARTsense</v>
          </cell>
          <cell r="H7293">
            <v>896.75</v>
          </cell>
        </row>
        <row r="7294">
          <cell r="A7294" t="str">
            <v>P4120669</v>
          </cell>
          <cell r="B7294" t="str">
            <v>Enzymaktivität von Katalase mit Cobra SMARTsense</v>
          </cell>
          <cell r="C7294" t="str">
            <v>Enzymatic activity of catalase with Cobra SMARTsense</v>
          </cell>
          <cell r="D7294" t="str">
            <v>Activité enzymatique de la catalase avec Cobra SMARTsense</v>
          </cell>
          <cell r="E7294" t="str">
            <v>Actividad enzimática de la catalasa con Cobra SMARTsense</v>
          </cell>
          <cell r="F7294" t="str">
            <v xml:space="preserve">Kompletny zestaw eksperymentalny: Aktywność enzymatyczna katalizy z Cobra SMARTsense </v>
          </cell>
          <cell r="G7294" t="str">
            <v xml:space="preserve">Ферментативная активность каталазы с Cobra SMARTsense  </v>
          </cell>
          <cell r="H7294">
            <v>617.15</v>
          </cell>
        </row>
        <row r="7295">
          <cell r="A7295" t="str">
            <v>P4120769</v>
          </cell>
          <cell r="B7295" t="str">
            <v>Photosynthese von Wasserpflanzen mit Cobra SMARTsense</v>
          </cell>
          <cell r="C7295" t="str">
            <v>Photosynthesis of aquatic plants with Cobra SMARTsense</v>
          </cell>
          <cell r="D7295" t="str">
            <v>Photosynthèse des plantes aquatiques avec le Cobra SMARTsense</v>
          </cell>
          <cell r="E7295" t="str">
            <v>Fotosíntesis de plantas acuáticas con Cobra SMARTsense</v>
          </cell>
          <cell r="F7295" t="str">
            <v/>
          </cell>
          <cell r="G7295" t="str">
            <v>Фотосинтез водных растений с помощью Cobra SMARTsense</v>
          </cell>
          <cell r="H7295">
            <v>410</v>
          </cell>
        </row>
        <row r="7296">
          <cell r="A7296" t="str">
            <v>P4120869</v>
          </cell>
          <cell r="B7296" t="str">
            <v>Atmung und Stoffwechsel von wechselwarmen Tieren mit Cobra SMARTsense</v>
          </cell>
          <cell r="C7296" t="str">
            <v>Respiration and metabolism of warm animals with Cobra SMARTsense</v>
          </cell>
          <cell r="D7296" t="str">
            <v>Respiration et métabolisme des animaux à des températures variables avec Cobra SMARTsense</v>
          </cell>
          <cell r="E7296" t="str">
            <v>La respiración y el metabolismo de los animales a diferentes temperatures con Cobra SMARTsense</v>
          </cell>
          <cell r="F7296" t="str">
            <v/>
          </cell>
          <cell r="G7296" t="str">
            <v>Дыхание и обмен веществ животных при различных температурах с Cobra SMARTsense</v>
          </cell>
          <cell r="H7296">
            <v>400.8</v>
          </cell>
        </row>
        <row r="7297">
          <cell r="A7297" t="str">
            <v>P4120969</v>
          </cell>
          <cell r="B7297" t="str">
            <v>Wechselwirkung zwischen Pflanzen und Tieren mit Cobra SMARTsense</v>
          </cell>
          <cell r="C7297" t="str">
            <v>Interaction between plants and animals with Cobra SMARTsense</v>
          </cell>
          <cell r="D7297" t="str">
            <v>Interaction entre les plantes et les animaux avec le Cobra SMARTsense</v>
          </cell>
          <cell r="E7297" t="str">
            <v>Interacción entre plantas y animales con Cobra SMARTsense</v>
          </cell>
          <cell r="F7297" t="str">
            <v/>
          </cell>
          <cell r="G7297" t="str">
            <v>Взаимодействие растений и животных с Cobra SMARTsense</v>
          </cell>
          <cell r="H7297">
            <v>488.5</v>
          </cell>
        </row>
        <row r="7298">
          <cell r="A7298" t="str">
            <v>P4140100</v>
          </cell>
          <cell r="B7298" t="str">
            <v>Grundlegende Arbeitsmethoden in der Mikrobiologie</v>
          </cell>
          <cell r="C7298" t="str">
            <v>Fundamental microbiological working methods</v>
          </cell>
          <cell r="D7298" t="str">
            <v>Méthodes de bases utilisées en microbiologie</v>
          </cell>
          <cell r="E7298" t="str">
            <v>Métodos básicos de trabajo en Microbiología</v>
          </cell>
          <cell r="F7298" t="str">
            <v xml:space="preserve">Kompletny zestaw eksperymentalny: Podstawowe metody mikrobiologii   </v>
          </cell>
          <cell r="G7298" t="str">
            <v xml:space="preserve">Основные методы работы в области микробиологии  </v>
          </cell>
          <cell r="H7298">
            <v>5732.25</v>
          </cell>
        </row>
        <row r="7299">
          <cell r="A7299" t="str">
            <v>P4140200</v>
          </cell>
          <cell r="B7299" t="str">
            <v>Nachweis der Verbreitung von Mikroorganismen</v>
          </cell>
          <cell r="C7299" t="str">
            <v>Evidence of the spread of bacteria</v>
          </cell>
          <cell r="D7299" t="str">
            <v>Propagation des bactéries</v>
          </cell>
          <cell r="E7299" t="str">
            <v>Evidencia de propagación de microorganismos</v>
          </cell>
          <cell r="F7299" t="str">
            <v xml:space="preserve">Kompletny zestaw eksperymentalny: Wykazywanie rozprzestrzeniania się mikroorganizmów   </v>
          </cell>
          <cell r="G7299" t="str">
            <v xml:space="preserve">Свидетельства распространения микроорганизмов </v>
          </cell>
          <cell r="H7299">
            <v>5673.85</v>
          </cell>
        </row>
        <row r="7300">
          <cell r="A7300" t="str">
            <v>P5140100</v>
          </cell>
          <cell r="B7300" t="str">
            <v>Strömungsgesetze</v>
          </cell>
          <cell r="C7300" t="str">
            <v>Mechanics of flow</v>
          </cell>
          <cell r="D7300" t="str">
            <v>Mécanique des écoulements</v>
          </cell>
          <cell r="E7300" t="str">
            <v>Mecánica de fluidos</v>
          </cell>
          <cell r="F7300" t="str">
            <v xml:space="preserve">Kompletny zestaw eksperymentalny: Prawa przepływów   </v>
          </cell>
          <cell r="G7300" t="str">
            <v>Механика жидкостей</v>
          </cell>
          <cell r="H7300">
            <v>11100</v>
          </cell>
        </row>
        <row r="7301">
          <cell r="A7301" t="str">
            <v>P5142100</v>
          </cell>
          <cell r="B7301" t="str">
            <v>Ultraschall-Doppler-Effekt und Durchflussmessung</v>
          </cell>
          <cell r="C7301" t="str">
            <v>Flow Measurement / Ultrasonic Doppler effect</v>
          </cell>
          <cell r="D7301" t="str">
            <v>Mesure des écoulements effet Doppler ultrasonique</v>
          </cell>
          <cell r="E7301" t="str">
            <v>Efecto Doppler ultrasónico y medición de flujo</v>
          </cell>
          <cell r="F7301" t="str">
            <v xml:space="preserve">Kompletny zestaw eksperymentalny: Ultradźwiękowy efekt Dopplera i pomiar przepływu   </v>
          </cell>
          <cell r="G7301" t="str">
            <v xml:space="preserve">Ультразвуковой эффект Допплера / измерение  потока жидкости  </v>
          </cell>
          <cell r="H7301">
            <v>9700</v>
          </cell>
        </row>
        <row r="7302">
          <cell r="A7302" t="str">
            <v>P5160100</v>
          </cell>
          <cell r="B7302" t="str">
            <v>Schallgeschwindigkeit in Festkörpern</v>
          </cell>
          <cell r="C7302" t="str">
            <v>Velocity of ultrasound in solid state material</v>
          </cell>
          <cell r="D7302" t="str">
            <v>Vitesse des ultrasons dans un matériau solide</v>
          </cell>
          <cell r="E7302" t="str">
            <v>Velocidad del sonido en sólidos</v>
          </cell>
          <cell r="F7302" t="str">
            <v xml:space="preserve">Kompletny zestaw eksperymentalny: Prędkość ultradźwięków w ciałach stałych   </v>
          </cell>
          <cell r="G7302" t="str">
            <v>Скорость звука в твердых материалах</v>
          </cell>
          <cell r="H7302">
            <v>7328.9</v>
          </cell>
        </row>
        <row r="7303">
          <cell r="A7303" t="str">
            <v>P5160200</v>
          </cell>
          <cell r="B7303" t="str">
            <v>Ultraschall Echographie (A-Bild)</v>
          </cell>
          <cell r="C7303" t="str">
            <v>Ultrasonic echography (A-Scan)</v>
          </cell>
          <cell r="D7303" t="str">
            <v>Echographie ultrasonique - SCAN A</v>
          </cell>
          <cell r="E7303" t="str">
            <v>Ecografía con ultrasonido (A-Scan)</v>
          </cell>
          <cell r="F7303" t="str">
            <v xml:space="preserve">Kompletny zestaw eksperymentalny: Echografia ultradźwiękowa (obraz A)   </v>
          </cell>
          <cell r="G7303" t="str">
            <v xml:space="preserve">Ультразвуковая эхография (А-скан)  </v>
          </cell>
          <cell r="H7303">
            <v>7328.9</v>
          </cell>
        </row>
        <row r="7304">
          <cell r="A7304" t="str">
            <v>P5160300</v>
          </cell>
          <cell r="B7304" t="str">
            <v>Ultraschalltechographie (B-Bild)</v>
          </cell>
          <cell r="C7304" t="str">
            <v>Ultrasonic echography (B-Scan)</v>
          </cell>
          <cell r="D7304" t="str">
            <v>Echographie ultrasonique - SCAN B</v>
          </cell>
          <cell r="E7304" t="str">
            <v>Ecografía por ultrasonidos (B-Scan)</v>
          </cell>
          <cell r="F7304" t="str">
            <v xml:space="preserve">Kompletny zestaw eksperymentalny: Echografia ultradźwiękowa (obraz B)   </v>
          </cell>
          <cell r="G7304" t="str">
            <v xml:space="preserve">Ультразвуковая эхография (B-Scan) </v>
          </cell>
          <cell r="H7304">
            <v>7330.8</v>
          </cell>
        </row>
        <row r="7305">
          <cell r="A7305" t="str">
            <v>P5160600</v>
          </cell>
          <cell r="B7305" t="str">
            <v>Ungänzeortung</v>
          </cell>
          <cell r="C7305" t="str">
            <v>Detection of discontinuities</v>
          </cell>
          <cell r="D7305" t="str">
            <v>Détection de discontinuités</v>
          </cell>
          <cell r="E7305" t="str">
            <v>Detección de discontinuidades</v>
          </cell>
          <cell r="F7305" t="str">
            <v xml:space="preserve">Kompletny zestaw eksperymentalny: Lokalizowanie nieciągłości   </v>
          </cell>
          <cell r="G7305" t="str">
            <v xml:space="preserve">Обнаружение неоднородностей  </v>
          </cell>
          <cell r="H7305">
            <v>9619.7999999999993</v>
          </cell>
        </row>
        <row r="7306">
          <cell r="A7306" t="str">
            <v>P5161200</v>
          </cell>
          <cell r="B7306" t="str">
            <v>Ultraschall-Computertomographie</v>
          </cell>
          <cell r="C7306" t="str">
            <v>Ultrasonic computed tomography</v>
          </cell>
          <cell r="D7306" t="str">
            <v>Tomodensimètre à ultrasons assisté par PC</v>
          </cell>
          <cell r="E7306" t="str">
            <v>Tomografía computarizada ultrasónica</v>
          </cell>
          <cell r="F7306" t="str">
            <v xml:space="preserve">Kompletny zestaw eksperymentalny: Komputerowa tomografia ultradźwiękowa   </v>
          </cell>
          <cell r="G7306" t="str">
            <v xml:space="preserve">Ультразвуковая компьютерная томография    </v>
          </cell>
          <cell r="H7306">
            <v>13790</v>
          </cell>
        </row>
        <row r="7307">
          <cell r="A7307" t="str">
            <v>P5942100</v>
          </cell>
          <cell r="B7307" t="str">
            <v>Grundlagen der kernmagnetischen Resonanz (NMR)</v>
          </cell>
          <cell r="C7307" t="str">
            <v>Fundamental principles of Nuclear Magnetic Resonance (NMR)</v>
          </cell>
          <cell r="D7307" t="str">
            <v>Principes de base de la résonance magnétique nucléaire</v>
          </cell>
          <cell r="E7307" t="str">
            <v>Principios básicos de la resonancia magnética nuclear (NMR)</v>
          </cell>
          <cell r="F7307" t="str">
            <v xml:space="preserve">Kompletny zestaw eksperymentalny: Podstawy rezonansu magnetycznego (NMR)   </v>
          </cell>
          <cell r="G7307" t="str">
            <v xml:space="preserve">Основные принципы ядерно-магнитного резонанса (ЯМР)  </v>
          </cell>
          <cell r="H7307">
            <v>35900</v>
          </cell>
        </row>
        <row r="7308">
          <cell r="A7308" t="str">
            <v>P5942200</v>
          </cell>
          <cell r="B7308" t="str">
            <v>Relaxationszeiten in kernmagnetischer Resonanz</v>
          </cell>
          <cell r="C7308" t="str">
            <v>Relaxation times in nuclear magnetic resonance</v>
          </cell>
          <cell r="D7308" t="str">
            <v>Temps de relaxation en RMN</v>
          </cell>
          <cell r="E7308" t="str">
            <v>Tiempos de relajación en la resonancia magnética nuclear (NMR)</v>
          </cell>
          <cell r="F7308" t="str">
            <v xml:space="preserve">Kompletny zestaw eksperymentalny: Czasy relaksacyjne w rezonansie NMR   </v>
          </cell>
          <cell r="G7308" t="str">
            <v xml:space="preserve">Время релаксации в ядерном магнитном резонансе  </v>
          </cell>
          <cell r="H7308">
            <v>35900</v>
          </cell>
        </row>
        <row r="7309">
          <cell r="A7309" t="str">
            <v>P5942300</v>
          </cell>
          <cell r="B7309" t="str">
            <v>Ortskodierung in kernmagnetischer Resonanz</v>
          </cell>
          <cell r="C7309" t="str">
            <v>Spatial encoding in Nuclear Magnetic Resonance</v>
          </cell>
          <cell r="D7309" t="str">
            <v>Codage spatial du signal en RMN</v>
          </cell>
          <cell r="E7309" t="str">
            <v>Codificación espacial en la resonancia magnética nuclear (NMR)</v>
          </cell>
          <cell r="F7309" t="str">
            <v xml:space="preserve">Kompletny zestaw eksperymentalny: Kodowanie miejsca w rezonansie NMR   </v>
          </cell>
          <cell r="G7309" t="str">
            <v xml:space="preserve">Пространственное кодирование в ядерном магнитном резонансе  </v>
          </cell>
          <cell r="H7309">
            <v>35900</v>
          </cell>
        </row>
        <row r="7310">
          <cell r="A7310" t="str">
            <v>P5942400</v>
          </cell>
          <cell r="B7310" t="str">
            <v>Magnetresonanzbildgebung (MRI) I</v>
          </cell>
          <cell r="C7310" t="str">
            <v>Magnetic Resonance Imaging (MRI) I</v>
          </cell>
          <cell r="D7310" t="str">
            <v>Imagerie par résonance magnétique - IRM</v>
          </cell>
          <cell r="E7310" t="str">
            <v>Formación de imágenes con la resonancia magnética nuclear (NMR)</v>
          </cell>
          <cell r="F7310" t="str">
            <v xml:space="preserve">Kompletny zestaw eksperymentalny: Obrazowanie metoda rezonansu magnetycznego (MRI) I   </v>
          </cell>
          <cell r="G7310" t="str">
            <v xml:space="preserve">Магнитно-резонансная  томография (МРТ) І </v>
          </cell>
          <cell r="H7310">
            <v>35900</v>
          </cell>
        </row>
        <row r="7311">
          <cell r="A7311" t="str">
            <v>P5942500</v>
          </cell>
          <cell r="B7311" t="str">
            <v>Magnetresonanzbildgebung (MRI) II</v>
          </cell>
          <cell r="C7311" t="str">
            <v>Magnetic Resonance Imaging (MRI) II</v>
          </cell>
          <cell r="D7311" t="str">
            <v>Imagerie par résonance magnétique (IRM) II</v>
          </cell>
          <cell r="E7311" t="str">
            <v>Resonancia magnética (RM) II</v>
          </cell>
          <cell r="F7311" t="str">
            <v xml:space="preserve">Kompletny zestaw eksperymentalny: Obrazowanie metoda rezonansu magnetycznego (MRI) II   </v>
          </cell>
          <cell r="G7311" t="str">
            <v xml:space="preserve">Магнитно-резонансная  томография (МРТ) ІІ </v>
          </cell>
          <cell r="H7311">
            <v>35900</v>
          </cell>
        </row>
        <row r="7312">
          <cell r="A7312" t="str">
            <v>P5950100</v>
          </cell>
          <cell r="B7312" t="str">
            <v>Doppler-Sonographie</v>
          </cell>
          <cell r="C7312" t="str">
            <v>Doppler sonography</v>
          </cell>
          <cell r="D7312" t="str">
            <v>Sonographie Doppler</v>
          </cell>
          <cell r="E7312" t="str">
            <v>Sonografía de Doppler</v>
          </cell>
          <cell r="F7312" t="str">
            <v xml:space="preserve">Kompletny zestaw eksperymentalny: Sonografia dopplerowska   </v>
          </cell>
          <cell r="G7312" t="str">
            <v xml:space="preserve">Допплерография  </v>
          </cell>
          <cell r="H7312">
            <v>11780</v>
          </cell>
        </row>
        <row r="7313">
          <cell r="A7313" t="str">
            <v>P5950300</v>
          </cell>
          <cell r="B7313" t="str">
            <v>Ultraschalluntersuchungen am Brust Dummy</v>
          </cell>
          <cell r="C7313" t="str">
            <v>Ultrasonic investigation with breast dummy</v>
          </cell>
          <cell r="D7313" t="str">
            <v>Diagnostic médical par ultrasons sur un modèle de sein</v>
          </cell>
          <cell r="E7313" t="str">
            <v>Exámenes con ultrasonido en un modelo de seno</v>
          </cell>
          <cell r="F7313" t="str">
            <v xml:space="preserve">Kompletny zestaw eksperymentalny: Badana ultradźwiękowe na modelu piersi   </v>
          </cell>
          <cell r="G7313" t="str">
            <v xml:space="preserve">Ультразвуковая диагностика на модели груди </v>
          </cell>
          <cell r="H7313">
            <v>8562</v>
          </cell>
        </row>
        <row r="7314">
          <cell r="A7314" t="str">
            <v>P6000667</v>
          </cell>
          <cell r="B7314" t="str">
            <v>Zentripetalkraft/Zentrifugalkraft mit Cobra SMARTsensemit Cobra SMARTsense</v>
          </cell>
          <cell r="C7314" t="str">
            <v>Centripetal force/centrifugal force with Cobra SMARTsense</v>
          </cell>
          <cell r="D7314" t="str">
            <v>Force centrifuge avec Cobra SMARTsense</v>
          </cell>
          <cell r="E7314" t="str">
            <v>Fuerza centrípeta/fuerza centrífuga con Cobra SMARTsense</v>
          </cell>
          <cell r="F7314" t="str">
            <v>Kompletny zestaw eksperymentalny: Siła dośrodkowa/Siła odśrodkowa z Cobra SMARTsense</v>
          </cell>
          <cell r="G7314" t="str">
            <v>Центростремительная сила / центробежная сила с Cobra SMARTse</v>
          </cell>
          <cell r="H7314">
            <v>2342.5</v>
          </cell>
        </row>
        <row r="7315">
          <cell r="A7315" t="str">
            <v>P6005000</v>
          </cell>
          <cell r="B7315" t="str">
            <v>Elektrisches Feld</v>
          </cell>
          <cell r="C7315" t="str">
            <v>Electric fields</v>
          </cell>
          <cell r="D7315" t="str">
            <v>Champs électriques</v>
          </cell>
          <cell r="E7315" t="str">
            <v>Campo eléctrico</v>
          </cell>
          <cell r="F7315" t="str">
            <v xml:space="preserve">Kompletny zestaw eksperymentalny: Własności pola elektrycznego  </v>
          </cell>
          <cell r="G7315" t="str">
            <v>Электрическое поле</v>
          </cell>
          <cell r="H7315">
            <v>596.29</v>
          </cell>
        </row>
        <row r="7316">
          <cell r="A7316" t="str">
            <v>P6005100</v>
          </cell>
          <cell r="B7316" t="str">
            <v>Elektrische Feldstärke</v>
          </cell>
          <cell r="C7316" t="str">
            <v>Electric field strength</v>
          </cell>
          <cell r="D7316" t="str">
            <v xml:space="preserve">L'intensité du champs électrique </v>
          </cell>
          <cell r="E7316" t="str">
            <v>Intensidad del campo eléctrico</v>
          </cell>
          <cell r="F7316" t="str">
            <v xml:space="preserve">Kompletny zestaw eksperymentalny: Natężenie pola elektrycznego  </v>
          </cell>
          <cell r="G7316" t="str">
            <v>Напряженность электрического поля</v>
          </cell>
          <cell r="H7316">
            <v>596.29</v>
          </cell>
        </row>
        <row r="7317">
          <cell r="A7317" t="str">
            <v>P6005200</v>
          </cell>
          <cell r="B7317" t="str">
            <v>Inhomogenes elektrisches Feld (Dipolfeld)</v>
          </cell>
          <cell r="C7317" t="str">
            <v>Inhomogeneous electric fields (dipole fields)</v>
          </cell>
          <cell r="D7317" t="str">
            <v>Champs électriques inhomogènes (champs dipolaires)</v>
          </cell>
          <cell r="E7317" t="str">
            <v>Campos eléctricos no homogéneos (campos dipolos)</v>
          </cell>
          <cell r="F7317" t="str">
            <v xml:space="preserve">Kompletny zestaw eksperymentalny: Niejednorodne pole elektryczne (pola dipola)  </v>
          </cell>
          <cell r="G7317" t="str">
            <v xml:space="preserve">Неоднородные электрические поля (дипольные поля)  </v>
          </cell>
          <cell r="H7317">
            <v>596.29</v>
          </cell>
        </row>
        <row r="7318">
          <cell r="A7318" t="str">
            <v>P6005300</v>
          </cell>
          <cell r="B7318" t="str">
            <v>Der elektrische Leiter als Äquipotentialfläche</v>
          </cell>
          <cell r="C7318" t="str">
            <v>The electric conductor as an equipotential surface</v>
          </cell>
          <cell r="D7318" t="str">
            <v>Le conducteur électrique en tant que surface équipotentielle</v>
          </cell>
          <cell r="E7318" t="str">
            <v>Conductor eléctrico como superficie equipotencial</v>
          </cell>
          <cell r="F7318" t="str">
            <v xml:space="preserve">Kompletny zestaw eksperymentalny: Powierzchnia przewodnika jako powierzchnia ekwipotencjalna  </v>
          </cell>
          <cell r="G7318" t="str">
            <v>Электрический проводник как эквипотенциальная поверхность</v>
          </cell>
          <cell r="H7318">
            <v>596.29</v>
          </cell>
        </row>
        <row r="7319">
          <cell r="A7319" t="str">
            <v>P6005400</v>
          </cell>
          <cell r="B7319" t="str">
            <v>Elektrostatischer Spitzeneffekt</v>
          </cell>
          <cell r="C7319" t="str">
            <v>Electrostatic tip-shape effect</v>
          </cell>
          <cell r="D7319" t="str">
            <v>Effet électrostatique de la forme de la pointe</v>
          </cell>
          <cell r="E7319" t="str">
            <v>Efecto electrostático efecto Tip-Shape</v>
          </cell>
          <cell r="F7319" t="str">
            <v xml:space="preserve">Kompletny zestaw eksperymentalny: Zjawiska elektrostatyczne na ostrzu  </v>
          </cell>
          <cell r="G7319" t="str">
            <v xml:space="preserve">Электростатический эффект </v>
          </cell>
          <cell r="H7319">
            <v>596.29</v>
          </cell>
        </row>
        <row r="7320">
          <cell r="A7320" t="str">
            <v>P6006000</v>
          </cell>
          <cell r="B7320" t="str">
            <v>Magnetfeld einer Spule</v>
          </cell>
          <cell r="C7320" t="str">
            <v>Magnetic field of a coil</v>
          </cell>
          <cell r="D7320" t="str">
            <v>Champ magnétique d'une bobine</v>
          </cell>
          <cell r="E7320" t="str">
            <v>Campo magnético de una bobina</v>
          </cell>
          <cell r="F7320" t="str">
            <v xml:space="preserve">Kompletny zestaw eksperymentalny: Pole magnetyczne cewki  </v>
          </cell>
          <cell r="G7320" t="str">
            <v>Магнитное поле катушки</v>
          </cell>
          <cell r="H7320">
            <v>780.5</v>
          </cell>
        </row>
        <row r="7321">
          <cell r="A7321" t="str">
            <v>P6006100</v>
          </cell>
          <cell r="B7321" t="str">
            <v>Umwandlung von elektrischer Energie in Bewegungsenergie</v>
          </cell>
          <cell r="C7321" t="str">
            <v>Conversion of electrical energy into kinetic energy</v>
          </cell>
          <cell r="D7321" t="str">
            <v>Conversion de l'énergie électrique en énergie cinétique</v>
          </cell>
          <cell r="E7321" t="str">
            <v>Conversión de energía eléctrica a energía cinética</v>
          </cell>
          <cell r="F7321" t="str">
            <v xml:space="preserve">Kompletny zestaw eksperymentalny: Przemiana energii elektrycznej w energię kinetyczną  </v>
          </cell>
          <cell r="G7321" t="str">
            <v>Преобразование электрической энергии в кинетическую энергию</v>
          </cell>
          <cell r="H7321">
            <v>774</v>
          </cell>
        </row>
        <row r="7322">
          <cell r="A7322" t="str">
            <v>P6006200</v>
          </cell>
          <cell r="B7322" t="str">
            <v>Stromwender</v>
          </cell>
          <cell r="C7322" t="str">
            <v>Commutator</v>
          </cell>
          <cell r="D7322" t="str">
            <v>Commutateur</v>
          </cell>
          <cell r="E7322" t="str">
            <v>Commutador</v>
          </cell>
          <cell r="F7322" t="str">
            <v xml:space="preserve">Kompletny zestaw eksperymentalny: Komutator  </v>
          </cell>
          <cell r="G7322" t="str">
            <v>Коммутатор</v>
          </cell>
          <cell r="H7322">
            <v>779.8</v>
          </cell>
        </row>
        <row r="7323">
          <cell r="A7323" t="str">
            <v>P6006300</v>
          </cell>
          <cell r="B7323" t="str">
            <v>Gleichstrommotor</v>
          </cell>
          <cell r="C7323" t="str">
            <v>Direct current motor</v>
          </cell>
          <cell r="D7323" t="str">
            <v>Moteur à courant continu</v>
          </cell>
          <cell r="E7323" t="str">
            <v>Motor de corriente contínua</v>
          </cell>
          <cell r="F7323" t="str">
            <v xml:space="preserve">Kompletny zestaw eksperymentalny: Silnik prądu stałego  </v>
          </cell>
          <cell r="G7323" t="str">
            <v xml:space="preserve">Электродвигатель с постоянным током </v>
          </cell>
          <cell r="H7323">
            <v>779.8</v>
          </cell>
        </row>
        <row r="7324">
          <cell r="A7324" t="str">
            <v>P6006400</v>
          </cell>
          <cell r="B7324" t="str">
            <v>Synchronmotor</v>
          </cell>
          <cell r="C7324" t="str">
            <v>Synchronous motor</v>
          </cell>
          <cell r="D7324" t="str">
            <v>Moteur synchrone</v>
          </cell>
          <cell r="E7324" t="str">
            <v>Motor sincrónico</v>
          </cell>
          <cell r="F7324" t="str">
            <v xml:space="preserve">Kompletny zestaw eksperymentalny: Silnik synchroniczny  </v>
          </cell>
          <cell r="G7324" t="str">
            <v>Синхронный двигатель</v>
          </cell>
          <cell r="H7324">
            <v>779.8</v>
          </cell>
        </row>
        <row r="7325">
          <cell r="A7325" t="str">
            <v>P6006500</v>
          </cell>
          <cell r="B7325" t="str">
            <v>Haupt- und Nebenschlussmotor</v>
          </cell>
          <cell r="C7325" t="str">
            <v>Series and shunt-wound motor</v>
          </cell>
          <cell r="D7325" t="str">
            <v>Moteur en série et à enroulement shunt</v>
          </cell>
          <cell r="E7325" t="str">
            <v>Motores en serie y de derivación</v>
          </cell>
          <cell r="F7325" t="str">
            <v xml:space="preserve">Kompletny zestaw eksperymentalny: Silnik szeregowy i bocznikowy  </v>
          </cell>
          <cell r="G7325" t="str">
            <v>Двигатель последовательного возбуждения и шунтовой двигатель</v>
          </cell>
          <cell r="H7325">
            <v>779.8</v>
          </cell>
        </row>
        <row r="7326">
          <cell r="A7326" t="str">
            <v>P6006600</v>
          </cell>
          <cell r="B7326" t="str">
            <v>Elektromagnetische Induktion</v>
          </cell>
          <cell r="C7326" t="str">
            <v>Electromagnetic induction</v>
          </cell>
          <cell r="D7326" t="str">
            <v>Induction électromagnétique</v>
          </cell>
          <cell r="E7326" t="str">
            <v>Inducción electromagnética</v>
          </cell>
          <cell r="F7326" t="str">
            <v xml:space="preserve">Kompletny zestaw eksperymentalny: Indukcja elektromagnetyczna  </v>
          </cell>
          <cell r="G7326" t="str">
            <v xml:space="preserve">Электромагнитная индукция  </v>
          </cell>
          <cell r="H7326">
            <v>554</v>
          </cell>
        </row>
        <row r="7327">
          <cell r="A7327" t="str">
            <v>P6006669</v>
          </cell>
          <cell r="B7327" t="str">
            <v>Elektromagnetische Induktion mit Cobra SMARTsense</v>
          </cell>
          <cell r="C7327" t="str">
            <v>Electromagnetic induction with Cobra SMARTsense</v>
          </cell>
          <cell r="D7327" t="str">
            <v>Induction électromagnétique avec Cobra SMARTsense</v>
          </cell>
          <cell r="E7327" t="str">
            <v>Inducción electromagnética con Cobra SMARTsense</v>
          </cell>
          <cell r="F7327" t="str">
            <v/>
          </cell>
          <cell r="G7327" t="str">
            <v>Электромагнитная индукция   c Cobra SMARTsense</v>
          </cell>
          <cell r="H7327">
            <v>725</v>
          </cell>
        </row>
        <row r="7328">
          <cell r="A7328" t="str">
            <v>P6006700</v>
          </cell>
          <cell r="B7328" t="str">
            <v>Der stromerzeugende Generator</v>
          </cell>
          <cell r="C7328" t="str">
            <v>The electrical generator</v>
          </cell>
          <cell r="D7328" t="str">
            <v>Le générateur électrique</v>
          </cell>
          <cell r="E7328" t="str">
            <v>Generador eléctrico</v>
          </cell>
          <cell r="F7328" t="str">
            <v xml:space="preserve">Kompletny zestaw eksperymentalny: Generator elektryczny  </v>
          </cell>
          <cell r="G7328" t="str">
            <v>Электрический генератор</v>
          </cell>
          <cell r="H7328">
            <v>645.9</v>
          </cell>
        </row>
        <row r="7329">
          <cell r="A7329" t="str">
            <v>P6006769</v>
          </cell>
          <cell r="B7329" t="str">
            <v>Der stromerzeugende Generator mit Cobra SMARTsense</v>
          </cell>
          <cell r="C7329" t="str">
            <v>The electrical generator with Cobra SMARTsense</v>
          </cell>
          <cell r="D7329" t="str">
            <v>Le générateur électrique avec Cobra SMARTsense</v>
          </cell>
          <cell r="E7329" t="str">
            <v>Generador eléctrico con Cobra SMARTsense</v>
          </cell>
          <cell r="F7329" t="str">
            <v/>
          </cell>
          <cell r="G7329" t="str">
            <v>Электрический генератор c Cobra SMARTsense</v>
          </cell>
          <cell r="H7329">
            <v>725</v>
          </cell>
        </row>
        <row r="7330">
          <cell r="A7330" t="str">
            <v>P6006800</v>
          </cell>
          <cell r="B7330" t="str">
            <v>Technische Generatoren</v>
          </cell>
          <cell r="C7330" t="str">
            <v>Engine-generator</v>
          </cell>
          <cell r="D7330" t="str">
            <v>Moteur-générateur</v>
          </cell>
          <cell r="E7330" t="str">
            <v>Generador-motor</v>
          </cell>
          <cell r="F7330" t="str">
            <v xml:space="preserve">Kompletny zestaw eksperymentalny: Generator jako silnik  </v>
          </cell>
          <cell r="G7330" t="str">
            <v>Двигатель-генератор</v>
          </cell>
          <cell r="H7330">
            <v>1361.89</v>
          </cell>
        </row>
        <row r="7331">
          <cell r="A7331" t="str">
            <v>P6006869</v>
          </cell>
          <cell r="B7331" t="str">
            <v>Technische Generatoren mit Cobra SMARTsense</v>
          </cell>
          <cell r="C7331" t="str">
            <v>Engine-generator with Cobra SMARTsense</v>
          </cell>
          <cell r="D7331" t="str">
            <v>Générateur technique avec Cobra SMARTsense</v>
          </cell>
          <cell r="E7331" t="str">
            <v>Generador-motor con Cobra SMARTsense</v>
          </cell>
          <cell r="F7331" t="str">
            <v/>
          </cell>
          <cell r="G7331" t="str">
            <v>Двигатель-генератор c Cobra SMARTsense</v>
          </cell>
          <cell r="H7331">
            <v>1499.99</v>
          </cell>
        </row>
        <row r="7332">
          <cell r="A7332" t="str">
            <v>P6006900</v>
          </cell>
          <cell r="B7332" t="str">
            <v>Transformator</v>
          </cell>
          <cell r="C7332" t="str">
            <v>Transformer</v>
          </cell>
          <cell r="D7332" t="str">
            <v>Transformateur</v>
          </cell>
          <cell r="E7332" t="str">
            <v>Transformador</v>
          </cell>
          <cell r="F7332" t="str">
            <v xml:space="preserve">Kompletny zestaw eksperymentalny: Transformator  </v>
          </cell>
          <cell r="G7332" t="str">
            <v xml:space="preserve">Трансформатор  </v>
          </cell>
          <cell r="H7332">
            <v>833</v>
          </cell>
        </row>
        <row r="7333">
          <cell r="A7333" t="str">
            <v>P6006969</v>
          </cell>
          <cell r="B7333" t="str">
            <v>Transformator mit Cobra SMARTsense</v>
          </cell>
          <cell r="C7333" t="str">
            <v>Transformer with Cobra SMARTsense</v>
          </cell>
          <cell r="D7333" t="str">
            <v>Transformateur avec Cobra SMARTsense</v>
          </cell>
          <cell r="E7333" t="str">
            <v>Transformador con Cobra SMARTsense</v>
          </cell>
          <cell r="F7333" t="str">
            <v/>
          </cell>
          <cell r="G7333" t="str">
            <v>Трансформатор   c Cobra SMARTsense</v>
          </cell>
          <cell r="H7333">
            <v>1004</v>
          </cell>
        </row>
        <row r="7334">
          <cell r="A7334" t="str">
            <v>P6010000</v>
          </cell>
          <cell r="B7334" t="str">
            <v>Schallerzeugung</v>
          </cell>
          <cell r="C7334" t="str">
            <v>Generation of sound waves</v>
          </cell>
          <cell r="D7334" t="str">
            <v>Génération d'ondes sonores</v>
          </cell>
          <cell r="E7334" t="str">
            <v>Generación de ondas sonoras</v>
          </cell>
          <cell r="F7334" t="str">
            <v xml:space="preserve">Kompletny zestaw eksperymentalny: Wytwarzanie dźwięku  </v>
          </cell>
          <cell r="G7334" t="str">
            <v>Возникновение звуковых волн</v>
          </cell>
          <cell r="H7334">
            <v>176.9</v>
          </cell>
        </row>
        <row r="7335">
          <cell r="A7335" t="str">
            <v>P6010100</v>
          </cell>
          <cell r="B7335" t="str">
            <v>Schallausbreitung in Luft</v>
          </cell>
          <cell r="C7335" t="str">
            <v>Propagation of sound in air</v>
          </cell>
          <cell r="D7335" t="str">
            <v>Propagation du son dans l'air</v>
          </cell>
          <cell r="E7335" t="str">
            <v>Propagación del sonido en el aire</v>
          </cell>
          <cell r="F7335" t="str">
            <v xml:space="preserve">Kompletny zestaw eksperymentalny: Rozchodzenie się dźwięku w powietrzu  </v>
          </cell>
          <cell r="G7335" t="str">
            <v>Распространение звука в воздухе</v>
          </cell>
          <cell r="H7335">
            <v>77.400000000000006</v>
          </cell>
        </row>
        <row r="7336">
          <cell r="A7336" t="str">
            <v>P6010200</v>
          </cell>
          <cell r="B7336" t="str">
            <v>Schallausbreitung in Festkörpern</v>
          </cell>
          <cell r="C7336" t="str">
            <v>Propagation of sound in solid bodies</v>
          </cell>
          <cell r="D7336" t="str">
            <v>Propagation du son dans un solide corps</v>
          </cell>
          <cell r="E7336" t="str">
            <v>Propagación del sonido en cuerpos sólidos</v>
          </cell>
          <cell r="F7336" t="str">
            <v xml:space="preserve">Kompletny zestaw eksperymentalny: Rozchodzenie się dźwięku w ciałach stałych  </v>
          </cell>
          <cell r="G7336" t="str">
            <v>Распространение звука в твердых телах</v>
          </cell>
          <cell r="H7336">
            <v>43.03</v>
          </cell>
        </row>
        <row r="7337">
          <cell r="A7337" t="str">
            <v>P6010300</v>
          </cell>
          <cell r="B7337" t="str">
            <v>Schallausbreitung in Wasser</v>
          </cell>
          <cell r="C7337" t="str">
            <v>Propagation of sound in water</v>
          </cell>
          <cell r="D7337" t="str">
            <v>Propagation du son dans l'eau</v>
          </cell>
          <cell r="E7337" t="str">
            <v>Propagación del sonido en agua</v>
          </cell>
          <cell r="F7337" t="str">
            <v xml:space="preserve">Kompletny zestaw eksperymentalny: Rozchodzenie się dźwięku w wodzie  </v>
          </cell>
          <cell r="G7337" t="str">
            <v>Распространение звука в воде</v>
          </cell>
          <cell r="H7337">
            <v>40.46</v>
          </cell>
        </row>
        <row r="7338">
          <cell r="A7338" t="str">
            <v>P6010400</v>
          </cell>
          <cell r="B7338" t="str">
            <v>Ton als Sinuswelle</v>
          </cell>
          <cell r="C7338" t="str">
            <v>Sound as a sine wave</v>
          </cell>
          <cell r="D7338" t="str">
            <v>Le son comme une onde sinusoïdale</v>
          </cell>
          <cell r="E7338" t="str">
            <v>El sonido como una onda sinusoidal</v>
          </cell>
          <cell r="F7338" t="str">
            <v xml:space="preserve">Kompletny zestaw eksperymentalny: Dźwięk jako fala sinusoidalna  </v>
          </cell>
          <cell r="G7338" t="str">
            <v>Звук как синусоидальная волна</v>
          </cell>
          <cell r="H7338">
            <v>373</v>
          </cell>
        </row>
        <row r="7339">
          <cell r="A7339" t="str">
            <v>P6010500</v>
          </cell>
          <cell r="B7339" t="str">
            <v>Klänge und Geräusche</v>
          </cell>
          <cell r="C7339" t="str">
            <v>Sound and noise</v>
          </cell>
          <cell r="D7339" t="str">
            <v>Le son et le bruit</v>
          </cell>
          <cell r="E7339" t="str">
            <v>Sonido y ruido</v>
          </cell>
          <cell r="F7339" t="str">
            <v xml:space="preserve">Kompletny zestaw eksperymentalny: Dźwięk i hałas  </v>
          </cell>
          <cell r="G7339" t="str">
            <v>Звук и шум</v>
          </cell>
          <cell r="H7339">
            <v>435.5</v>
          </cell>
        </row>
        <row r="7340">
          <cell r="A7340" t="str">
            <v>P6010600</v>
          </cell>
          <cell r="B7340" t="str">
            <v>Untere und obere Hörgrenze</v>
          </cell>
          <cell r="C7340" t="str">
            <v>Lower and upper hearing threshold</v>
          </cell>
          <cell r="D7340" t="str">
            <v>Seuil auditif inférieur et supérieur</v>
          </cell>
          <cell r="E7340" t="str">
            <v>Umbral inferior y superior de audición</v>
          </cell>
          <cell r="F7340" t="str">
            <v xml:space="preserve">Kompletny zestaw eksperymentalny: Dolny i górny próg słyszalności  </v>
          </cell>
          <cell r="G7340" t="str">
            <v>Нижний и верхний порог слышимости</v>
          </cell>
          <cell r="H7340">
            <v>309</v>
          </cell>
        </row>
        <row r="7341">
          <cell r="A7341" t="str">
            <v>P6010700</v>
          </cell>
          <cell r="B7341" t="str">
            <v>Richtungshören</v>
          </cell>
          <cell r="C7341" t="str">
            <v>Directional hearing</v>
          </cell>
          <cell r="D7341" t="str">
            <v>Audience directionnelle</v>
          </cell>
          <cell r="E7341" t="str">
            <v>Audición direccional</v>
          </cell>
          <cell r="F7341" t="str">
            <v xml:space="preserve">Kompletny zestaw eksperymentalny: Kierunkowość słuchu  </v>
          </cell>
          <cell r="G7341" t="str">
            <v>Направленное  прослушивание</v>
          </cell>
          <cell r="H7341">
            <v>311.95999999999998</v>
          </cell>
        </row>
        <row r="7342">
          <cell r="A7342" t="str">
            <v>P6010800</v>
          </cell>
          <cell r="B7342" t="str">
            <v>Harmonische Schwingungen</v>
          </cell>
          <cell r="C7342" t="str">
            <v>Harmonic Oscillation</v>
          </cell>
          <cell r="D7342" t="str">
            <v>Oscillation harmonique</v>
          </cell>
          <cell r="E7342" t="str">
            <v>Oscilaciones armónicas</v>
          </cell>
          <cell r="F7342" t="str">
            <v xml:space="preserve">Kompletny zestaw eksperymentalny: Drgania harmoniczne  </v>
          </cell>
          <cell r="G7342" t="str">
            <v>Гармонические колебания</v>
          </cell>
          <cell r="H7342">
            <v>44.7</v>
          </cell>
        </row>
        <row r="7343">
          <cell r="A7343" t="str">
            <v>P6010900</v>
          </cell>
          <cell r="B7343" t="str">
            <v>Die Schreibstimmgabel</v>
          </cell>
          <cell r="C7343" t="str">
            <v>Visualization of the vibrations of a tuning fork</v>
          </cell>
          <cell r="D7343" t="str">
            <v>Visualisation de la vibrationd'un diapason</v>
          </cell>
          <cell r="E7343" t="str">
            <v>Visualización de la vibración de un diapasón</v>
          </cell>
          <cell r="F7343" t="str">
            <v xml:space="preserve">Kompletny zestaw eksperymentalny: Wizualizacja drgań widełek strojowych  </v>
          </cell>
          <cell r="G7343" t="str">
            <v>Визуализация колебаний камертона</v>
          </cell>
          <cell r="H7343">
            <v>107.2</v>
          </cell>
        </row>
        <row r="7344">
          <cell r="A7344" t="str">
            <v>P6011000</v>
          </cell>
          <cell r="B7344" t="str">
            <v>Schwebung</v>
          </cell>
          <cell r="C7344" t="str">
            <v>Beat frequency</v>
          </cell>
          <cell r="D7344" t="str">
            <v>Fréquence des battements</v>
          </cell>
          <cell r="E7344" t="str">
            <v>Batimiento acústico</v>
          </cell>
          <cell r="F7344" t="str">
            <v xml:space="preserve">Kompletny zestaw eksperymentalny: Częstotliwość dudnień  </v>
          </cell>
          <cell r="G7344" t="str">
            <v>Частота биения</v>
          </cell>
          <cell r="H7344">
            <v>377.5</v>
          </cell>
        </row>
        <row r="7345">
          <cell r="A7345" t="str">
            <v>P6011100</v>
          </cell>
          <cell r="B7345" t="str">
            <v>Bestimmung der Schallgeschwindigkeit</v>
          </cell>
          <cell r="C7345" t="str">
            <v>Measurement of sound velocity</v>
          </cell>
          <cell r="D7345" t="str">
            <v>Mesure de la vitesse du son</v>
          </cell>
          <cell r="E7345" t="str">
            <v>Medición de la velocidad del sonido</v>
          </cell>
          <cell r="F7345" t="str">
            <v xml:space="preserve">Kompletny zestaw eksperymentalny: Pomiar prędkości dźwięku  </v>
          </cell>
          <cell r="G7345" t="str">
            <v>Измерение скорости звука</v>
          </cell>
          <cell r="H7345">
            <v>309</v>
          </cell>
        </row>
        <row r="7346">
          <cell r="A7346" t="str">
            <v>P6011200</v>
          </cell>
          <cell r="B7346" t="str">
            <v>Reflexion und Echo</v>
          </cell>
          <cell r="C7346" t="str">
            <v>Reflection and echo</v>
          </cell>
          <cell r="D7346" t="str">
            <v>Réflexion et écho</v>
          </cell>
          <cell r="E7346" t="str">
            <v>Reflexión y eco</v>
          </cell>
          <cell r="F7346" t="str">
            <v xml:space="preserve">Kompletny zestaw eksperymentalny: Odbicie i echo  </v>
          </cell>
          <cell r="G7346" t="str">
            <v>Отражение и эхо</v>
          </cell>
          <cell r="H7346">
            <v>356.3</v>
          </cell>
        </row>
        <row r="7347">
          <cell r="A7347" t="str">
            <v>P6011300</v>
          </cell>
          <cell r="B7347" t="str">
            <v>Stehende Wellen</v>
          </cell>
          <cell r="C7347" t="str">
            <v>Standing waves</v>
          </cell>
          <cell r="D7347" t="str">
            <v>Ondes stationnaires</v>
          </cell>
          <cell r="E7347" t="str">
            <v>Ondas estacionarias</v>
          </cell>
          <cell r="F7347" t="str">
            <v xml:space="preserve">Kompletny zestaw eksperymentalny: Fale stojące  </v>
          </cell>
          <cell r="G7347" t="str">
            <v>Стоячие волны</v>
          </cell>
          <cell r="H7347">
            <v>361.8</v>
          </cell>
        </row>
        <row r="7348">
          <cell r="A7348" t="str">
            <v>P6011400</v>
          </cell>
          <cell r="B7348" t="str">
            <v>Resonanz</v>
          </cell>
          <cell r="C7348" t="str">
            <v>Resonance</v>
          </cell>
          <cell r="D7348" t="str">
            <v>Résonance</v>
          </cell>
          <cell r="E7348" t="str">
            <v>Resonancia</v>
          </cell>
          <cell r="F7348" t="str">
            <v xml:space="preserve">Kompletny zestaw eksperymentalny: Rezonans  </v>
          </cell>
          <cell r="G7348" t="str">
            <v>Резонанс</v>
          </cell>
          <cell r="H7348">
            <v>377.6</v>
          </cell>
        </row>
        <row r="7349">
          <cell r="A7349" t="str">
            <v>P6011500</v>
          </cell>
          <cell r="B7349" t="str">
            <v>Knochenleitung</v>
          </cell>
          <cell r="C7349" t="str">
            <v>Bone conduction</v>
          </cell>
          <cell r="D7349" t="str">
            <v>Conduction osseuse</v>
          </cell>
          <cell r="E7349" t="str">
            <v>Conducción ósea</v>
          </cell>
          <cell r="F7349" t="str">
            <v xml:space="preserve">Kompletny zestaw eksperymentalny: Przewodnictwo dźwięków na drodze kostnej  </v>
          </cell>
          <cell r="G7349" t="str">
            <v>Костная проводимость</v>
          </cell>
          <cell r="H7349">
            <v>36.200000000000003</v>
          </cell>
        </row>
        <row r="7350">
          <cell r="A7350" t="str">
            <v>P6011600</v>
          </cell>
          <cell r="B7350" t="str">
            <v>Lärmampel</v>
          </cell>
          <cell r="C7350" t="str">
            <v>Noise level traffic lights</v>
          </cell>
          <cell r="D7350" t="str">
            <v>Niveau de bruit des feux de signalisation</v>
          </cell>
          <cell r="E7350" t="str">
            <v>Semáforo para nivel de sonido</v>
          </cell>
          <cell r="F7350" t="str">
            <v xml:space="preserve">Kompletny zestaw eksperymentalny: Świetlna sygnalizacja poziomu hałasu  </v>
          </cell>
          <cell r="G7350" t="str">
            <v>Определение уровня шума</v>
          </cell>
          <cell r="H7350">
            <v>309</v>
          </cell>
        </row>
        <row r="7351">
          <cell r="A7351" t="str">
            <v>P6011700</v>
          </cell>
          <cell r="B7351" t="str">
            <v>Tonleitern und Intervalle</v>
          </cell>
          <cell r="C7351" t="str">
            <v>Scales and intervals</v>
          </cell>
          <cell r="D7351" t="str">
            <v>Gammes et intervalles</v>
          </cell>
          <cell r="E7351" t="str">
            <v>Escalas e intervalos</v>
          </cell>
          <cell r="F7351" t="str">
            <v xml:space="preserve">Kompletny zestaw eksperymentalny: Skale i interwały   </v>
          </cell>
          <cell r="G7351" t="str">
            <v>Звуковой ряд и интервалы</v>
          </cell>
          <cell r="H7351">
            <v>124.6</v>
          </cell>
        </row>
        <row r="7352">
          <cell r="A7352" t="str">
            <v>P6011800</v>
          </cell>
          <cell r="B7352" t="str">
            <v>Grundton, Oberton und Klangfarbe</v>
          </cell>
          <cell r="C7352" t="str">
            <v>Fundamental, overtone and tone colour</v>
          </cell>
          <cell r="D7352" t="str">
            <v>Couleur fondamentale, harmonique et tonale</v>
          </cell>
          <cell r="E7352" t="str">
            <v>Fundamental, matiz y tono de color</v>
          </cell>
          <cell r="F7352" t="str">
            <v xml:space="preserve">Kompletny zestaw eksperymentalny: Ton podstawowy, składowe dźwięku, barwa dźwięku.  </v>
          </cell>
          <cell r="G7352" t="str">
            <v>Базовый тон, обертон и цвет тона</v>
          </cell>
          <cell r="H7352">
            <v>309</v>
          </cell>
        </row>
        <row r="7353">
          <cell r="A7353" t="str">
            <v>P6011900</v>
          </cell>
          <cell r="B7353" t="str">
            <v>Frequenzbestimmung durch Schwebung</v>
          </cell>
          <cell r="C7353" t="str">
            <v>Determination of an unknown frequency (beats)</v>
          </cell>
          <cell r="D7353" t="str">
            <v>Détermination d'une fréquence inconnue (battements)</v>
          </cell>
          <cell r="E7353" t="str">
            <v>Determinación de una frecuencia desconocida (tiempos)</v>
          </cell>
          <cell r="F7353" t="str">
            <v xml:space="preserve">Kompletny zestaw eksperymentalny: Wyznaczanie nieznanej częstotliwości (dudnienie)  </v>
          </cell>
          <cell r="G7353" t="str">
            <v xml:space="preserve">Определение неизвестной частоты (биения) </v>
          </cell>
          <cell r="H7353">
            <v>383.2</v>
          </cell>
        </row>
        <row r="7354">
          <cell r="A7354" t="str">
            <v>P6012000</v>
          </cell>
          <cell r="B7354" t="str">
            <v>Schalldämmung und Schalldämpfung</v>
          </cell>
          <cell r="C7354" t="str">
            <v>Reflection and absorption of sound</v>
          </cell>
          <cell r="D7354" t="str">
            <v>Réflexion et absorption du son</v>
          </cell>
          <cell r="E7354" t="str">
            <v>Reflexión y absorpción</v>
          </cell>
          <cell r="F7354" t="str">
            <v xml:space="preserve">Kompletny zestaw eksperymentalny: Odbijanie i pochłanianie dźwięku  </v>
          </cell>
          <cell r="G7354" t="str">
            <v>Отражение и поглощение звука</v>
          </cell>
          <cell r="H7354">
            <v>362.2</v>
          </cell>
        </row>
        <row r="7355">
          <cell r="A7355" t="str">
            <v>P6012100</v>
          </cell>
          <cell r="B7355" t="str">
            <v>Akustischer Doppler-Effekt</v>
          </cell>
          <cell r="C7355" t="str">
            <v>Acoustic Doppler-effect</v>
          </cell>
          <cell r="D7355" t="str">
            <v>Effet Doppler acoustique</v>
          </cell>
          <cell r="E7355" t="str">
            <v>Efecto Doppler Acústico</v>
          </cell>
          <cell r="F7355" t="str">
            <v xml:space="preserve">Kompletny zestaw eksperymentalny: Akustyczne zjawisko Dopplera  </v>
          </cell>
          <cell r="G7355" t="str">
            <v>Акустический эффект Доплера</v>
          </cell>
          <cell r="H7355">
            <v>451.2</v>
          </cell>
        </row>
        <row r="7356">
          <cell r="A7356" t="str">
            <v>P6100000</v>
          </cell>
          <cell r="B7356" t="str">
            <v>Influenz</v>
          </cell>
          <cell r="C7356" t="str">
            <v>Electrostatic induction</v>
          </cell>
          <cell r="D7356" t="str">
            <v>Induction électrostatique</v>
          </cell>
          <cell r="E7356" t="str">
            <v>Inducción electrostática</v>
          </cell>
          <cell r="F7356" t="str">
            <v>Kompletny zestaw eksperymentalny: Indukcja elektrostatyczna</v>
          </cell>
          <cell r="G7356" t="str">
            <v xml:space="preserve">Электростатическая индукция </v>
          </cell>
          <cell r="H7356">
            <v>19</v>
          </cell>
        </row>
        <row r="7357">
          <cell r="A7357" t="str">
            <v>P6100100</v>
          </cell>
          <cell r="B7357" t="str">
            <v>Kraftwirkung geladener Körper</v>
          </cell>
          <cell r="C7357" t="str">
            <v>Force of charged bodies</v>
          </cell>
          <cell r="D7357" t="str">
            <v>Force des corps chargés</v>
          </cell>
          <cell r="E7357" t="str">
            <v>Fuerza de cuerpos cargados</v>
          </cell>
          <cell r="F7357" t="str">
            <v>Kompletny zestaw eksperymentalny: Siły oddziałujące naładowanych ciał</v>
          </cell>
          <cell r="G7357" t="str">
            <v xml:space="preserve">Сила заряженных тел </v>
          </cell>
          <cell r="H7357">
            <v>23</v>
          </cell>
        </row>
        <row r="7358">
          <cell r="A7358" t="str">
            <v>P6101000</v>
          </cell>
          <cell r="B7358" t="str">
            <v>Der elektrische Stromkreis</v>
          </cell>
          <cell r="C7358" t="str">
            <v>The electric circuit</v>
          </cell>
          <cell r="D7358" t="str">
            <v>Le circuit électrique</v>
          </cell>
          <cell r="E7358" t="str">
            <v>El circuito eléctrico</v>
          </cell>
          <cell r="F7358" t="str">
            <v>Kompletny zestaw eksperymentalny:Obwód prądowy</v>
          </cell>
          <cell r="G7358" t="str">
            <v>Электрическая цепь</v>
          </cell>
          <cell r="H7358">
            <v>97.2</v>
          </cell>
        </row>
        <row r="7359">
          <cell r="A7359" t="str">
            <v>P6101100</v>
          </cell>
          <cell r="B7359" t="str">
            <v>Messungen im Stromkreis</v>
          </cell>
          <cell r="C7359" t="str">
            <v>Measurements in an electric circuit</v>
          </cell>
          <cell r="D7359" t="str">
            <v>Mesures dans un circuit électrique</v>
          </cell>
          <cell r="E7359" t="str">
            <v>Mediciones en un circuito eléctrico</v>
          </cell>
          <cell r="F7359" t="str">
            <v>Kompletny zestaw eksperymentalny: Pomiary w obwodzie prądowym</v>
          </cell>
          <cell r="G7359" t="str">
            <v>Измерения в электрической цепи</v>
          </cell>
          <cell r="H7359">
            <v>146.5</v>
          </cell>
        </row>
        <row r="7360">
          <cell r="A7360" t="str">
            <v>P6101169</v>
          </cell>
          <cell r="B7360" t="str">
            <v>Messungen im Stromkreis mit Cobra SMARTsense</v>
          </cell>
          <cell r="C7360" t="str">
            <v>Measurements in an electric circuit with Cobra SMARTsense</v>
          </cell>
          <cell r="D7360" t="str">
            <v>Mesures dans un circuit électrique avec Cobra SMARTsense</v>
          </cell>
          <cell r="E7360" t="str">
            <v>Mediciones en un circuito eléctrico con Cobra SMARTsense</v>
          </cell>
          <cell r="F7360" t="str">
            <v/>
          </cell>
          <cell r="G7360" t="str">
            <v>Измерения в электрической цепи</v>
          </cell>
          <cell r="H7360">
            <v>218</v>
          </cell>
        </row>
        <row r="7361">
          <cell r="A7361" t="str">
            <v>P6101200</v>
          </cell>
          <cell r="B7361" t="str">
            <v>Der Wechselschalter</v>
          </cell>
          <cell r="C7361" t="str">
            <v>The changeover switch</v>
          </cell>
          <cell r="D7361" t="str">
            <v>Le commutateur</v>
          </cell>
          <cell r="E7361" t="str">
            <v>Interruptor de cambio</v>
          </cell>
          <cell r="F7361" t="str">
            <v>Kompletny zestaw eksperymentalny: Włącznik przemienny</v>
          </cell>
          <cell r="G7361" t="str">
            <v>Переключатель на два направления (lдвухпозиционный)</v>
          </cell>
          <cell r="H7361">
            <v>191.8</v>
          </cell>
        </row>
        <row r="7362">
          <cell r="A7362" t="str">
            <v>P6101300</v>
          </cell>
          <cell r="B7362" t="str">
            <v>Leitende und nichtleitende Materialien</v>
          </cell>
          <cell r="C7362" t="str">
            <v>Conductive and non-conductive materials</v>
          </cell>
          <cell r="D7362" t="str">
            <v>Matériaux conducteurs et non-conducteurs</v>
          </cell>
          <cell r="E7362" t="str">
            <v>Materiales conductores y aislantes</v>
          </cell>
          <cell r="F7362" t="str">
            <v xml:space="preserve">Kompletny zestaw eksperymentalny: Przewodniki i izolatory  </v>
          </cell>
          <cell r="G7362" t="str">
            <v xml:space="preserve">Проводники и изоляторы  </v>
          </cell>
          <cell r="H7362">
            <v>220.7</v>
          </cell>
        </row>
        <row r="7363">
          <cell r="A7363" t="str">
            <v>P6101301</v>
          </cell>
          <cell r="B7363" t="str">
            <v>Leitfähigkeit als Stoffeigenschaft</v>
          </cell>
          <cell r="C7363" t="str">
            <v>Conductive and non-conductive materials</v>
          </cell>
          <cell r="D7363" t="str">
            <v>Matériaux conducteurs et non-conducteurs</v>
          </cell>
          <cell r="E7363" t="str">
            <v>Materiales conductores y aislantes</v>
          </cell>
          <cell r="F7363" t="str">
            <v>Kompletny zestaw eksperymentalny: Przewodność jako właściwość substancji</v>
          </cell>
          <cell r="G7363" t="str">
            <v>Проводящие и непроводящие материалы</v>
          </cell>
          <cell r="H7363">
            <v>141.6</v>
          </cell>
        </row>
        <row r="7364">
          <cell r="A7364" t="str">
            <v>P6101369</v>
          </cell>
          <cell r="B7364" t="str">
            <v>Leitende und nichtleitende Materialien mit Cobra SMARTsense</v>
          </cell>
          <cell r="C7364" t="str">
            <v>Conductive and non-conductive materials with Cobra SMARTsense</v>
          </cell>
          <cell r="D7364" t="str">
            <v>Matériaux conducteurs et non-conducteurs avec Cobra SMARTsense</v>
          </cell>
          <cell r="E7364" t="str">
            <v>Materiales conductores y no conductores con Cobra SMARTsense</v>
          </cell>
          <cell r="F7364" t="str">
            <v/>
          </cell>
          <cell r="G7364" t="str">
            <v>Проводники и изоляторы</v>
          </cell>
          <cell r="H7364">
            <v>292.2</v>
          </cell>
        </row>
        <row r="7365">
          <cell r="A7365" t="str">
            <v>P6101400</v>
          </cell>
          <cell r="B7365" t="str">
            <v>Reihen- und Parallelschaltung von Glühlampen</v>
          </cell>
          <cell r="C7365" t="str">
            <v>Series and parallel connection of bulbs</v>
          </cell>
          <cell r="D7365" t="str">
            <v>Connexion en série et en parallèle des ampoules</v>
          </cell>
          <cell r="E7365" t="str">
            <v>Conexión en serie y en paralelo de bombillas</v>
          </cell>
          <cell r="F7365" t="str">
            <v>Kompletny zestaw eksperymentalny: Szeregowy i równoległy uklad odbiorników prądu (żarówki)</v>
          </cell>
          <cell r="G7365" t="str">
            <v xml:space="preserve">Последовательное и параллельное соединение ламп </v>
          </cell>
          <cell r="H7365">
            <v>189.3</v>
          </cell>
        </row>
        <row r="7366">
          <cell r="A7366" t="str">
            <v>P6101469</v>
          </cell>
          <cell r="B7366" t="str">
            <v>Reihen- und Parallelschaltung von Glühlampen mit Cobra SMARTsense</v>
          </cell>
          <cell r="C7366" t="str">
            <v>Series and parallel connection of bulbs with SMARTsense</v>
          </cell>
          <cell r="D7366" t="str">
            <v/>
          </cell>
          <cell r="E7366" t="str">
            <v>Conexión en serie y en paralelo de bombillas con SMARTsense</v>
          </cell>
          <cell r="F7366" t="str">
            <v/>
          </cell>
          <cell r="G7366" t="str">
            <v>Последовательное и параллельное соединение ламп</v>
          </cell>
          <cell r="H7366">
            <v>224.8</v>
          </cell>
        </row>
        <row r="7367">
          <cell r="A7367" t="str">
            <v>P6101500</v>
          </cell>
          <cell r="B7367" t="str">
            <v>Die Wärmewirkung des elektrischen Stroms</v>
          </cell>
          <cell r="C7367" t="str">
            <v>The heat effect of electric current</v>
          </cell>
          <cell r="D7367" t="str">
            <v>L'effet thermique du courant électrique</v>
          </cell>
          <cell r="E7367" t="str">
            <v>Efecto térmico en corriente eléctrica</v>
          </cell>
          <cell r="F7367" t="str">
            <v>Kompletny zestaw eksperymentalny: Oddziaływanie cieplne prądu elektrycznego</v>
          </cell>
          <cell r="G7367" t="str">
            <v>Тепловое действие  электрического тока</v>
          </cell>
          <cell r="H7367">
            <v>77.900000000000006</v>
          </cell>
        </row>
        <row r="7368">
          <cell r="A7368" t="str">
            <v>P6101569</v>
          </cell>
          <cell r="B7368" t="str">
            <v>Die Wärmewirkung des elektrischen Stroms mit CobraSMARTsense</v>
          </cell>
          <cell r="C7368" t="str">
            <v>The heat effect of electric current with Cobra SMARTsense</v>
          </cell>
          <cell r="D7368" t="str">
            <v/>
          </cell>
          <cell r="E7368" t="str">
            <v/>
          </cell>
          <cell r="F7368" t="str">
            <v/>
          </cell>
          <cell r="G7368" t="str">
            <v>Нагревательный эффект электрического тока с Cobra SMARTsensе</v>
          </cell>
          <cell r="H7368">
            <v>153.4</v>
          </cell>
        </row>
        <row r="7369">
          <cell r="A7369" t="str">
            <v>P6102000</v>
          </cell>
          <cell r="B7369" t="str">
            <v>Magnetische und nichtmagnetische Materialien</v>
          </cell>
          <cell r="C7369" t="str">
            <v>Magnetic and non-magnetic materials</v>
          </cell>
          <cell r="D7369" t="str">
            <v>Matériaux magnétiques et non magnétiques</v>
          </cell>
          <cell r="E7369" t="str">
            <v xml:space="preserve">Materiales magnéticos y no magnéticos </v>
          </cell>
          <cell r="F7369" t="str">
            <v>Kompletny zestaw eksperymentalny: Materiały magnetyczne i niemagnetyczne</v>
          </cell>
          <cell r="G7369" t="str">
            <v>Магнитные и немагнитные материалы</v>
          </cell>
          <cell r="H7369">
            <v>18.100000000000001</v>
          </cell>
        </row>
        <row r="7370">
          <cell r="A7370" t="str">
            <v>P6102100</v>
          </cell>
          <cell r="B7370" t="str">
            <v>Magnetische Kraftwirkung</v>
          </cell>
          <cell r="C7370" t="str">
            <v>Magnetic force</v>
          </cell>
          <cell r="D7370" t="str">
            <v>Force magnétique</v>
          </cell>
          <cell r="E7370" t="str">
            <v>Fuerza magnética</v>
          </cell>
          <cell r="F7370" t="str">
            <v>Kompletny zestaw eksperymentalny: Oddziaływanie sił magnetycznych</v>
          </cell>
          <cell r="G7370" t="str">
            <v>Магнитная сила</v>
          </cell>
          <cell r="H7370">
            <v>20.2</v>
          </cell>
        </row>
        <row r="7371">
          <cell r="A7371" t="str">
            <v>P6102200</v>
          </cell>
          <cell r="B7371" t="str">
            <v>Der Elektromagnet</v>
          </cell>
          <cell r="C7371" t="str">
            <v>The electromagnet</v>
          </cell>
          <cell r="D7371" t="str">
            <v>L'électro-aimant</v>
          </cell>
          <cell r="E7371" t="str">
            <v>Electroimán</v>
          </cell>
          <cell r="F7371" t="str">
            <v>Kompletny zestaw eksperymentalny: Elektromagnes</v>
          </cell>
          <cell r="G7371" t="str">
            <v>Электромагнит</v>
          </cell>
          <cell r="H7371">
            <v>74.599999999999994</v>
          </cell>
        </row>
        <row r="7372">
          <cell r="A7372" t="str">
            <v>P6102300</v>
          </cell>
          <cell r="B7372" t="str">
            <v>Magnetisierung</v>
          </cell>
          <cell r="C7372" t="str">
            <v>Magnetization</v>
          </cell>
          <cell r="D7372" t="str">
            <v>Magnétisation</v>
          </cell>
          <cell r="E7372" t="str">
            <v>Magnetización</v>
          </cell>
          <cell r="F7372" t="str">
            <v>Kompletny zestaw eksperymentalny: Magnetyzowanie</v>
          </cell>
          <cell r="G7372" t="str">
            <v>Намагничивание</v>
          </cell>
          <cell r="H7372">
            <v>7.65</v>
          </cell>
        </row>
        <row r="7373">
          <cell r="A7373" t="str">
            <v>P6102400</v>
          </cell>
          <cell r="B7373" t="str">
            <v>Zerteilen von Magneten</v>
          </cell>
          <cell r="C7373" t="str">
            <v>Fragmentation of magnets</v>
          </cell>
          <cell r="D7373" t="str">
            <v>Fragmentation des aimants</v>
          </cell>
          <cell r="E7373" t="str">
            <v>Fragmentación de imanes</v>
          </cell>
          <cell r="F7373" t="str">
            <v>Kompletny zestaw eksperymentalny: Fragmentacja magnesów</v>
          </cell>
          <cell r="G7373" t="str">
            <v>Разделение магнитов</v>
          </cell>
          <cell r="H7373">
            <v>7.65</v>
          </cell>
        </row>
        <row r="7374">
          <cell r="A7374" t="str">
            <v>P6102500</v>
          </cell>
          <cell r="B7374" t="str">
            <v>Der Kompass</v>
          </cell>
          <cell r="C7374" t="str">
            <v>The compass</v>
          </cell>
          <cell r="D7374" t="str">
            <v>La boussole</v>
          </cell>
          <cell r="E7374" t="str">
            <v>Brújula</v>
          </cell>
          <cell r="F7374" t="str">
            <v>Kompletny zestaw eksperymentalny: Kompas</v>
          </cell>
          <cell r="G7374" t="str">
            <v>Компас</v>
          </cell>
          <cell r="H7374">
            <v>16.600000000000001</v>
          </cell>
        </row>
        <row r="7375">
          <cell r="A7375" t="str">
            <v>P6102600</v>
          </cell>
          <cell r="B7375" t="str">
            <v>Betrachtung des magnetischen Feldes</v>
          </cell>
          <cell r="C7375" t="str">
            <v>Observation of the magnetic field</v>
          </cell>
          <cell r="D7375" t="str">
            <v>Observation du champ magnétique</v>
          </cell>
          <cell r="E7375" t="str">
            <v>Observación del campo magnético</v>
          </cell>
          <cell r="F7375" t="str">
            <v>Kompletny zestaw eksperymentalny: Badanije rozkładu pola magnetycznego</v>
          </cell>
          <cell r="G7375" t="str">
            <v>Наблюдение магнитного поля</v>
          </cell>
          <cell r="H7375">
            <v>10.6</v>
          </cell>
        </row>
        <row r="7376">
          <cell r="A7376" t="str">
            <v>P6103000</v>
          </cell>
          <cell r="B7376" t="str">
            <v>Gewichtskraft</v>
          </cell>
          <cell r="C7376" t="str">
            <v>Weight</v>
          </cell>
          <cell r="D7376" t="str">
            <v>Poids</v>
          </cell>
          <cell r="E7376" t="str">
            <v>Peso</v>
          </cell>
          <cell r="F7376" t="str">
            <v>Kompletny zestaw eksperymentalny: Grawitacja</v>
          </cell>
          <cell r="G7376" t="str">
            <v>Вес</v>
          </cell>
          <cell r="H7376">
            <v>86.1</v>
          </cell>
        </row>
        <row r="7377">
          <cell r="A7377" t="str">
            <v>P6103100</v>
          </cell>
          <cell r="B7377" t="str">
            <v>Gewichtskraft messen</v>
          </cell>
          <cell r="C7377" t="str">
            <v>Measurement of weight</v>
          </cell>
          <cell r="D7377" t="str">
            <v>Mesure du poids</v>
          </cell>
          <cell r="E7377" t="str">
            <v>Mediciones del peso</v>
          </cell>
          <cell r="F7377" t="str">
            <v>Kompletny zestaw eksperymentalny:  Pomiar siły grawitacji</v>
          </cell>
          <cell r="G7377" t="str">
            <v>Измерение веса</v>
          </cell>
          <cell r="H7377">
            <v>91.4</v>
          </cell>
        </row>
        <row r="7378">
          <cell r="A7378" t="str">
            <v>P6103169</v>
          </cell>
          <cell r="B7378" t="str">
            <v>Gewichtskraft messen mit Cobra SMARTsense</v>
          </cell>
          <cell r="C7378" t="str">
            <v>Measurement of weight with Cobra SMARTsense</v>
          </cell>
          <cell r="D7378" t="str">
            <v>Mesure du poids avec Cobra SMARTsense</v>
          </cell>
          <cell r="E7378" t="str">
            <v>Medición del peso con Cobra SMARTsense</v>
          </cell>
          <cell r="F7378" t="str">
            <v/>
          </cell>
          <cell r="G7378" t="str">
            <v>Измерение веса</v>
          </cell>
          <cell r="H7378">
            <v>236.9</v>
          </cell>
        </row>
        <row r="7379">
          <cell r="A7379" t="str">
            <v>P6103200</v>
          </cell>
          <cell r="B7379" t="str">
            <v>Kraft und Gegenkraft</v>
          </cell>
          <cell r="C7379" t="str">
            <v>Force and counterforce</v>
          </cell>
          <cell r="D7379" t="str">
            <v>Force et contre-force</v>
          </cell>
          <cell r="E7379" t="str">
            <v>Fuerza y contrafuerza</v>
          </cell>
          <cell r="F7379" t="str">
            <v>Kompletny zestaw eksperymentalny: Siła i przeciwsiła</v>
          </cell>
          <cell r="G7379" t="str">
            <v>Сила и противодействие</v>
          </cell>
          <cell r="H7379">
            <v>37</v>
          </cell>
        </row>
        <row r="7380">
          <cell r="A7380" t="str">
            <v>P6103269</v>
          </cell>
          <cell r="B7380" t="str">
            <v>Kraft und Gegenkraft mit Cobra SMARTsense</v>
          </cell>
          <cell r="C7380" t="str">
            <v>Force and counterforce with Cobra SMARTsense</v>
          </cell>
          <cell r="D7380" t="str">
            <v>Force et contre-force avec Cobra SMARTsense</v>
          </cell>
          <cell r="E7380" t="str">
            <v>Fuerza y contrafuerza con Cobra SMARTsense</v>
          </cell>
          <cell r="F7380" t="str">
            <v/>
          </cell>
          <cell r="G7380" t="str">
            <v>Действие и противодействие</v>
          </cell>
          <cell r="H7380">
            <v>182.5</v>
          </cell>
        </row>
        <row r="7381">
          <cell r="A7381" t="str">
            <v>P6104000</v>
          </cell>
          <cell r="B7381" t="str">
            <v>Ziehen statt heben</v>
          </cell>
          <cell r="C7381" t="str">
            <v>Pulling instead of lifting</v>
          </cell>
          <cell r="D7381" t="str">
            <v>Tirer au lieu de soulever</v>
          </cell>
          <cell r="E7381" t="str">
            <v>Diferencia entre estirar y levantar</v>
          </cell>
          <cell r="F7381" t="str">
            <v>Kompetny zestaw eksperymentalny: Różnica między ciągnięciem a podnoszeniem</v>
          </cell>
          <cell r="G7381" t="str">
            <v xml:space="preserve">Тяговая сила вместо подъемной силы </v>
          </cell>
          <cell r="H7381">
            <v>135.5</v>
          </cell>
        </row>
        <row r="7382">
          <cell r="A7382" t="str">
            <v>P6104069</v>
          </cell>
          <cell r="B7382" t="str">
            <v>Ziehen statt heben mit Cobra SMARTsense</v>
          </cell>
          <cell r="C7382" t="str">
            <v>Pulling instead of lifting with CobraSMARTsense</v>
          </cell>
          <cell r="D7382" t="str">
            <v>Tirer au lieu de soulever avec CobraSMARTsense</v>
          </cell>
          <cell r="E7382" t="str">
            <v>Tirar en lugar de levantar con CobraSMARTsense</v>
          </cell>
          <cell r="F7382" t="str">
            <v/>
          </cell>
          <cell r="G7382" t="str">
            <v>Тяговая сила вместо подъемной силы</v>
          </cell>
          <cell r="H7382">
            <v>288</v>
          </cell>
        </row>
        <row r="7383">
          <cell r="A7383" t="str">
            <v>P6104100</v>
          </cell>
          <cell r="B7383" t="str">
            <v>Kraft sparen am zweiseitigen Hebel</v>
          </cell>
          <cell r="C7383" t="str">
            <v>Force reduction with a two-sided lever</v>
          </cell>
          <cell r="D7383" t="str">
            <v>Réduction de la force avec un levier à deux côtés</v>
          </cell>
          <cell r="E7383" t="str">
            <v>Reducción de la fuerza con palanca de dos caras</v>
          </cell>
          <cell r="F7383" t="str">
            <v>Kompletny zestaw eksperymentalny: Oszczędność siły na dżwigni dwuramiennej</v>
          </cell>
          <cell r="G7383" t="str">
            <v>Уменьшение  приложенной силы с помощью двухстороннего рычага</v>
          </cell>
          <cell r="H7383">
            <v>209.3</v>
          </cell>
        </row>
        <row r="7384">
          <cell r="A7384" t="str">
            <v>P6104169</v>
          </cell>
          <cell r="B7384" t="str">
            <v>Kraft sparen am zweiseitigen Hebel mit Cobra SMARTsense</v>
          </cell>
          <cell r="C7384" t="str">
            <v>Force reduction with a two-sided lever with Cobra SMARTsense</v>
          </cell>
          <cell r="D7384" t="str">
            <v/>
          </cell>
          <cell r="E7384" t="str">
            <v/>
          </cell>
          <cell r="F7384" t="str">
            <v/>
          </cell>
          <cell r="G7384" t="str">
            <v>Сохранение силы с помщью двухстороннего рычага</v>
          </cell>
          <cell r="H7384">
            <v>361.8</v>
          </cell>
        </row>
        <row r="7385">
          <cell r="A7385" t="str">
            <v>P6104200</v>
          </cell>
          <cell r="B7385" t="str">
            <v>Kraft sparen am einseitigen Hebel</v>
          </cell>
          <cell r="C7385" t="str">
            <v>Force reduction with a one-sided lever</v>
          </cell>
          <cell r="D7385" t="str">
            <v>Réduction de la force avec un levier unilatéral</v>
          </cell>
          <cell r="E7385" t="str">
            <v>Reducción de la fuerza con una sola palanca</v>
          </cell>
          <cell r="F7385" t="str">
            <v>Kompletny zestaw eksperymentalny: Oszczędność siły na dźwigni jednoramiennej</v>
          </cell>
          <cell r="G7385" t="str">
            <v>Уменьшение приложенной  силы с помощью одностороннего рычага</v>
          </cell>
          <cell r="H7385">
            <v>209.3</v>
          </cell>
        </row>
        <row r="7386">
          <cell r="A7386" t="str">
            <v>P6104269</v>
          </cell>
          <cell r="B7386" t="str">
            <v>Kraft sparen am einseitigen Hebel mit Cobra SMARTsense</v>
          </cell>
          <cell r="C7386" t="str">
            <v>Force reduction with a one-sided lever with Cobra SMARTsense</v>
          </cell>
          <cell r="D7386" t="str">
            <v/>
          </cell>
          <cell r="E7386" t="str">
            <v/>
          </cell>
          <cell r="F7386" t="str">
            <v/>
          </cell>
          <cell r="G7386" t="str">
            <v>Сохранение силы с помощью одностороннего рычага</v>
          </cell>
          <cell r="H7386">
            <v>361.8</v>
          </cell>
        </row>
        <row r="7387">
          <cell r="A7387" t="str">
            <v>P6104300</v>
          </cell>
          <cell r="B7387" t="str">
            <v>Kraft umlenken</v>
          </cell>
          <cell r="C7387" t="str">
            <v>Changing direction of force</v>
          </cell>
          <cell r="D7387" t="str">
            <v>Changement de direction de la force</v>
          </cell>
          <cell r="E7387" t="str">
            <v>Cambio de dirección de una fuerza</v>
          </cell>
          <cell r="F7387" t="str">
            <v>Kompletny zestaw eksperymentalny: Zmiana kierunku siły</v>
          </cell>
          <cell r="G7387" t="str">
            <v>Изменение направления силы</v>
          </cell>
          <cell r="H7387">
            <v>203.5</v>
          </cell>
        </row>
        <row r="7388">
          <cell r="A7388" t="str">
            <v>P6104369</v>
          </cell>
          <cell r="B7388" t="str">
            <v>Kraft umlenken mit Cobra SMARTsense</v>
          </cell>
          <cell r="C7388" t="str">
            <v>Changing direction of force with Cobra SMARTsense</v>
          </cell>
          <cell r="D7388" t="str">
            <v>Changement de direction de la force avec Cobra SMARTsense</v>
          </cell>
          <cell r="E7388" t="str">
            <v>Cambio de dirección de la fuerza con Cobra SMARTsense</v>
          </cell>
          <cell r="F7388" t="str">
            <v/>
          </cell>
          <cell r="G7388" t="str">
            <v>Изменение направления силы</v>
          </cell>
          <cell r="H7388">
            <v>349</v>
          </cell>
        </row>
        <row r="7389">
          <cell r="A7389" t="str">
            <v>P6104400</v>
          </cell>
          <cell r="B7389" t="str">
            <v>Kraftersparnis</v>
          </cell>
          <cell r="C7389" t="str">
            <v>Force reduction</v>
          </cell>
          <cell r="D7389" t="str">
            <v>Réduction des forces</v>
          </cell>
          <cell r="E7389" t="str">
            <v>Reducción de una fuerza</v>
          </cell>
          <cell r="F7389" t="str">
            <v>Kompletny zestaw eksperymentalny: Redukcja siły</v>
          </cell>
          <cell r="G7389" t="str">
            <v xml:space="preserve"> Уменьшение приложенной силы</v>
          </cell>
          <cell r="H7389">
            <v>193.5</v>
          </cell>
        </row>
        <row r="7390">
          <cell r="A7390" t="str">
            <v>P6104469</v>
          </cell>
          <cell r="B7390" t="str">
            <v>Kraftersparnis mit Cobra SMARTsense</v>
          </cell>
          <cell r="C7390" t="str">
            <v>Force reduction with Cobra SMARTsense</v>
          </cell>
          <cell r="D7390" t="str">
            <v>Réduction de la force avec Cobra SMARTsense</v>
          </cell>
          <cell r="E7390" t="str">
            <v>Reducción de la fuerza con Cobra SMARTsense</v>
          </cell>
          <cell r="F7390" t="str">
            <v/>
          </cell>
          <cell r="G7390" t="str">
            <v>Сохранение силы</v>
          </cell>
          <cell r="H7390">
            <v>339</v>
          </cell>
        </row>
        <row r="7391">
          <cell r="A7391" t="str">
            <v>P6104500</v>
          </cell>
          <cell r="B7391" t="str">
            <v>Kraftersparnis und umlenken</v>
          </cell>
          <cell r="C7391" t="str">
            <v>Force reduction and direction change of force</v>
          </cell>
          <cell r="D7391" t="str">
            <v>Réduction de la force et changement de direction de la force</v>
          </cell>
          <cell r="E7391" t="str">
            <v>Reducción y cambio de dirección de una fuerza</v>
          </cell>
          <cell r="F7391" t="str">
            <v>Kompletny zestaw eksperymentalny: Redukcja i zmiana kierunku siły</v>
          </cell>
          <cell r="G7391" t="str">
            <v xml:space="preserve"> Уменьшение приложенной силы и изменение  направления </v>
          </cell>
          <cell r="H7391">
            <v>204</v>
          </cell>
        </row>
        <row r="7392">
          <cell r="A7392" t="str">
            <v>P6104569</v>
          </cell>
          <cell r="B7392" t="str">
            <v>Kraftersparnis und umlenken mit Cobra SMARTsense</v>
          </cell>
          <cell r="C7392" t="str">
            <v>Force reduction and direction change of force with Cobra SMARTsense</v>
          </cell>
          <cell r="D7392" t="str">
            <v/>
          </cell>
          <cell r="E7392" t="str">
            <v>Reducción de la fuerza y cambio de dirección de la fuerza con Cobra SMARTsense</v>
          </cell>
          <cell r="F7392" t="str">
            <v/>
          </cell>
          <cell r="G7392" t="str">
            <v>Сохранение силы и изменение направления силы</v>
          </cell>
          <cell r="H7392">
            <v>349.5</v>
          </cell>
        </row>
        <row r="7393">
          <cell r="A7393" t="str">
            <v>P6105000</v>
          </cell>
          <cell r="B7393" t="str">
            <v>Reibung bei Bewegung</v>
          </cell>
          <cell r="C7393" t="str">
            <v>Friction during motion</v>
          </cell>
          <cell r="D7393" t="str">
            <v>Etude du frottement</v>
          </cell>
          <cell r="E7393" t="str">
            <v>Fricción durante el movimiento</v>
          </cell>
          <cell r="F7393" t="str">
            <v>Kompletny zestaw eksperymentalny: Tarcie podczas ruchu</v>
          </cell>
          <cell r="G7393" t="str">
            <v>Трение при движении</v>
          </cell>
          <cell r="H7393">
            <v>35.5</v>
          </cell>
        </row>
        <row r="7394">
          <cell r="A7394" t="str">
            <v>P6105069</v>
          </cell>
          <cell r="B7394" t="str">
            <v>Reibung bei Bewegung mit Cobra SMARTsense</v>
          </cell>
          <cell r="C7394" t="str">
            <v>Friction during motion with Cobra SMARTsense</v>
          </cell>
          <cell r="D7394" t="str">
            <v>Etude du frottement</v>
          </cell>
          <cell r="E7394" t="str">
            <v>Fricción durante el movimiento con Cobra SMARTsense</v>
          </cell>
          <cell r="F7394" t="str">
            <v/>
          </cell>
          <cell r="G7394" t="str">
            <v>Трение при движении</v>
          </cell>
          <cell r="H7394">
            <v>206.5</v>
          </cell>
        </row>
        <row r="7395">
          <cell r="A7395" t="str">
            <v>P6105100</v>
          </cell>
          <cell r="B7395" t="str">
            <v>Gleichförmige und beschleunigte Bewegung</v>
          </cell>
          <cell r="C7395" t="str">
            <v>Uniform and accelerated motion</v>
          </cell>
          <cell r="D7395" t="str">
            <v>Mouvement uniforme et accéléré</v>
          </cell>
          <cell r="E7395" t="str">
            <v>Movimiento uniformemente acelerado</v>
          </cell>
          <cell r="F7395" t="str">
            <v>Kompletny zestaw eksperymentalny: Ruch jednostajny i przyśpieszony</v>
          </cell>
          <cell r="G7395" t="str">
            <v>Равномерное и ускоренное движение</v>
          </cell>
          <cell r="H7395">
            <v>124.3</v>
          </cell>
        </row>
        <row r="7396">
          <cell r="A7396" t="str">
            <v>P6105200</v>
          </cell>
          <cell r="B7396" t="str">
            <v>Schnelle und langsame Bewegung</v>
          </cell>
          <cell r="C7396" t="str">
            <v>Fast and slow motion</v>
          </cell>
          <cell r="D7396" t="str">
            <v>Mouvement rapide et lent</v>
          </cell>
          <cell r="E7396" t="str">
            <v>Movimiento rápido y lento</v>
          </cell>
          <cell r="F7396" t="str">
            <v>Kompletny zestaw eksperymentalny: Ruch szybki i wolny</v>
          </cell>
          <cell r="G7396" t="str">
            <v>Быстрое и медленное движение</v>
          </cell>
          <cell r="H7396">
            <v>111.7</v>
          </cell>
        </row>
        <row r="7397">
          <cell r="A7397" t="str">
            <v>P6200100</v>
          </cell>
          <cell r="B7397" t="str">
            <v>Bewegung und Durchschnittsgeschwindigkeit mit Cobra DigiCart</v>
          </cell>
          <cell r="C7397" t="str">
            <v>Motion and Average Speed with Cobra DigiCart</v>
          </cell>
          <cell r="D7397" t="str">
            <v>Mouvement et vitesse moyenne avec le Cobra DigiCart</v>
          </cell>
          <cell r="E7397" t="str">
            <v>Movimiento y velocidad media con Cobra DigiCart</v>
          </cell>
          <cell r="F7397" t="str">
            <v/>
          </cell>
          <cell r="G7397" t="str">
            <v xml:space="preserve"> Движение и средняя скорость с Cobra DigiCart</v>
          </cell>
          <cell r="H7397">
            <v>729</v>
          </cell>
        </row>
        <row r="7398">
          <cell r="A7398" t="str">
            <v>P6200200</v>
          </cell>
          <cell r="B7398" t="str">
            <v>Momentan und Durchschnittsgeschwindigkeit mit Cobra DigiCart</v>
          </cell>
          <cell r="C7398" t="str">
            <v>Average Speed and Instantaneous Speed with Cobra DigiCart</v>
          </cell>
          <cell r="D7398" t="str">
            <v>Vitesse actuelle et moyenne avec le Cobra DigiCart</v>
          </cell>
          <cell r="E7398" t="str">
            <v>Velocidad actual y media con Cobra DigiCart</v>
          </cell>
          <cell r="F7398" t="str">
            <v/>
          </cell>
          <cell r="G7398" t="str">
            <v>Текущая и средняя скорость с Cobra DigiCart</v>
          </cell>
          <cell r="H7398">
            <v>729</v>
          </cell>
        </row>
        <row r="7399">
          <cell r="A7399" t="str">
            <v>P6200300</v>
          </cell>
          <cell r="B7399" t="str">
            <v>Geschwindigkeit und Beschleunigung mit Cobra DigiCart</v>
          </cell>
          <cell r="C7399" t="str">
            <v>Speed and acceleration with Cobra DigiCart</v>
          </cell>
          <cell r="D7399" t="str">
            <v>Vitesse et accélération avec le Cobra DigiCart</v>
          </cell>
          <cell r="E7399" t="str">
            <v>Velocidad y aceleración con Cobra DigiCart</v>
          </cell>
          <cell r="F7399" t="str">
            <v/>
          </cell>
          <cell r="G7399" t="str">
            <v>Скорость и ускорение с помощью Cobra DigiCart</v>
          </cell>
          <cell r="H7399">
            <v>729</v>
          </cell>
        </row>
        <row r="7400">
          <cell r="A7400" t="str">
            <v>P6200400</v>
          </cell>
          <cell r="B7400" t="str">
            <v>Geradlinig gleichförmige Beschleunigung mit Cobra DigiCart</v>
          </cell>
          <cell r="C7400" t="str">
            <v>Linear uniform motion with Cobra DigiCart</v>
          </cell>
          <cell r="D7400" t="str">
            <v>Mouvement linéaire uniforme avec le Cobra DigiCart</v>
          </cell>
          <cell r="E7400" t="str">
            <v>Movimiento uniforme lineal con Cobra DigiCart</v>
          </cell>
          <cell r="F7400" t="str">
            <v/>
          </cell>
          <cell r="G7400" t="str">
            <v xml:space="preserve"> Линейное равномерное движение с помощью Cobra DigiCart</v>
          </cell>
          <cell r="H7400">
            <v>729</v>
          </cell>
        </row>
        <row r="7401">
          <cell r="A7401" t="str">
            <v>P6200500</v>
          </cell>
          <cell r="B7401" t="str">
            <v>Untersuchung der Beziehung zwischen Kraft und Beschleunigung mit Cobra DigiCart</v>
          </cell>
          <cell r="C7401" t="str">
            <v>Investigation of the relationship between force and acceleration with Cobra DigiCart</v>
          </cell>
          <cell r="D7401" t="str">
            <v>Enquête sur la relation entre la force et l'accélération avec Cobra DigiCart</v>
          </cell>
          <cell r="E7401" t="str">
            <v>Investigación de la relación entre fuerza y aceleración con Cobra DigiCart</v>
          </cell>
          <cell r="F7401" t="str">
            <v/>
          </cell>
          <cell r="G7401" t="str">
            <v>Исследование связи между силой и ускорением с помощью Cobra DigiCart</v>
          </cell>
          <cell r="H7401">
            <v>729</v>
          </cell>
        </row>
        <row r="7402">
          <cell r="A7402" t="str">
            <v>P6200600</v>
          </cell>
          <cell r="B7402" t="str">
            <v>Änderung der Bewegungsenergie durch eine konstante Kraft mit Cobra DigiCart</v>
          </cell>
          <cell r="C7402" t="str">
            <v>Change of kinetic energy by a constant force with Cobra DigiCart</v>
          </cell>
          <cell r="D7402" t="str">
            <v>Modification de l'énergie cinétique par une force constante avec le Cobra DigiCart</v>
          </cell>
          <cell r="E7402" t="str">
            <v>Cambio de la energía cinética por una fuerza constante con Cobra DigiCart</v>
          </cell>
          <cell r="F7402" t="str">
            <v/>
          </cell>
          <cell r="G7402" t="str">
            <v>Изменение кинетической энергии постоянной силой с помощью Cobra DigiCart</v>
          </cell>
          <cell r="H7402">
            <v>729</v>
          </cell>
        </row>
        <row r="7403">
          <cell r="A7403" t="str">
            <v>P6200700</v>
          </cell>
          <cell r="B7403" t="str">
            <v>Zusammenhang zwischen Arbeit und Geschwindigkeit I mit Cobra DigiCart</v>
          </cell>
          <cell r="C7403" t="str">
            <v>Relationship between work and speed with Cobra DigiCart</v>
          </cell>
          <cell r="D7403" t="str">
            <v>Relation entre travail et vitesse avec le Cobra DigiCart</v>
          </cell>
          <cell r="E7403" t="str">
            <v>Relación entre el trabajo y la velocidad con Cobra DigiCart</v>
          </cell>
          <cell r="F7403" t="str">
            <v/>
          </cell>
          <cell r="G7403" t="str">
            <v>Взаимосвязь между работой и скоростью с Cobra DigiCart</v>
          </cell>
          <cell r="H7403">
            <v>729</v>
          </cell>
        </row>
        <row r="7404">
          <cell r="A7404" t="str">
            <v>P6200800</v>
          </cell>
          <cell r="B7404" t="str">
            <v>Zusammenhang zwischen Arbeit und Geschwindigkeit II mit Cobra DigiCart</v>
          </cell>
          <cell r="C7404" t="str">
            <v>Relationship between work and speed II with Cobra DigiCart</v>
          </cell>
          <cell r="D7404" t="str">
            <v>Relation entre le travail et la vitesse II avec le Cobra DigiCart</v>
          </cell>
          <cell r="E7404" t="str">
            <v>Relación entre el trabajo y la velocidad II con Cobra DigiCart</v>
          </cell>
          <cell r="F7404" t="str">
            <v/>
          </cell>
          <cell r="G7404" t="str">
            <v>Взаимосвязь между работой и скоростью II с Cobra DigiCart</v>
          </cell>
          <cell r="H7404">
            <v>1199</v>
          </cell>
        </row>
        <row r="7405">
          <cell r="A7405" t="str">
            <v>P6200900</v>
          </cell>
          <cell r="B7405" t="str">
            <v>Der Impuls mit Cobra DigiCart</v>
          </cell>
          <cell r="C7405" t="str">
            <v>The pulse with Cobra DigiCart</v>
          </cell>
          <cell r="D7405" t="str">
            <v>Le pouls avec le Cobra DigiCart</v>
          </cell>
          <cell r="E7405" t="str">
            <v>El pulso con Cobra DigiCart</v>
          </cell>
          <cell r="F7405" t="str">
            <v/>
          </cell>
          <cell r="G7405" t="str">
            <v>Теорема об изменении импульса c Cobra DigiCart</v>
          </cell>
          <cell r="H7405">
            <v>729</v>
          </cell>
        </row>
        <row r="7406">
          <cell r="A7406" t="str">
            <v>P6201000</v>
          </cell>
          <cell r="B7406" t="str">
            <v>Der Impulserhaltungssatz mit Cobra DigiCart</v>
          </cell>
          <cell r="C7406" t="str">
            <v>The conservation of momentum theorem with Cobra DigiCart</v>
          </cell>
          <cell r="D7406" t="str">
            <v>La conservation du théorème de l'élan avec le Cobra DigiCart</v>
          </cell>
          <cell r="E7406" t="str">
            <v>El teorema de la conservación del impulso con Cobra DigiCart</v>
          </cell>
          <cell r="F7406" t="str">
            <v/>
          </cell>
          <cell r="G7406" t="str">
            <v>Закон сохранения импульса c Cobra DigiCart</v>
          </cell>
          <cell r="H7406">
            <v>1199</v>
          </cell>
        </row>
        <row r="7407">
          <cell r="A7407" t="str">
            <v>P6201100</v>
          </cell>
          <cell r="B7407" t="str">
            <v>Magnetisches Bremsen mit Cobra DigiCart</v>
          </cell>
          <cell r="C7407" t="str">
            <v>Eddy current brake with Cobra DigiCart</v>
          </cell>
          <cell r="D7407" t="str">
            <v>Frein à courants de Foucault avec Cobra DigiCart</v>
          </cell>
          <cell r="E7407" t="str">
            <v>Freno de corrientes de Foucault con Cobra DigiCart</v>
          </cell>
          <cell r="F7407" t="str">
            <v/>
          </cell>
          <cell r="G7407" t="str">
            <v xml:space="preserve"> Электромагнитное торможение c Cobra DigiCart</v>
          </cell>
          <cell r="H7407">
            <v>1199</v>
          </cell>
        </row>
        <row r="7408">
          <cell r="A7408" t="str">
            <v>P6201200</v>
          </cell>
          <cell r="B7408" t="str">
            <v>Erzwungene Schwingung und Resonanz mit Cobra DigiCart</v>
          </cell>
          <cell r="C7408" t="str">
            <v>Forced vibration and resonance with Cobra DigiCart</v>
          </cell>
          <cell r="D7408" t="str">
            <v>Vibration et résonance forcées avec le Cobra DigiCart</v>
          </cell>
          <cell r="E7408" t="str">
            <v>Vibración y resonancia forzadas con Cobra DigiCart</v>
          </cell>
          <cell r="F7408" t="str">
            <v/>
          </cell>
          <cell r="G7408" t="str">
            <v>Вынужденные колебания и резонансс Cobra DigiCart</v>
          </cell>
          <cell r="H7408">
            <v>1199</v>
          </cell>
        </row>
        <row r="7409">
          <cell r="A7409" t="str">
            <v>P6300069</v>
          </cell>
          <cell r="B7409" t="str">
            <v>Erdmagnetfeldstärke und -richtung mit Cobra SMARTsense</v>
          </cell>
          <cell r="C7409" t="str">
            <v xml:space="preserve"> Earth's magnetic field strength and direction with Cobra SMARTsense</v>
          </cell>
          <cell r="D7409" t="str">
            <v xml:space="preserve"> Intensité et direction du champ magnétique terrestre avec Cobra SMARTsense</v>
          </cell>
          <cell r="E7409" t="str">
            <v xml:space="preserve"> Fuerza y dirección del campo magnético de la Tierra. con Cobra SMARTsense</v>
          </cell>
          <cell r="F7409" t="str">
            <v/>
          </cell>
          <cell r="G7409" t="str">
            <v xml:space="preserve"> Напряженность и направление магнитного поля Земли c Cobra SMARTsense</v>
          </cell>
          <cell r="H7409">
            <v>128</v>
          </cell>
        </row>
        <row r="7410">
          <cell r="A7410" t="str">
            <v>P6300169</v>
          </cell>
          <cell r="B7410" t="str">
            <v>Richtung des Magnetfeldes einer Spule mit Cobra SMARTsense</v>
          </cell>
          <cell r="C7410" t="str">
            <v xml:space="preserve"> Direction of a magnetic field of a coil with Cobra SMARTsense</v>
          </cell>
          <cell r="D7410" t="str">
            <v xml:space="preserve"> Direction d'un champ magnétique d'une bobine avec Cobra SMARTsense</v>
          </cell>
          <cell r="E7410" t="str">
            <v xml:space="preserve"> Dirección de un campo magnético de una bobina. con Cobra SMARTsense</v>
          </cell>
          <cell r="F7410" t="str">
            <v/>
          </cell>
          <cell r="G7410" t="str">
            <v xml:space="preserve"> Направление магнитного поля в катушке c Cobra SMARTsense</v>
          </cell>
          <cell r="H7410">
            <v>521.70000000000005</v>
          </cell>
        </row>
        <row r="7411">
          <cell r="A7411" t="str">
            <v>P6300269</v>
          </cell>
          <cell r="B7411" t="str">
            <v>Magnetische Flussdichte einer dünnen Spule mit Cobra SMARTsense</v>
          </cell>
          <cell r="C7411" t="str">
            <v xml:space="preserve"> Magnetic flux density of a thin coil with Cobra SMARTsense</v>
          </cell>
          <cell r="D7411" t="str">
            <v xml:space="preserve"> Densité de flux magnétique d'une bobine mince avec Cobra SMARTsense</v>
          </cell>
          <cell r="E7411" t="str">
            <v xml:space="preserve"> Densidad de flujo magnético de una bobina delgada con Cobra SMARTsense</v>
          </cell>
          <cell r="F7411" t="str">
            <v/>
          </cell>
          <cell r="G7411" t="str">
            <v xml:space="preserve"> Плотность магнитного потока тонкой катушке c Cobra SMARTsense</v>
          </cell>
          <cell r="H7411">
            <v>570.70000000000005</v>
          </cell>
        </row>
        <row r="7412">
          <cell r="A7412" t="str">
            <v>P6300369</v>
          </cell>
          <cell r="B7412" t="str">
            <v>Magnetische Flussdichte einer dicken Spule mit Cobra SMARTsense</v>
          </cell>
          <cell r="C7412" t="str">
            <v xml:space="preserve"> Magnetic flux density of a thick coil with Cobra SMARTsense</v>
          </cell>
          <cell r="D7412" t="str">
            <v xml:space="preserve"> Densité de flux magnétique d'une bobine épaisse avec Cobra SMARTsense</v>
          </cell>
          <cell r="E7412" t="str">
            <v xml:space="preserve"> Densidad de flujo magnético de una bobina gruesa con Cobra SMARTsense</v>
          </cell>
          <cell r="F7412" t="str">
            <v/>
          </cell>
          <cell r="G7412" t="str">
            <v xml:space="preserve"> Плотность магнитного потока толстой катушке c Cobra SMARTsense</v>
          </cell>
          <cell r="H7412">
            <v>570.70000000000005</v>
          </cell>
        </row>
        <row r="7413">
          <cell r="A7413" t="str">
            <v>P6300469</v>
          </cell>
          <cell r="B7413" t="str">
            <v>Magnetische Flussdichte einer Spule in Abhängigkeit der Stromstärke mit Cobra SMARTsense</v>
          </cell>
          <cell r="C7413" t="str">
            <v xml:space="preserve"> Magnetic flux density of a coil in dependence of the current with Cobra SMARTsense</v>
          </cell>
          <cell r="D7413" t="str">
            <v xml:space="preserve"> Densité de flux magnétique d'une bobine en fonction du courant avec Cobra SMARTsense</v>
          </cell>
          <cell r="E7413" t="str">
            <v xml:space="preserve"> Densidad de flujo magnético de una bobina en dependencia de la corriente con Cobra SMARTsense</v>
          </cell>
          <cell r="F7413" t="str">
            <v/>
          </cell>
          <cell r="G7413" t="str">
            <v xml:space="preserve"> Плотность магнитного потока катушки как функция тока c Cobra SMARTsense</v>
          </cell>
          <cell r="H7413">
            <v>632.70000000000005</v>
          </cell>
        </row>
        <row r="7414">
          <cell r="A7414" t="str">
            <v>P6300569</v>
          </cell>
          <cell r="B7414" t="str">
            <v>Überlagerung von zwei Magnetfeldern von Spulen mit Cobra SMARTsense</v>
          </cell>
          <cell r="C7414" t="str">
            <v xml:space="preserve"> Superposition of two magnetic fields of coils with Cobra SMARTsense</v>
          </cell>
          <cell r="D7414" t="str">
            <v xml:space="preserve"> Superposition de deux champs magnétiques de bobines avec Cobra SMARTsense</v>
          </cell>
          <cell r="E7414" t="str">
            <v xml:space="preserve"> Superposición de dos campos magnéticos de bobinas. con Cobra SMARTsense</v>
          </cell>
          <cell r="F7414" t="str">
            <v/>
          </cell>
          <cell r="G7414" t="str">
            <v xml:space="preserve"> Суперпозиционирование двух магнитных полей катушек c Cobra SMARTsense</v>
          </cell>
          <cell r="H7414">
            <v>580.5</v>
          </cell>
        </row>
        <row r="7415">
          <cell r="A7415" t="str">
            <v>P6300669</v>
          </cell>
          <cell r="B7415" t="str">
            <v>Elektromagnetische Induktion mit Cobra SMARTsense</v>
          </cell>
          <cell r="C7415" t="str">
            <v>Electromagnetic induction with Cobra SMARTsense</v>
          </cell>
          <cell r="D7415" t="str">
            <v xml:space="preserve"> Induction électromagnétique avec Cobra SMARTsense</v>
          </cell>
          <cell r="E7415" t="str">
            <v xml:space="preserve"> Inducción electromagnética con Cobra SMARTsense</v>
          </cell>
          <cell r="F7415" t="str">
            <v/>
          </cell>
          <cell r="G7415" t="str">
            <v xml:space="preserve"> Электромагнитная индукция c Cobra SMARTsense</v>
          </cell>
          <cell r="H7415">
            <v>830</v>
          </cell>
        </row>
        <row r="7416">
          <cell r="A7416" t="str">
            <v>P6300769</v>
          </cell>
          <cell r="B7416" t="str">
            <v>Magnetfeld einer Spule bei Wechselstrom mit Cobra SMARTsense</v>
          </cell>
          <cell r="C7416" t="str">
            <v xml:space="preserve"> Magnetic field of a coil at alternating current with Cobra SMARTsense</v>
          </cell>
          <cell r="D7416" t="str">
            <v xml:space="preserve"> Champ magnétique d'une bobine à courant alternatif avec Cobra SMARTsense</v>
          </cell>
          <cell r="E7416" t="str">
            <v xml:space="preserve"> Campo magnético de una bobina a corriente alterna. con Cobra SMARTsense</v>
          </cell>
          <cell r="F7416" t="str">
            <v/>
          </cell>
          <cell r="G7416" t="str">
            <v xml:space="preserve"> Магнитное поле катушки в переменном токе c Cobra SMARTsense</v>
          </cell>
          <cell r="H7416">
            <v>570.4</v>
          </cell>
        </row>
        <row r="7417">
          <cell r="A7417" t="str">
            <v>P6300869</v>
          </cell>
          <cell r="B7417" t="str">
            <v>Die magnetische Permeabilität mit Cobra SMARTsense</v>
          </cell>
          <cell r="C7417" t="str">
            <v xml:space="preserve"> The magnetic permeability with Cobra SMARTsense</v>
          </cell>
          <cell r="D7417" t="str">
            <v xml:space="preserve"> La perméabilité magnétique avec Cobra SMARTsense</v>
          </cell>
          <cell r="E7417" t="str">
            <v xml:space="preserve"> La permeabilidad magnética con Cobra SMARTsense</v>
          </cell>
          <cell r="F7417" t="str">
            <v/>
          </cell>
          <cell r="G7417" t="str">
            <v xml:space="preserve"> Магнитная проницаемость c Cobra SMARTsense</v>
          </cell>
          <cell r="H7417">
            <v>712</v>
          </cell>
        </row>
        <row r="7418">
          <cell r="A7418" t="str">
            <v>P7110169</v>
          </cell>
          <cell r="B7418" t="str">
            <v>Lambert-Beersches Gesetz und Photometrie von Kupfersulfatlösungen mit Cobra SMARTsense</v>
          </cell>
          <cell r="C7418" t="str">
            <v>Lambert-Beer's law and photometry of copper sulfate solutions with Cobra SMARTsense</v>
          </cell>
          <cell r="D7418" t="str">
            <v>Loi de Lambert-Beer et photométrie des solutions de sulfate de cuivre avec Cobra SMARTsense</v>
          </cell>
          <cell r="E7418" t="str">
            <v>Ley de Lambert-Beer y fotometría de soluciones de sulfato de cobre con Cobra SMARTsense</v>
          </cell>
          <cell r="F7418" t="str">
            <v>Kompletny zestaw eksperymentalny: Prawo Lamberta-Beera, fotometria siarczanu miedzi</v>
          </cell>
          <cell r="G7418" t="str">
            <v>Закон Ламберта-Бирса, фотометрия сульфата меди с помощью Cobra SMARTsense</v>
          </cell>
          <cell r="H7418">
            <v>600.45000000000005</v>
          </cell>
        </row>
        <row r="7419">
          <cell r="A7419" t="str">
            <v>P7150100</v>
          </cell>
          <cell r="B7419" t="str">
            <v>Härte, Farbe, Magnetisierbarkeit, Wasserlöslichkeit</v>
          </cell>
          <cell r="C7419" t="str">
            <v>Properties of Matter,hardness, colour,magnetisability,water, solubility</v>
          </cell>
          <cell r="D7419" t="str">
            <v>Propriétés de la matière, dureté, couleur, magnétisme, eau, solubilité</v>
          </cell>
          <cell r="E7419" t="str">
            <v>Propiedades de la materia, dureza, color, solubilidad y magnetismo</v>
          </cell>
          <cell r="F7419" t="str">
            <v xml:space="preserve">Kompletny zestaw eksperymentalny: Właściwości materii: twardość, barwa, własności magnetyczne, rozpuszczalność w wodzie  </v>
          </cell>
          <cell r="G7419" t="str">
            <v xml:space="preserve">Свойства вещества, твердость, цвет, намагниченность, вода, растворимость в воде  </v>
          </cell>
          <cell r="H7419">
            <v>188.8</v>
          </cell>
        </row>
        <row r="7420">
          <cell r="A7420" t="str">
            <v>P7150102</v>
          </cell>
          <cell r="B7420" t="str">
            <v>Löslichkeit von Stoffen</v>
          </cell>
          <cell r="C7420" t="str">
            <v>Solubility of a substance</v>
          </cell>
          <cell r="D7420" t="str">
            <v>Solubilité d'une substance</v>
          </cell>
          <cell r="E7420" t="str">
            <v>Solubilidad de una sustancia</v>
          </cell>
          <cell r="F7420" t="str">
            <v xml:space="preserve">Kompletny zestaw eksperymentalny: Właściwości materii: twardość, barwa, własności magnetyczne, rozpuszczalność w wodzie  </v>
          </cell>
          <cell r="G7420" t="str">
            <v>Растворимость веществ</v>
          </cell>
          <cell r="H7420">
            <v>129.31</v>
          </cell>
        </row>
        <row r="7421">
          <cell r="A7421" t="str">
            <v>P7150103</v>
          </cell>
          <cell r="B7421" t="str">
            <v>Härte als Stoffeigenschaft</v>
          </cell>
          <cell r="C7421" t="str">
            <v>Hardness as a material property</v>
          </cell>
          <cell r="D7421" t="str">
            <v/>
          </cell>
          <cell r="E7421" t="str">
            <v>Dureza como propiedad de la materia</v>
          </cell>
          <cell r="F7421" t="str">
            <v xml:space="preserve">Kompletny zestaw eksperymentalny: Właściwości materii: twardość, barwa, własności magnetyczne, rozpuszczalność w wodzie  </v>
          </cell>
          <cell r="G7421" t="str">
            <v>Твердость как свойство вещества</v>
          </cell>
          <cell r="H7421">
            <v>69.2</v>
          </cell>
        </row>
        <row r="7422">
          <cell r="A7422" t="str">
            <v>P7150104</v>
          </cell>
          <cell r="B7422" t="str">
            <v>Saurer oder basischer Charakter von Lösungen</v>
          </cell>
          <cell r="C7422" t="str">
            <v>Acidic or basic character of solutions</v>
          </cell>
          <cell r="D7422" t="str">
            <v>Caractère acide ou basique des solutions</v>
          </cell>
          <cell r="E7422" t="str">
            <v>Soluciones ácido-base</v>
          </cell>
          <cell r="F7422" t="str">
            <v xml:space="preserve">Kompletny zestaw eksperymentalny: Właściwości materii: twardość, barwa, własności magnetyczne, rozpuszczalność w wodzie  </v>
          </cell>
          <cell r="G7422" t="str">
            <v xml:space="preserve">Кислотный или основный (щелочной) характер раствора </v>
          </cell>
          <cell r="H7422">
            <v>125.22</v>
          </cell>
        </row>
        <row r="7423">
          <cell r="A7423" t="str">
            <v>P7150200</v>
          </cell>
          <cell r="B7423" t="str">
            <v>Brennbarkeit, Schmelztemperatur</v>
          </cell>
          <cell r="C7423" t="str">
            <v>Properties of material - combustibility, melting point</v>
          </cell>
          <cell r="D7423" t="str">
            <v>Propriétés du matériau - combustibilité, point de fusion</v>
          </cell>
          <cell r="E7423" t="str">
            <v>Propiedades de la materia - combustibilidad y punto de fusión</v>
          </cell>
          <cell r="F7423" t="str">
            <v xml:space="preserve">Kompletny zestaw eksperymentalny: Właściwości materii: palność, temperatura topnienia  </v>
          </cell>
          <cell r="G7423" t="str">
            <v xml:space="preserve">Свойства материала - горючесть, температура плавления  </v>
          </cell>
          <cell r="H7423">
            <v>326</v>
          </cell>
        </row>
        <row r="7424">
          <cell r="A7424" t="str">
            <v>P7150300</v>
          </cell>
          <cell r="B7424" t="str">
            <v>Siedetemperatur</v>
          </cell>
          <cell r="C7424" t="str">
            <v>Properties of matter - boiling point</v>
          </cell>
          <cell r="D7424" t="str">
            <v>Les propriétés de la matière - l'ébullition point</v>
          </cell>
          <cell r="E7424" t="str">
            <v>Propiedades de la materia - punto de ebullición</v>
          </cell>
          <cell r="F7424" t="str">
            <v xml:space="preserve">Kompletny zestaw eksperymentalny: Właściwości materii: temperatura wrzenia  </v>
          </cell>
          <cell r="G7424" t="str">
            <v>Свойства вещества - кипение</v>
          </cell>
          <cell r="H7424">
            <v>229.35</v>
          </cell>
        </row>
        <row r="7425">
          <cell r="A7425" t="str">
            <v>P7150301</v>
          </cell>
          <cell r="B7425" t="str">
            <v>Siedetemperatur als Stoffeigenschaft</v>
          </cell>
          <cell r="C7425" t="str">
            <v>Properties of matter - boiling point</v>
          </cell>
          <cell r="D7425" t="str">
            <v>Les propriétés de la matière - l'ébullition point</v>
          </cell>
          <cell r="E7425" t="str">
            <v>Propiedades de la materia - punto de ebullición</v>
          </cell>
          <cell r="F7425" t="str">
            <v xml:space="preserve">Kompletny zestaw eksperymentalny: Właściwości materii: temperatura wrzenia  </v>
          </cell>
          <cell r="G7425" t="str">
            <v>Свойства вещества - температура кипения</v>
          </cell>
          <cell r="H7425">
            <v>138.41999999999999</v>
          </cell>
        </row>
        <row r="7426">
          <cell r="A7426" t="str">
            <v>P7150369</v>
          </cell>
          <cell r="B7426" t="str">
            <v>Siedetemperatur als Stoffeigenschaft mit Cobra SMARTsense</v>
          </cell>
          <cell r="C7426" t="str">
            <v>Properties of matter - boiling with Cobra SMARTsense</v>
          </cell>
          <cell r="D7426" t="str">
            <v/>
          </cell>
          <cell r="E7426" t="str">
            <v>Propiedades de la materia - punto de ebullición</v>
          </cell>
          <cell r="F7426" t="str">
            <v>Kompletny zestaw eksperymentalny: Właściwości materii: temperatura wrzenia</v>
          </cell>
          <cell r="G7426" t="str">
            <v>Свойства вещества - кипение</v>
          </cell>
          <cell r="H7426">
            <v>302.85000000000002</v>
          </cell>
        </row>
        <row r="7427">
          <cell r="A7427" t="str">
            <v>P7150400</v>
          </cell>
          <cell r="B7427" t="str">
            <v>Sublimation</v>
          </cell>
          <cell r="C7427" t="str">
            <v>Properties of matter - sublimation</v>
          </cell>
          <cell r="D7427" t="str">
            <v>Propriétés de la matière - sublimation</v>
          </cell>
          <cell r="E7427" t="str">
            <v>Propiedades de la materia - sublimación</v>
          </cell>
          <cell r="F7427" t="str">
            <v xml:space="preserve">Kompletny zestaw eksperymentalny: Właściwości materii: sublimacja  </v>
          </cell>
          <cell r="G7427" t="str">
            <v>Свойства вещества - сублимация</v>
          </cell>
          <cell r="H7427">
            <v>151.9</v>
          </cell>
        </row>
        <row r="7428">
          <cell r="A7428" t="str">
            <v>P7150500</v>
          </cell>
          <cell r="B7428" t="str">
            <v>Dichtebestimmung</v>
          </cell>
          <cell r="C7428" t="str">
            <v>Properties of matter - density determination</v>
          </cell>
          <cell r="D7428" t="str">
            <v>Propriétés de la matière - densité détermination</v>
          </cell>
          <cell r="E7428" t="str">
            <v>Propiedades de la materia - determinación de la densidad</v>
          </cell>
          <cell r="F7428" t="str">
            <v xml:space="preserve">Kompletny zestaw eksperymentalny: Właściwości materii: wyznaczanie gęstości  </v>
          </cell>
          <cell r="G7428" t="str">
            <v>Свойства вещества - определение плотности</v>
          </cell>
          <cell r="H7428">
            <v>117.6</v>
          </cell>
        </row>
        <row r="7429">
          <cell r="A7429" t="str">
            <v>P7150501</v>
          </cell>
          <cell r="B7429" t="str">
            <v>Dichtebestimmung</v>
          </cell>
          <cell r="C7429" t="str">
            <v>Properties of matter - density determination</v>
          </cell>
          <cell r="D7429" t="str">
            <v>Propriétés de la matière - densité détermination</v>
          </cell>
          <cell r="E7429" t="str">
            <v xml:space="preserve">Propiedades de la materia - determinación de la densidad </v>
          </cell>
          <cell r="F7429" t="str">
            <v xml:space="preserve">Kompletny zestaw eksperymentalny: Właściwości materii: wyznaczanie gęstości  </v>
          </cell>
          <cell r="G7429" t="str">
            <v>Свойства вещества - определение плотности</v>
          </cell>
          <cell r="H7429">
            <v>108.68</v>
          </cell>
        </row>
        <row r="7430">
          <cell r="A7430" t="str">
            <v>P7150600</v>
          </cell>
          <cell r="B7430" t="str">
            <v>Eigenschaften von Stoffgemischen</v>
          </cell>
          <cell r="C7430" t="str">
            <v>Properties of mixtures</v>
          </cell>
          <cell r="D7430" t="str">
            <v>Propriétés des mélanges</v>
          </cell>
          <cell r="E7430" t="str">
            <v>Propiedades de las mezclas</v>
          </cell>
          <cell r="F7430" t="str">
            <v xml:space="preserve">Kompletny zestaw eksperymentalny: Właściwości mieszanin  </v>
          </cell>
          <cell r="G7430" t="str">
            <v>Свойства смесей</v>
          </cell>
          <cell r="H7430">
            <v>158.19999999999999</v>
          </cell>
        </row>
        <row r="7431">
          <cell r="A7431" t="str">
            <v>P7150601</v>
          </cell>
          <cell r="B7431" t="str">
            <v>Eigenschaften von Stoffgemischen</v>
          </cell>
          <cell r="C7431" t="str">
            <v>Properties of mixtures</v>
          </cell>
          <cell r="D7431" t="str">
            <v>Propriétés des mélanges</v>
          </cell>
          <cell r="E7431" t="str">
            <v>Propiedades de las mezclas</v>
          </cell>
          <cell r="F7431" t="str">
            <v xml:space="preserve">Kompletny zestaw eksperymentalny: Właściwości mieszanin  </v>
          </cell>
          <cell r="G7431" t="str">
            <v>Свойства смесей</v>
          </cell>
          <cell r="H7431">
            <v>172.54</v>
          </cell>
        </row>
        <row r="7432">
          <cell r="A7432" t="str">
            <v>P7150700</v>
          </cell>
          <cell r="B7432" t="str">
            <v>Flüssigkeitsstoffgemische</v>
          </cell>
          <cell r="C7432" t="str">
            <v>Liquid mixtures</v>
          </cell>
          <cell r="D7432" t="str">
            <v>Mélanges liquides</v>
          </cell>
          <cell r="E7432" t="str">
            <v>Mezclas de líquidos</v>
          </cell>
          <cell r="F7432" t="str">
            <v xml:space="preserve">Kompletny zestaw eksperymentalny: Mieszaniny ciekłe  </v>
          </cell>
          <cell r="G7432" t="str">
            <v xml:space="preserve">Жидкие смеси </v>
          </cell>
          <cell r="H7432">
            <v>93</v>
          </cell>
        </row>
        <row r="7433">
          <cell r="A7433" t="str">
            <v>P7150800</v>
          </cell>
          <cell r="B7433" t="str">
            <v>Eindampfen</v>
          </cell>
          <cell r="C7433" t="str">
            <v>Mixture separation - evaporation</v>
          </cell>
          <cell r="D7433" t="str">
            <v>Séparation des mélanges - évaporationsur</v>
          </cell>
          <cell r="E7433" t="str">
            <v>Separación de mezclas - evaporación</v>
          </cell>
          <cell r="F7433" t="str">
            <v xml:space="preserve">Kompletny zestaw eksperymentalny: Rozdzielanie mieszanin - odparowywanie  </v>
          </cell>
          <cell r="G7433" t="str">
            <v>Разделение смеси - выпаривание</v>
          </cell>
          <cell r="H7433">
            <v>173.9</v>
          </cell>
        </row>
        <row r="7434">
          <cell r="A7434" t="str">
            <v>P7150900</v>
          </cell>
          <cell r="B7434" t="str">
            <v>Filtrieren, Magnetscheidung</v>
          </cell>
          <cell r="C7434" t="str">
            <v>Mixture separations - filtration, magnatic separation</v>
          </cell>
          <cell r="D7434" t="str">
            <v>Séparations de mélanges - filtration, séparation magnétique</v>
          </cell>
          <cell r="E7434" t="str">
            <v>Separación de mezclas - filtración y separación magnética</v>
          </cell>
          <cell r="F7434" t="str">
            <v xml:space="preserve">Kompletny zestaw eksperymentalny: Rozdzielanie mieszanin - filtracja, separacja magnetyczna  </v>
          </cell>
          <cell r="G7434" t="str">
            <v>Разделение смесей - фильтрация, магнитная сепарация</v>
          </cell>
          <cell r="H7434">
            <v>252.7</v>
          </cell>
        </row>
        <row r="7435">
          <cell r="A7435" t="str">
            <v>P7150901</v>
          </cell>
          <cell r="B7435" t="str">
            <v>Stofftrennung durch Sieben und Filtrieren</v>
          </cell>
          <cell r="C7435" t="str">
            <v>Mixture separations by sieving and filtration</v>
          </cell>
          <cell r="D7435" t="str">
            <v>Séparation de mélanges par tamisage et filtration</v>
          </cell>
          <cell r="E7435" t="str">
            <v>Separación de mezclas por tamizado y filtrado</v>
          </cell>
          <cell r="F7435" t="str">
            <v xml:space="preserve">Kompletny zestaw eksperymentalny: Rozdzielanie mieszanin - filtracja, separacja magnetyczna  </v>
          </cell>
          <cell r="G7435" t="str">
            <v>Разделение смеси - просеивание и фильтрация</v>
          </cell>
          <cell r="H7435">
            <v>140.12</v>
          </cell>
        </row>
        <row r="7436">
          <cell r="A7436" t="str">
            <v>P7150902</v>
          </cell>
          <cell r="B7436" t="str">
            <v>Stofftrennung durch Magnetscheiden</v>
          </cell>
          <cell r="C7436" t="str">
            <v>Mixture separations by magnetic separation</v>
          </cell>
          <cell r="D7436" t="str">
            <v>Séparation de mélanges par séparation magnétique</v>
          </cell>
          <cell r="E7436" t="str">
            <v>Separación magnetica de las mezclas</v>
          </cell>
          <cell r="F7436" t="str">
            <v xml:space="preserve">Kompletny zestaw eksperymentalny: Rozdzielanie mieszanin - filtracja, separacja magnetyczna  </v>
          </cell>
          <cell r="G7436" t="str">
            <v>Разделение смеси - магнитная фильтрация</v>
          </cell>
          <cell r="H7436">
            <v>121.3</v>
          </cell>
        </row>
        <row r="7437">
          <cell r="A7437" t="str">
            <v>P7151000</v>
          </cell>
          <cell r="B7437" t="str">
            <v>Extraktion</v>
          </cell>
          <cell r="C7437" t="str">
            <v>Mixture separation - extraction</v>
          </cell>
          <cell r="D7437" t="str">
            <v>Séparation des mélanges - extraction</v>
          </cell>
          <cell r="E7437" t="str">
            <v>Separación de mezclas - extracción</v>
          </cell>
          <cell r="F7437" t="str">
            <v xml:space="preserve">Kompletny zestaw eksperymentalny: Rozdzielanie mieszanin - ekstrakcja  </v>
          </cell>
          <cell r="G7437" t="str">
            <v xml:space="preserve">Разделение смеси - экстракция (извлечение)  </v>
          </cell>
          <cell r="H7437">
            <v>178.07</v>
          </cell>
        </row>
        <row r="7438">
          <cell r="A7438" t="str">
            <v>P7151100</v>
          </cell>
          <cell r="B7438" t="str">
            <v>Chromatographie</v>
          </cell>
          <cell r="C7438" t="str">
            <v>Mixture separation - chromatography</v>
          </cell>
          <cell r="D7438" t="str">
            <v>Séparation de mélanges - chromatographia</v>
          </cell>
          <cell r="E7438" t="str">
            <v>Separación de mezcla - cromatografía</v>
          </cell>
          <cell r="F7438" t="str">
            <v xml:space="preserve">Kompletny zestaw eksperymentalny: Rozdzielanie mieszanin - chromatografia  </v>
          </cell>
          <cell r="G7438" t="str">
            <v>Разделение смеси - хроматография</v>
          </cell>
          <cell r="H7438">
            <v>137.30000000000001</v>
          </cell>
        </row>
        <row r="7439">
          <cell r="A7439" t="str">
            <v>P7151101</v>
          </cell>
          <cell r="B7439" t="str">
            <v>Papierchromatographie</v>
          </cell>
          <cell r="C7439" t="str">
            <v>Mixture separation - chromatography</v>
          </cell>
          <cell r="D7439" t="str">
            <v>Séparation de mélanges - chromatographia</v>
          </cell>
          <cell r="E7439" t="str">
            <v>Separación de mezclas - cromatografía</v>
          </cell>
          <cell r="F7439" t="str">
            <v xml:space="preserve">Kompletny zestaw eksperymentalny: Rozdzielanie mieszanin - chromatografia  </v>
          </cell>
          <cell r="G7439" t="str">
            <v>Разделение смеси - хроматография</v>
          </cell>
          <cell r="H7439">
            <v>65.819999999999993</v>
          </cell>
        </row>
        <row r="7440">
          <cell r="A7440" t="str">
            <v>P7151200</v>
          </cell>
          <cell r="B7440" t="str">
            <v>Vergleich von physikalischem Vorgang und chemischer Reaktion</v>
          </cell>
          <cell r="C7440" t="str">
            <v>Comparison of a physical process and a chemical reaction</v>
          </cell>
          <cell r="D7440" t="str">
            <v/>
          </cell>
          <cell r="E7440" t="str">
            <v>Comparación de un proceso física y una reacción química</v>
          </cell>
          <cell r="F7440" t="str">
            <v xml:space="preserve">Kompletny zestaw eksperymentalny: Porównanie procesów fizycznych i reakcji chemicznych  </v>
          </cell>
          <cell r="G7440" t="str">
            <v xml:space="preserve">Сравнение физического процесса и химической реакции </v>
          </cell>
          <cell r="H7440">
            <v>126.59</v>
          </cell>
        </row>
        <row r="7441">
          <cell r="A7441" t="str">
            <v>P7151201</v>
          </cell>
          <cell r="B7441" t="str">
            <v>Chemische Vorgänge</v>
          </cell>
          <cell r="C7441" t="str">
            <v>Comparison of a physical process and a chemical reaction</v>
          </cell>
          <cell r="D7441" t="str">
            <v>Comparaison d'une procédure physiquess et une réaction chimique</v>
          </cell>
          <cell r="E7441" t="str">
            <v>Comparación de un proceso físico y una reacción química</v>
          </cell>
          <cell r="F7441" t="str">
            <v xml:space="preserve">Kompletny zestaw eksperymentalny: Porównanie procesów fizycznych i reakcji chemicznych  </v>
          </cell>
          <cell r="G7441" t="str">
            <v xml:space="preserve">Сравнение физического процесса и химической реакции </v>
          </cell>
          <cell r="H7441">
            <v>160.88999999999999</v>
          </cell>
        </row>
        <row r="7442">
          <cell r="A7442" t="str">
            <v>P7151300</v>
          </cell>
          <cell r="B7442" t="str">
            <v>Reaktion von Kupfer und Schwefel</v>
          </cell>
          <cell r="C7442" t="str">
            <v>Reaction of copper and sulphur</v>
          </cell>
          <cell r="D7442" t="str">
            <v>Réaction du cuivre et du soufre</v>
          </cell>
          <cell r="E7442" t="str">
            <v>Reacción del cobre y el azúfre</v>
          </cell>
          <cell r="F7442" t="str">
            <v xml:space="preserve">Kompletny zestaw eksperymentalny: Reakcja miedzi z siarką  </v>
          </cell>
          <cell r="G7442" t="str">
            <v xml:space="preserve">Реакция меди и серы </v>
          </cell>
          <cell r="H7442">
            <v>184.99</v>
          </cell>
        </row>
        <row r="7443">
          <cell r="A7443" t="str">
            <v>P7151400</v>
          </cell>
          <cell r="B7443" t="str">
            <v>Nachweis von Sauerstoff</v>
          </cell>
          <cell r="C7443" t="str">
            <v>Test of oxygen</v>
          </cell>
          <cell r="D7443" t="str">
            <v>Test de l'oxygène</v>
          </cell>
          <cell r="E7443" t="str">
            <v>Test de oxígeno</v>
          </cell>
          <cell r="F7443" t="str">
            <v xml:space="preserve">Kompletny zestaw eksperymentalny: Test na zawartość tlenu  </v>
          </cell>
          <cell r="G7443" t="str">
            <v>Тест на содержание кислорода</v>
          </cell>
          <cell r="H7443">
            <v>186.19</v>
          </cell>
        </row>
        <row r="7444">
          <cell r="A7444" t="str">
            <v>P7151500</v>
          </cell>
          <cell r="B7444" t="str">
            <v>Nachweis von Wasserstoff</v>
          </cell>
          <cell r="C7444" t="str">
            <v>Test for hydrogen</v>
          </cell>
          <cell r="D7444" t="str">
            <v>Test pour l'hydrogène</v>
          </cell>
          <cell r="E7444" t="str">
            <v>Test de hidrógeno</v>
          </cell>
          <cell r="F7444" t="str">
            <v xml:space="preserve">Kompletny zestaw eksperymentalny: Test na zawartość wodoru  </v>
          </cell>
          <cell r="G7444" t="str">
            <v>Тест на содержание водорода</v>
          </cell>
          <cell r="H7444">
            <v>143.79</v>
          </cell>
        </row>
        <row r="7445">
          <cell r="A7445" t="str">
            <v>P7151600</v>
          </cell>
          <cell r="B7445" t="str">
            <v>Nachweis von Stickstoff</v>
          </cell>
          <cell r="C7445" t="str">
            <v>Test for nitrogen</v>
          </cell>
          <cell r="D7445" t="str">
            <v>Test pour l'azote</v>
          </cell>
          <cell r="E7445" t="str">
            <v>Test de nitrógeno</v>
          </cell>
          <cell r="F7445" t="str">
            <v xml:space="preserve">Kompletny zestaw eksperymentalny: Test na zawartość azotu  </v>
          </cell>
          <cell r="G7445" t="str">
            <v>Тест на содержание азота</v>
          </cell>
          <cell r="H7445">
            <v>157.59</v>
          </cell>
        </row>
        <row r="7446">
          <cell r="A7446" t="str">
            <v>P7151700</v>
          </cell>
          <cell r="B7446" t="str">
            <v>Volumenkontraktion von Flüssigkeiten</v>
          </cell>
          <cell r="C7446" t="str">
            <v>Volume contraction of liquids</v>
          </cell>
          <cell r="D7446" t="str">
            <v>Contraction du volume des liquides</v>
          </cell>
          <cell r="E7446" t="str">
            <v>Contracción del volumen de los líquidos</v>
          </cell>
          <cell r="F7446" t="str">
            <v xml:space="preserve">Kompletny zestaw eksperymentalny: Kontrakcja objętości cieczy  </v>
          </cell>
          <cell r="G7446" t="str">
            <v>Объем сжатия жидкостей</v>
          </cell>
          <cell r="H7446">
            <v>45.52</v>
          </cell>
        </row>
        <row r="7447">
          <cell r="A7447" t="str">
            <v>P7151800</v>
          </cell>
          <cell r="B7447" t="str">
            <v>Lösungsvorgänge in Flüssigkeiten</v>
          </cell>
          <cell r="C7447" t="str">
            <v>Dissolution processes on liquids</v>
          </cell>
          <cell r="D7447" t="str">
            <v>Processus de dissolution sur les liquidesds</v>
          </cell>
          <cell r="E7447" t="str">
            <v>Procesos de disolución en líquidos</v>
          </cell>
          <cell r="F7447" t="str">
            <v xml:space="preserve">Kompletny zestaw eksperymentalny: Proces rozpuszczania w cieczy  </v>
          </cell>
          <cell r="G7447" t="str">
            <v>Процессы растворения в жидкостях</v>
          </cell>
          <cell r="H7447">
            <v>89.7</v>
          </cell>
        </row>
        <row r="7448">
          <cell r="A7448" t="str">
            <v>P7151801</v>
          </cell>
          <cell r="B7448" t="str">
            <v xml:space="preserve">Lösungsvorgang von Feststoffen </v>
          </cell>
          <cell r="C7448" t="str">
            <v>Dissolution processes on liquids</v>
          </cell>
          <cell r="D7448" t="str">
            <v>Processus de dissolution sur les liquidesds</v>
          </cell>
          <cell r="E7448" t="str">
            <v>Procesos de disolución en líquidos</v>
          </cell>
          <cell r="F7448" t="str">
            <v xml:space="preserve">Kompletny zestaw eksperymentalny: Proces rozpuszczania w cieczy  </v>
          </cell>
          <cell r="G7448" t="str">
            <v>Процессы растворения в жидкостях</v>
          </cell>
          <cell r="H7448">
            <v>146.91999999999999</v>
          </cell>
        </row>
        <row r="7449">
          <cell r="A7449" t="str">
            <v>P7151900</v>
          </cell>
          <cell r="B7449" t="str">
            <v>Lösung von Salzen</v>
          </cell>
          <cell r="C7449" t="str">
            <v>Dissolution of salts</v>
          </cell>
          <cell r="D7449" t="str">
            <v>Dissolution des sels</v>
          </cell>
          <cell r="E7449" t="str">
            <v>Disolución de sales</v>
          </cell>
          <cell r="F7449" t="str">
            <v xml:space="preserve">Kompletny zestaw eksperymentalny: Rozpuszczalność soli  </v>
          </cell>
          <cell r="G7449" t="str">
            <v>Растворение солей</v>
          </cell>
          <cell r="H7449">
            <v>111.5</v>
          </cell>
        </row>
        <row r="7450">
          <cell r="A7450" t="str">
            <v>P7152000</v>
          </cell>
          <cell r="B7450" t="str">
            <v>Kristallisation</v>
          </cell>
          <cell r="C7450" t="str">
            <v>Crystallisation</v>
          </cell>
          <cell r="D7450" t="str">
            <v>Cristallisation</v>
          </cell>
          <cell r="E7450" t="str">
            <v>Cristalización</v>
          </cell>
          <cell r="F7450" t="str">
            <v xml:space="preserve">Kompletny zestaw eksperymentalny: Krystalizacja  </v>
          </cell>
          <cell r="G7450" t="str">
            <v xml:space="preserve">Кристаллизация  </v>
          </cell>
          <cell r="H7450">
            <v>209.3</v>
          </cell>
        </row>
        <row r="7451">
          <cell r="A7451" t="str">
            <v>P7152100</v>
          </cell>
          <cell r="B7451" t="str">
            <v>Nachweis der Ionenwanderung durch Indikatorpapier</v>
          </cell>
          <cell r="C7451" t="str">
            <v>Test confirming the migration of ions by means of indicatorpaper</v>
          </cell>
          <cell r="D7451" t="str">
            <v>Test confirmant la migration d'ions au moyen d'un indicateurpapier</v>
          </cell>
          <cell r="E7451" t="str">
            <v>Test verificación de la migración de los iones mediante papel indicador</v>
          </cell>
          <cell r="F7451" t="str">
            <v xml:space="preserve">Kompletny zestaw eksperymentalny: Test, za pomocą papierka wskaźnikowego, potwierdzający migrację jonów   </v>
          </cell>
          <cell r="G7451" t="str">
            <v>Тест, подтверждающий миграцию ионов с помощью индикаторной бумаги</v>
          </cell>
          <cell r="H7451">
            <v>142.9</v>
          </cell>
        </row>
        <row r="7452">
          <cell r="A7452" t="str">
            <v>P7152200</v>
          </cell>
          <cell r="B7452" t="str">
            <v>Periodensystem:  ähnliche Eigenschaften der Elemente einer Hauptgruppe am Beispiel von Gruppe 2</v>
          </cell>
          <cell r="C7452" t="str">
            <v>Periodic system properties of a group of elements - Group 2</v>
          </cell>
          <cell r="D7452" t="str">
            <v/>
          </cell>
          <cell r="E7452" t="str">
            <v>Propiedades del sistema periódico de un grupo de elementos -grupo 2</v>
          </cell>
          <cell r="F7452" t="str">
            <v xml:space="preserve">Kompletny zestaw eksperymentalny: Układ okresowy pierwiastków, właściwości na przykładzie grupy drugiej  </v>
          </cell>
          <cell r="G7452" t="str">
            <v xml:space="preserve">Периодическая система свойств группы элементов - 2-я группа  </v>
          </cell>
          <cell r="H7452">
            <v>257.8</v>
          </cell>
        </row>
        <row r="7453">
          <cell r="A7453" t="str">
            <v>P7152300</v>
          </cell>
          <cell r="B7453" t="str">
            <v>Dipoleigenschaften</v>
          </cell>
          <cell r="C7453" t="str">
            <v>Dipole properties</v>
          </cell>
          <cell r="D7453" t="str">
            <v>Propriétés dipolaires</v>
          </cell>
          <cell r="E7453" t="str">
            <v>Propiedades dipolos</v>
          </cell>
          <cell r="F7453" t="str">
            <v xml:space="preserve">Kompletny zestaw eksperymentalny: Polarność  </v>
          </cell>
          <cell r="G7453" t="str">
            <v xml:space="preserve">Свойства диполей </v>
          </cell>
          <cell r="H7453">
            <v>190.4</v>
          </cell>
        </row>
        <row r="7454">
          <cell r="A7454" t="str">
            <v>P7152400</v>
          </cell>
          <cell r="B7454" t="str">
            <v>Schmelzpunktserniedrigung / Siedepunktserhöhung</v>
          </cell>
          <cell r="C7454" t="str">
            <v>Melting-point lowering and boiling-point elevation</v>
          </cell>
          <cell r="D7454" t="str">
            <v/>
          </cell>
          <cell r="E7454" t="str">
            <v>Descenso del punto de fusión y elevación del punto de ebullición</v>
          </cell>
          <cell r="F7454" t="str">
            <v xml:space="preserve">Kompletny zestaw eksperymentalny: Obniżenie temperatury krzepnięcia i wzrost temperatury wrzenia roztworu  </v>
          </cell>
          <cell r="G7454" t="str">
            <v>Понижение точки плавления и повышение температуры кипения</v>
          </cell>
          <cell r="H7454">
            <v>159.30000000000001</v>
          </cell>
        </row>
        <row r="7455">
          <cell r="A7455" t="str">
            <v>P7152500</v>
          </cell>
          <cell r="B7455" t="str">
            <v>Das Verhalten von Salzen gegenüber unterschiedlich polaren Lösungsmitteln</v>
          </cell>
          <cell r="C7455" t="str">
            <v>Behaviour of salts with regard to solvents of differentpolarities</v>
          </cell>
          <cell r="D7455" t="str">
            <v>Comportement des sels en ce qui concerne aux solvants de différentspolarités</v>
          </cell>
          <cell r="E7455" t="str">
            <v>Comportamiento de las sales en relación con la polaridad de diferentes disolventes</v>
          </cell>
          <cell r="F7455" t="str">
            <v xml:space="preserve">Kompletny zestaw eksperymentalny: Zachowanie się soli względem rozpuszczalników o różnej polarności  </v>
          </cell>
          <cell r="G7455" t="str">
            <v xml:space="preserve">Поведение солей в отношении растворителей различной полярности  </v>
          </cell>
          <cell r="H7455">
            <v>186</v>
          </cell>
        </row>
        <row r="7456">
          <cell r="A7456" t="str">
            <v>P7153000</v>
          </cell>
          <cell r="B7456" t="str">
            <v xml:space="preserve">Oxidation von Metallen </v>
          </cell>
          <cell r="C7456" t="str">
            <v>Oxidation of metals</v>
          </cell>
          <cell r="D7456" t="str">
            <v>Oxidation of métals</v>
          </cell>
          <cell r="E7456" t="str">
            <v>Oxidación de los metales</v>
          </cell>
          <cell r="F7456" t="str">
            <v xml:space="preserve">Kompletny zestaw eksperymentalny: Utlenianie metali  </v>
          </cell>
          <cell r="G7456" t="str">
            <v xml:space="preserve">Окисление металлов </v>
          </cell>
          <cell r="H7456">
            <v>180.2</v>
          </cell>
        </row>
        <row r="7457">
          <cell r="A7457" t="str">
            <v>P7153100</v>
          </cell>
          <cell r="B7457" t="str">
            <v xml:space="preserve">Abhängigkeit des Reaktionsverhaltens von Metallen </v>
          </cell>
          <cell r="C7457" t="str">
            <v>Factors determining the reaction behaviour of metals</v>
          </cell>
          <cell r="D7457" t="str">
            <v>Factors determining the réaction behaviour of métals</v>
          </cell>
          <cell r="E7457" t="str">
            <v>Factores determinantes del comportamiento de reacción de los metales</v>
          </cell>
          <cell r="F7457" t="str">
            <v xml:space="preserve">Kompletny zestaw eksperymentalny: Czynniki wpływające na reakcje metali  </v>
          </cell>
          <cell r="G7457" t="str">
            <v xml:space="preserve">Зависимость  химических реакций от типов металлов   </v>
          </cell>
          <cell r="H7457">
            <v>213.4</v>
          </cell>
        </row>
        <row r="7458">
          <cell r="A7458" t="str">
            <v>P7153200</v>
          </cell>
          <cell r="B7458" t="str">
            <v xml:space="preserve">Sauerstoff, Verursacher von Oxidationen </v>
          </cell>
          <cell r="C7458" t="str">
            <v>Oxygen, cause of oxidation</v>
          </cell>
          <cell r="D7458" t="str">
            <v>Oxygen, causative agent of oxidation</v>
          </cell>
          <cell r="E7458" t="str">
            <v>Oxígeno, causa de oxidación</v>
          </cell>
          <cell r="F7458" t="str">
            <v xml:space="preserve">Kompletny zestaw eksperymentalny: Tlen, jako przyczyna utleniania  </v>
          </cell>
          <cell r="G7458" t="str">
            <v>Кислород как причина окисления</v>
          </cell>
          <cell r="H7458">
            <v>158.29</v>
          </cell>
        </row>
        <row r="7459">
          <cell r="A7459" t="str">
            <v>P7153300</v>
          </cell>
          <cell r="B7459" t="str">
            <v xml:space="preserve">Die Bedeutung der Luft für Verbrennungsvorgänge </v>
          </cell>
          <cell r="C7459" t="str">
            <v>The importance of air for combustion processes</v>
          </cell>
          <cell r="D7459" t="str">
            <v>The importance of air pour combustion processes</v>
          </cell>
          <cell r="E7459" t="str">
            <v>La importancia del aire en los procesos de combustión</v>
          </cell>
          <cell r="F7459" t="str">
            <v xml:space="preserve">Kompletny zestaw eksperymentalny: Znaczenie powietrza dla procesu spalania  </v>
          </cell>
          <cell r="G7459" t="str">
            <v xml:space="preserve">Важность воздуха для процессов горения  </v>
          </cell>
          <cell r="H7459">
            <v>124.6</v>
          </cell>
        </row>
        <row r="7460">
          <cell r="A7460" t="str">
            <v>P7153400</v>
          </cell>
          <cell r="B7460" t="str">
            <v xml:space="preserve">Luft, ein Stoffgemisch </v>
          </cell>
          <cell r="C7460" t="str">
            <v>Air, a mixture of substances</v>
          </cell>
          <cell r="D7460" t="str">
            <v>L'air, un mélange de substances</v>
          </cell>
          <cell r="E7460" t="str">
            <v>Aire, una mezcla de sustancias</v>
          </cell>
          <cell r="F7460" t="str">
            <v xml:space="preserve">Kompletny zestaw eksperymentalny: Powietrze jako mieszanina substancji  </v>
          </cell>
          <cell r="G7460" t="str">
            <v xml:space="preserve">Воздух как смесь веществ </v>
          </cell>
          <cell r="H7460">
            <v>22.9</v>
          </cell>
        </row>
        <row r="7461">
          <cell r="A7461" t="str">
            <v>P7153500</v>
          </cell>
          <cell r="B7461" t="str">
            <v xml:space="preserve">Eigenschaften von Sauerstoff </v>
          </cell>
          <cell r="C7461" t="str">
            <v>Properties of oxygen</v>
          </cell>
          <cell r="D7461" t="str">
            <v>Propriétés de l'oxygène</v>
          </cell>
          <cell r="E7461" t="str">
            <v>Propiedades del oxígeno</v>
          </cell>
          <cell r="F7461" t="str">
            <v xml:space="preserve">Kompletny zestaw eksperymentalny: Właściwości tlenu  </v>
          </cell>
          <cell r="G7461" t="str">
            <v>Свойства кислорода</v>
          </cell>
          <cell r="H7461">
            <v>375.84</v>
          </cell>
        </row>
        <row r="7462">
          <cell r="A7462" t="str">
            <v>P7153600</v>
          </cell>
          <cell r="B7462" t="str">
            <v xml:space="preserve">Reaktionen in reinem Sauerstoff </v>
          </cell>
          <cell r="C7462" t="str">
            <v>Reactions in pure oxygen</v>
          </cell>
          <cell r="D7462" t="str">
            <v>réactions in pure oxygen</v>
          </cell>
          <cell r="E7462" t="str">
            <v>reacciones del oxígeno puro</v>
          </cell>
          <cell r="F7462" t="str">
            <v xml:space="preserve">Kompletny zestaw eksperymentalny: Reakcje w czystym tlenie  </v>
          </cell>
          <cell r="G7462" t="str">
            <v>Реакции в чистом кислороде</v>
          </cell>
          <cell r="H7462">
            <v>369.6</v>
          </cell>
        </row>
        <row r="7463">
          <cell r="A7463" t="str">
            <v>P7153700</v>
          </cell>
          <cell r="B7463" t="str">
            <v xml:space="preserve">Quantitative Untersuchung von Oxiden </v>
          </cell>
          <cell r="C7463" t="str">
            <v>Quantitative analysis of oxides</v>
          </cell>
          <cell r="D7463" t="str">
            <v>Quantitative investigation ofoxides</v>
          </cell>
          <cell r="E7463" t="str">
            <v>Análisis cuantitativo del oxígeno</v>
          </cell>
          <cell r="F7463" t="str">
            <v xml:space="preserve">Kompletny zestaw eksperymentalny: Analiza ilościowa tlenków  </v>
          </cell>
          <cell r="G7463" t="str">
            <v xml:space="preserve">Количественный анализ оксидов  </v>
          </cell>
          <cell r="H7463">
            <v>125.6</v>
          </cell>
        </row>
        <row r="7464">
          <cell r="A7464" t="str">
            <v>P7153800</v>
          </cell>
          <cell r="B7464" t="str">
            <v xml:space="preserve">Stickstoff, Darstellung und Eigenschaften </v>
          </cell>
          <cell r="C7464" t="str">
            <v>Nitrogen, preparation and properties</v>
          </cell>
          <cell r="D7464" t="str">
            <v>Nitrogen, préparation and properties</v>
          </cell>
          <cell r="E7464" t="str">
            <v>Nitrógeno, preparación y propiedades</v>
          </cell>
          <cell r="F7464" t="str">
            <v xml:space="preserve">Kompletny zestaw eksperymentalny: Azot, otrzymywanie i właściwości  </v>
          </cell>
          <cell r="G7464" t="str">
            <v xml:space="preserve">Азот - производство и свойства  </v>
          </cell>
          <cell r="H7464">
            <v>304.8</v>
          </cell>
        </row>
        <row r="7465">
          <cell r="A7465" t="str">
            <v>P7153900</v>
          </cell>
          <cell r="B7465" t="str">
            <v xml:space="preserve">Kohlenstoffdioxid, Darstellung und Eigenschaften </v>
          </cell>
          <cell r="C7465" t="str">
            <v>Carbon dioxide, preparation and properties</v>
          </cell>
          <cell r="D7465" t="str">
            <v>Carbon dioxide, préparation and properties</v>
          </cell>
          <cell r="E7465" t="str">
            <v>Dióxido de carbono, preparación y propiedades</v>
          </cell>
          <cell r="F7465" t="str">
            <v xml:space="preserve">Kompletny zestaw eksperymentalny: Tlenek węgla (IV), otrzymywanie i właściwości  </v>
          </cell>
          <cell r="G7465" t="str">
            <v xml:space="preserve">Углекислый газ - производство и свойства </v>
          </cell>
          <cell r="H7465">
            <v>258.35000000000002</v>
          </cell>
        </row>
        <row r="7466">
          <cell r="A7466" t="str">
            <v>P7154000</v>
          </cell>
          <cell r="B7466" t="str">
            <v xml:space="preserve">Modell eines Feuerlöschers </v>
          </cell>
          <cell r="C7466" t="str">
            <v>Model of a fire extinguisher</v>
          </cell>
          <cell r="D7466" t="str">
            <v>Modèle of à fire extinguisher</v>
          </cell>
          <cell r="E7466" t="str">
            <v>Modelo de extintor</v>
          </cell>
          <cell r="F7466" t="str">
            <v xml:space="preserve">Kompletny zestaw eksperymentalny: Model gaśnicy  </v>
          </cell>
          <cell r="G7466" t="str">
            <v>Модель огнетушителя</v>
          </cell>
          <cell r="H7466">
            <v>304.45</v>
          </cell>
        </row>
        <row r="7467">
          <cell r="A7467" t="str">
            <v>P7154100</v>
          </cell>
          <cell r="B7467" t="str">
            <v xml:space="preserve">Aufbau und Funktion eines Bunsenbrenners </v>
          </cell>
          <cell r="C7467" t="str">
            <v>Structure and mode of operation of a Bunsen burner</v>
          </cell>
          <cell r="D7467" t="str">
            <v>Construction and function of à bunsen burner</v>
          </cell>
          <cell r="E7467" t="str">
            <v>Estructura y modo de operación de un quemador Bunsen</v>
          </cell>
          <cell r="F7467" t="str">
            <v xml:space="preserve">Kompletny zestaw eksperymentalny: Budowa i sposób działania palnika Bunsena  </v>
          </cell>
          <cell r="G7467" t="str">
            <v xml:space="preserve">Принцип действия горелки Бунзена  </v>
          </cell>
          <cell r="H7467">
            <v>133.6</v>
          </cell>
        </row>
        <row r="7468">
          <cell r="A7468" t="str">
            <v>P7154200</v>
          </cell>
          <cell r="B7468" t="str">
            <v xml:space="preserve">Die Kerzenflamme </v>
          </cell>
          <cell r="C7468" t="str">
            <v>The candle flame</v>
          </cell>
          <cell r="D7468" t="str">
            <v>La flamme de la bougie</v>
          </cell>
          <cell r="E7468" t="str">
            <v>LLama de una vela</v>
          </cell>
          <cell r="F7468" t="str">
            <v xml:space="preserve">Kompletny zestaw eksperymentalny: Płomień świecy  </v>
          </cell>
          <cell r="G7468" t="str">
            <v xml:space="preserve">Пламя свечи  </v>
          </cell>
          <cell r="H7468">
            <v>25.2</v>
          </cell>
        </row>
        <row r="7469">
          <cell r="A7469" t="str">
            <v>P7154300</v>
          </cell>
          <cell r="B7469" t="str">
            <v xml:space="preserve">Rosten - eine "stille Verbrennung" </v>
          </cell>
          <cell r="C7469" t="str">
            <v xml:space="preserve">Rusting- "slow combustion" </v>
          </cell>
          <cell r="D7469" t="str">
            <v xml:space="preserve">La rouille - "combustion lente" </v>
          </cell>
          <cell r="E7469" t="str">
            <v>La oxidación- "combustión lenta"</v>
          </cell>
          <cell r="F7469" t="str">
            <v xml:space="preserve">Kompletny zestaw eksperymentalny: Rdzewienie - "powolne spalanie"  </v>
          </cell>
          <cell r="G7469" t="str">
            <v xml:space="preserve">Ржавление как  "медленное горение" </v>
          </cell>
          <cell r="H7469">
            <v>102.2</v>
          </cell>
        </row>
        <row r="7470">
          <cell r="A7470" t="str">
            <v>P7154400</v>
          </cell>
          <cell r="B7470" t="str">
            <v xml:space="preserve">Reduktion von Kupferoxid </v>
          </cell>
          <cell r="C7470" t="str">
            <v>Reduction of copper oxide</v>
          </cell>
          <cell r="D7470" t="str">
            <v>Réduction de l'oxyde de cuivre</v>
          </cell>
          <cell r="E7470" t="str">
            <v>Reducción del óxido de cobre</v>
          </cell>
          <cell r="F7470" t="str">
            <v xml:space="preserve">Kompletny zestaw eksperymentalny: Redukcja tlenku miedzi  </v>
          </cell>
          <cell r="G7470" t="str">
            <v>Восстановление оксида меди</v>
          </cell>
          <cell r="H7470">
            <v>273.64</v>
          </cell>
        </row>
        <row r="7471">
          <cell r="A7471" t="str">
            <v>P7154500</v>
          </cell>
          <cell r="B7471" t="str">
            <v xml:space="preserve">Wassergehalt von Naturstoffen </v>
          </cell>
          <cell r="C7471" t="str">
            <v>Water content of natural substances</v>
          </cell>
          <cell r="D7471" t="str">
            <v>Teneur en eau du substrat naturelances</v>
          </cell>
          <cell r="E7471" t="str">
            <v>Contenido en agua de una sustancia natural</v>
          </cell>
          <cell r="F7471" t="str">
            <v xml:space="preserve">Kompletny zestaw eksperymentalny: Zawartość wody w substancji naturalnych  </v>
          </cell>
          <cell r="G7471" t="str">
            <v xml:space="preserve">Содержание воды в природных веществах  </v>
          </cell>
          <cell r="H7471">
            <v>95.49</v>
          </cell>
        </row>
        <row r="7472">
          <cell r="A7472" t="str">
            <v>P7154600</v>
          </cell>
          <cell r="B7472" t="str">
            <v xml:space="preserve">Gelöste Bestandteile verschiedener Wässer </v>
          </cell>
          <cell r="C7472" t="str">
            <v>Dissolved components in different waters</v>
          </cell>
          <cell r="D7472" t="str">
            <v>Composants dissous dans différentseaux usées</v>
          </cell>
          <cell r="E7472" t="str">
            <v>Componentes disueltos en diferentes tipos de agua</v>
          </cell>
          <cell r="F7472" t="str">
            <v xml:space="preserve">Kompletny zestaw eksperymentalny: Składniki rozpuszczone w różnych próbkach wody  </v>
          </cell>
          <cell r="G7472" t="str">
            <v>Растворенные компоненты в различных образцах воды</v>
          </cell>
          <cell r="H7472">
            <v>136.88999999999999</v>
          </cell>
        </row>
        <row r="7473">
          <cell r="A7473" t="str">
            <v>P7154700</v>
          </cell>
          <cell r="B7473" t="str">
            <v xml:space="preserve">Löslichkeit von Gasen in Wasser </v>
          </cell>
          <cell r="C7473" t="str">
            <v>Solubility of gases in water</v>
          </cell>
          <cell r="D7473" t="str">
            <v>Solubilité des gaz dans l'eau</v>
          </cell>
          <cell r="E7473" t="str">
            <v>Solubilidad de gases en agua</v>
          </cell>
          <cell r="F7473" t="str">
            <v xml:space="preserve">Kompletny zestaw eksperymentalny: Rozpuszczalność gazów w wodzie  </v>
          </cell>
          <cell r="G7473" t="str">
            <v>Растворимость газов в воде</v>
          </cell>
          <cell r="H7473">
            <v>347.24</v>
          </cell>
        </row>
        <row r="7474">
          <cell r="A7474" t="str">
            <v>P7154800</v>
          </cell>
          <cell r="B7474" t="str">
            <v xml:space="preserve">Lösungen, Kolloide, Suspensionen </v>
          </cell>
          <cell r="C7474" t="str">
            <v>Solutions, colloids, suspensions</v>
          </cell>
          <cell r="D7474" t="str">
            <v>Solutions, colloids, suspensions</v>
          </cell>
          <cell r="E7474" t="str">
            <v>Soluciones, coloides  suspensiones</v>
          </cell>
          <cell r="F7474" t="str">
            <v xml:space="preserve">Kompletny zestaw eksperymentalny: Roztwory, koloidy, zawiesiny  </v>
          </cell>
          <cell r="G7474" t="str">
            <v>Растворы, коллоиды, суспензии</v>
          </cell>
          <cell r="H7474">
            <v>33.200000000000003</v>
          </cell>
        </row>
        <row r="7475">
          <cell r="A7475" t="str">
            <v>P7154900</v>
          </cell>
          <cell r="B7475" t="str">
            <v>Löslichkeit von Salzen in Wasser - Vergleich mit der Löslichkeit von Gasen in Wasser</v>
          </cell>
          <cell r="C7475" t="str">
            <v>Solubility of salts in water - comparison with the solubili-ty of gases in water</v>
          </cell>
          <cell r="D7475" t="str">
            <v>Solubility of salts in water-comparison avec the solubili-tyof gases in water</v>
          </cell>
          <cell r="E7475" t="str">
            <v>Solubilidad de sales en agua: comparación de la solubilidad de gases en agua</v>
          </cell>
          <cell r="F7475" t="str">
            <v xml:space="preserve">Kompletny zestaw eksperymentalny: Rozpuszczalność soli w wodzie - porównanie z rozpuszczalnością gazów  </v>
          </cell>
          <cell r="G7475" t="str">
            <v xml:space="preserve">Растворимость солей в воде - сравнение с растворимостью газов в воде </v>
          </cell>
          <cell r="H7475">
            <v>237.09</v>
          </cell>
        </row>
        <row r="7476">
          <cell r="A7476" t="str">
            <v>P7155000</v>
          </cell>
          <cell r="B7476" t="str">
            <v xml:space="preserve">Wirkungsweise eines Belüftungsbeckens (Kläranlage) </v>
          </cell>
          <cell r="C7476" t="str">
            <v>Mode of operation of an aeration tank (sewage treatment plant)</v>
          </cell>
          <cell r="D7476" t="str">
            <v>Mode de fonctionnement d'un aeratisur le réservoir (station d'épuration des eaux usées)</v>
          </cell>
          <cell r="E7476" t="str">
            <v>Modo de aireación en un tanque (planta de tratamiento de aguas residuales)</v>
          </cell>
          <cell r="F7476" t="str">
            <v xml:space="preserve">Kompletny zestaw eksperymentalny: Zasada działania zbiornika napowietrzającego (oczyszczalnia ścieków)  </v>
          </cell>
          <cell r="G7476" t="str">
            <v xml:space="preserve">Режим работы аэробаков (очистных сооружений)  </v>
          </cell>
          <cell r="H7476">
            <v>182.75</v>
          </cell>
        </row>
        <row r="7477">
          <cell r="A7477" t="str">
            <v>P7155100</v>
          </cell>
          <cell r="B7477" t="str">
            <v xml:space="preserve">Wasseraufbereitung in Kläranlagen </v>
          </cell>
          <cell r="C7477" t="str">
            <v>Water treatment in sewage treatment plants</v>
          </cell>
          <cell r="D7477" t="str">
            <v>Water treatment in sewage treatment plants</v>
          </cell>
          <cell r="E7477" t="str">
            <v>Tratamiento de agua en plantas de tratamiento de aguas residuales</v>
          </cell>
          <cell r="F7477" t="str">
            <v xml:space="preserve">Kompletny zestaw eksperymentalny: Uzdatnianie wody w oczyszczalniach ścieków  </v>
          </cell>
          <cell r="G7477" t="str">
            <v>Очистка сточных вод в очистных сооружениях</v>
          </cell>
          <cell r="H7477">
            <v>179.8</v>
          </cell>
        </row>
        <row r="7478">
          <cell r="A7478" t="str">
            <v>P7155200</v>
          </cell>
          <cell r="B7478" t="str">
            <v xml:space="preserve">Wasserhärte </v>
          </cell>
          <cell r="C7478" t="str">
            <v>Hardness of water</v>
          </cell>
          <cell r="D7478" t="str">
            <v>Dureté de l'eau</v>
          </cell>
          <cell r="E7478" t="str">
            <v>Dureza del agua</v>
          </cell>
          <cell r="F7478" t="str">
            <v xml:space="preserve">Kompletny zestaw eksperymentalny: Twardość wody  </v>
          </cell>
          <cell r="G7478" t="str">
            <v xml:space="preserve">Жесткость воды </v>
          </cell>
          <cell r="H7478">
            <v>157.4</v>
          </cell>
        </row>
        <row r="7479">
          <cell r="A7479" t="str">
            <v>P7155201</v>
          </cell>
          <cell r="B7479" t="str">
            <v xml:space="preserve">Wasserhärte </v>
          </cell>
          <cell r="C7479" t="str">
            <v>Hardness of water</v>
          </cell>
          <cell r="D7479" t="str">
            <v>Dureté de l'eau</v>
          </cell>
          <cell r="E7479" t="str">
            <v>Dureza del agua</v>
          </cell>
          <cell r="F7479" t="str">
            <v xml:space="preserve">Kompletny zestaw eksperymentalny: Twardość wody  </v>
          </cell>
          <cell r="G7479" t="str">
            <v xml:space="preserve">Жесткость воды </v>
          </cell>
          <cell r="H7479">
            <v>109.76</v>
          </cell>
        </row>
        <row r="7480">
          <cell r="A7480" t="str">
            <v>P7155300</v>
          </cell>
          <cell r="B7480" t="str">
            <v>Wassernachweis Kristallwasser in Kupfersulfat</v>
          </cell>
          <cell r="C7480" t="str">
            <v>Test for water</v>
          </cell>
          <cell r="D7480" t="str">
            <v>Test pour water</v>
          </cell>
          <cell r="E7480" t="str">
            <v>Test para agua</v>
          </cell>
          <cell r="F7480" t="str">
            <v xml:space="preserve">Kompletny zestaw eksperymentalny: Test na obecność wody  </v>
          </cell>
          <cell r="G7480" t="str">
            <v>Тест на наличие воды</v>
          </cell>
          <cell r="H7480">
            <v>177.59</v>
          </cell>
        </row>
        <row r="7481">
          <cell r="A7481" t="str">
            <v>P7155400</v>
          </cell>
          <cell r="B7481" t="str">
            <v xml:space="preserve">Wasser, ein Oxid </v>
          </cell>
          <cell r="C7481" t="str">
            <v>Water, an oxide</v>
          </cell>
          <cell r="D7481" t="str">
            <v>L'eau, un oxyde</v>
          </cell>
          <cell r="E7481" t="str">
            <v>Agua, un óxido</v>
          </cell>
          <cell r="F7481" t="str">
            <v xml:space="preserve">Kompletny zestaw eksperymentalny: Woda jako tlenek  </v>
          </cell>
          <cell r="G7481" t="str">
            <v xml:space="preserve">Вода как оксид  </v>
          </cell>
          <cell r="H7481">
            <v>298.94</v>
          </cell>
        </row>
        <row r="7482">
          <cell r="A7482" t="str">
            <v>P7155500</v>
          </cell>
          <cell r="B7482" t="str">
            <v xml:space="preserve">Zerlegung von Wasser durch Reduktionsmittel </v>
          </cell>
          <cell r="C7482" t="str">
            <v>Degradation of water by reducing agents</v>
          </cell>
          <cell r="D7482" t="str">
            <v>Dégradation de l'eau par réductionagents d'exécution</v>
          </cell>
          <cell r="E7482" t="str">
            <v>Degradación del agua por reducción de agentes</v>
          </cell>
          <cell r="F7482" t="str">
            <v xml:space="preserve">Kompletny zestaw eksperymentalny: Rozkład wody w wyniku działania reduktorów  </v>
          </cell>
          <cell r="G7482" t="str">
            <v>Разложение воды с помощью восстановителей</v>
          </cell>
          <cell r="H7482">
            <v>322.69</v>
          </cell>
        </row>
        <row r="7483">
          <cell r="A7483" t="str">
            <v>P7155600</v>
          </cell>
          <cell r="B7483" t="str">
            <v xml:space="preserve">Wassersynthese </v>
          </cell>
          <cell r="C7483" t="str">
            <v>Synthesis of water</v>
          </cell>
          <cell r="D7483" t="str">
            <v>Synthèse de l'eau</v>
          </cell>
          <cell r="E7483" t="str">
            <v>Síntesis del agua</v>
          </cell>
          <cell r="F7483" t="str">
            <v xml:space="preserve">Kompletny zestaw eksperymentalny: Synteza wody  </v>
          </cell>
          <cell r="G7483" t="str">
            <v xml:space="preserve">Синтез воды </v>
          </cell>
          <cell r="H7483">
            <v>469.49</v>
          </cell>
        </row>
        <row r="7484">
          <cell r="A7484" t="str">
            <v>P7155700</v>
          </cell>
          <cell r="B7484" t="str">
            <v xml:space="preserve">Gipsherstellung </v>
          </cell>
          <cell r="C7484" t="str">
            <v>Production of gypsum plaster</v>
          </cell>
          <cell r="D7484" t="str">
            <v>Production de plâtre</v>
          </cell>
          <cell r="E7484" t="str">
            <v>Producción de yeso</v>
          </cell>
          <cell r="F7484" t="str">
            <v xml:space="preserve">Kompletny zestaw eksperymentalny: Produkcja gipsu  </v>
          </cell>
          <cell r="G7484" t="str">
            <v xml:space="preserve">Производство строительного гипса  </v>
          </cell>
          <cell r="H7484">
            <v>131.29</v>
          </cell>
        </row>
        <row r="7485">
          <cell r="A7485" t="str">
            <v>P7155800</v>
          </cell>
          <cell r="B7485" t="str">
            <v xml:space="preserve">Gipsverarbeitung </v>
          </cell>
          <cell r="C7485" t="str">
            <v>Processing of gypsum</v>
          </cell>
          <cell r="D7485" t="str">
            <v>Traitement du gypse</v>
          </cell>
          <cell r="E7485" t="str">
            <v>Procesado del yeso</v>
          </cell>
          <cell r="F7485" t="str">
            <v xml:space="preserve">Kompletny zestaw eksperymentalny: Przetwarzanie gipsu  </v>
          </cell>
          <cell r="G7485" t="str">
            <v>Переработка гипса</v>
          </cell>
          <cell r="H7485">
            <v>46.1</v>
          </cell>
        </row>
        <row r="7486">
          <cell r="A7486" t="str">
            <v>P7155900</v>
          </cell>
          <cell r="B7486" t="str">
            <v xml:space="preserve">Gipsformen </v>
          </cell>
          <cell r="C7486" t="str">
            <v>Plaster moulds</v>
          </cell>
          <cell r="D7486" t="str">
            <v>Moules en plâtre</v>
          </cell>
          <cell r="E7486" t="str">
            <v>Moldes de yeso</v>
          </cell>
          <cell r="F7486" t="str">
            <v xml:space="preserve">Kompletny zestaw eksperymentalny: Formy do gipsu  </v>
          </cell>
          <cell r="G7486" t="str">
            <v>Гипсовые формы</v>
          </cell>
          <cell r="H7486">
            <v>143.49</v>
          </cell>
        </row>
        <row r="7487">
          <cell r="A7487" t="str">
            <v>P7156000</v>
          </cell>
          <cell r="B7487" t="str">
            <v>Mineralische Bestandteile von Pflanzen</v>
          </cell>
          <cell r="C7487" t="str">
            <v>Mineral constituents of plants</v>
          </cell>
          <cell r="D7487" t="str">
            <v>Constituants minéraux des plantes</v>
          </cell>
          <cell r="E7487" t="str">
            <v>Composición mineral de las plantas</v>
          </cell>
          <cell r="F7487" t="str">
            <v xml:space="preserve">Kompletny zestaw eksperymentalny: Składniki mineralne roślin  </v>
          </cell>
          <cell r="G7487" t="str">
            <v xml:space="preserve">Минеральные компоненты растений </v>
          </cell>
          <cell r="H7487">
            <v>192.69</v>
          </cell>
        </row>
        <row r="7488">
          <cell r="A7488" t="str">
            <v>P7156100</v>
          </cell>
          <cell r="B7488" t="str">
            <v>Mineralstoffaufnahme von Pflanzen</v>
          </cell>
          <cell r="C7488" t="str">
            <v>Absorption of minerals by plants</v>
          </cell>
          <cell r="D7488" t="str">
            <v>Absorption of mineral substances by plants</v>
          </cell>
          <cell r="E7488" t="str">
            <v>Absoción de minerales en plantas</v>
          </cell>
          <cell r="F7488" t="str">
            <v xml:space="preserve">Kompletny zestaw eksperymentalny: Absorpcja składników mineralnych przez rośliny  </v>
          </cell>
          <cell r="G7488" t="str">
            <v xml:space="preserve">Поглощение минеральных веществ растениями  </v>
          </cell>
          <cell r="H7488">
            <v>150.30000000000001</v>
          </cell>
        </row>
        <row r="7489">
          <cell r="A7489" t="str">
            <v>P7156200</v>
          </cell>
          <cell r="B7489" t="str">
            <v xml:space="preserve">Ammoniakdünger </v>
          </cell>
          <cell r="C7489" t="str">
            <v>Ammonia fertilizer</v>
          </cell>
          <cell r="D7489" t="str">
            <v>Engrais ammoniacal</v>
          </cell>
          <cell r="E7489" t="str">
            <v>Fertilización amonia</v>
          </cell>
          <cell r="F7489" t="str">
            <v xml:space="preserve">Kompletny zestaw eksperymentalny: Nawozy azotowe  </v>
          </cell>
          <cell r="G7489" t="str">
            <v>Аммиачные удобрения</v>
          </cell>
          <cell r="H7489">
            <v>227.9</v>
          </cell>
        </row>
        <row r="7490">
          <cell r="A7490" t="str">
            <v>P7156300</v>
          </cell>
          <cell r="B7490" t="str">
            <v>Ammoniaknachweis und gebrannter Kalk und seine Verwendung als Düngemittel</v>
          </cell>
          <cell r="C7490" t="str">
            <v>Burnt lime</v>
          </cell>
          <cell r="D7490" t="str">
            <v>Burnt lime serving as fertilizer</v>
          </cell>
          <cell r="E7490" t="str">
            <v>Cal quemada</v>
          </cell>
          <cell r="F7490" t="str">
            <v xml:space="preserve">Kompletny zestaw eksperymentalny: Wapno palone  </v>
          </cell>
          <cell r="G7490" t="str">
            <v>Негашеная известь</v>
          </cell>
          <cell r="H7490">
            <v>78</v>
          </cell>
        </row>
        <row r="7491">
          <cell r="A7491" t="str">
            <v>P7156400</v>
          </cell>
          <cell r="B7491" t="str">
            <v xml:space="preserve">Kalknatronglasperlen </v>
          </cell>
          <cell r="C7491" t="str">
            <v xml:space="preserve">Soda-lime glass beads </v>
          </cell>
          <cell r="D7491" t="str">
            <v xml:space="preserve">Perles en verre sodocalcique </v>
          </cell>
          <cell r="E7491" t="str">
            <v>Perlas de vidrio sódico-cálcico</v>
          </cell>
          <cell r="F7491" t="str">
            <v xml:space="preserve">Kompletny zestaw eksperymentalny: Szkło sodowo-wapniowe  </v>
          </cell>
          <cell r="G7491" t="str">
            <v>Натриево-известковое стекло</v>
          </cell>
          <cell r="H7491">
            <v>167.6</v>
          </cell>
        </row>
        <row r="7492">
          <cell r="A7492" t="str">
            <v>P7157000</v>
          </cell>
          <cell r="B7492" t="str">
            <v xml:space="preserve">Allgemeine Vorsichtsmaßnahmen beim Umgang mit Säuren </v>
          </cell>
          <cell r="C7492" t="str">
            <v>General safety precautions to be taken when handling acids</v>
          </cell>
          <cell r="D7492" t="str">
            <v>Précautions générales de sécurité pour être pris en compte lors de la manipulation d'acides</v>
          </cell>
          <cell r="E7492" t="str">
            <v>Precauciones generales de seguridad a tener en cuenta cuando se trabaja con ácidos</v>
          </cell>
          <cell r="F7492" t="str">
            <v xml:space="preserve">Kompletny zestaw eksperymentalny: Ogólne środki ostrożności konieczne przy pracy z kwasami  </v>
          </cell>
          <cell r="G7492" t="str">
            <v xml:space="preserve">Общие меры безопасности, необходимые при обращении с кислотами </v>
          </cell>
          <cell r="H7492">
            <v>133.1</v>
          </cell>
        </row>
        <row r="7493">
          <cell r="A7493" t="str">
            <v>P7157100</v>
          </cell>
          <cell r="B7493" t="str">
            <v xml:space="preserve">Gefährlichkeit von konzentrierter Schwefelsäure </v>
          </cell>
          <cell r="C7493" t="str">
            <v>Hazardousness of concentrated sulphuric acid</v>
          </cell>
          <cell r="D7493" t="str">
            <v>Dangerosité du concentré acide sulfurique</v>
          </cell>
          <cell r="E7493" t="str">
            <v>Peligrosidad del concentrado de ácido sulfúrico</v>
          </cell>
          <cell r="F7493" t="str">
            <v xml:space="preserve">Kompletny zestaw eksperymentalny: Niebezpieczeństwo związane z wykorzystaniem stężonego kwasu siarkowego (VI)  </v>
          </cell>
          <cell r="G7493" t="str">
            <v xml:space="preserve">Опасность концентрированной серной кислоты  </v>
          </cell>
          <cell r="H7493">
            <v>195.9</v>
          </cell>
        </row>
        <row r="7494">
          <cell r="A7494" t="str">
            <v>P7157200</v>
          </cell>
          <cell r="B7494" t="str">
            <v xml:space="preserve">Pflanzenfarbstoffe als Indikatoren </v>
          </cell>
          <cell r="C7494" t="str">
            <v>Plant pigments as indicators</v>
          </cell>
          <cell r="D7494" t="str">
            <v>Les pigments végétaux comme indicateurs</v>
          </cell>
          <cell r="E7494" t="str">
            <v>Pigmentos de plantas como indicadores</v>
          </cell>
          <cell r="F7494" t="str">
            <v xml:space="preserve">Kompletny zestaw eksperymentalny: Pigmenty roślinne jako wskaźniki  </v>
          </cell>
          <cell r="G7494" t="str">
            <v xml:space="preserve">Растительные пигменты в роли индикаторов  </v>
          </cell>
          <cell r="H7494">
            <v>219.9</v>
          </cell>
        </row>
        <row r="7495">
          <cell r="A7495" t="str">
            <v>P7157300</v>
          </cell>
          <cell r="B7495" t="str">
            <v xml:space="preserve">Wirkung von Säuren auf Indikatoren </v>
          </cell>
          <cell r="C7495" t="str">
            <v>The effects of acids on indicators</v>
          </cell>
          <cell r="D7495" t="str">
            <v>Les effets des acides sur l'indicators</v>
          </cell>
          <cell r="E7495" t="str">
            <v>Efectos de los ácidos en los indicadores</v>
          </cell>
          <cell r="F7495" t="str">
            <v xml:space="preserve">Kompletny zestaw eksperymentalny: Działanie kwasu na wskaźniki  </v>
          </cell>
          <cell r="G7495" t="str">
            <v xml:space="preserve">Влияние кислот на индикаторы </v>
          </cell>
          <cell r="H7495">
            <v>123.1</v>
          </cell>
        </row>
        <row r="7496">
          <cell r="A7496" t="str">
            <v>P7157400</v>
          </cell>
          <cell r="B7496" t="str">
            <v>Wirkung von Säuren und Laugen auf natürliche und technische Indikatoren</v>
          </cell>
          <cell r="C7496" t="str">
            <v>The effects of acids and lyes on natural and commercialindicators</v>
          </cell>
          <cell r="D7496" t="str">
            <v/>
          </cell>
          <cell r="E7496" t="str">
            <v>Efecto de los ácidos y sosa caústica en indicadores naturales y comerciales</v>
          </cell>
          <cell r="F7496" t="str">
            <v xml:space="preserve">Kompletny zestaw eksperymentalny: Działanie kwasów i zasad na wskaźniki naturalne i handlowe  </v>
          </cell>
          <cell r="G7496" t="str">
            <v xml:space="preserve">Влияние кислот и щелочей на естественные и технические индикаторы  </v>
          </cell>
          <cell r="H7496">
            <v>302.8</v>
          </cell>
        </row>
        <row r="7497">
          <cell r="A7497" t="str">
            <v>P7157500</v>
          </cell>
          <cell r="B7497" t="str">
            <v>Wirkung von Säuren auf Metalle</v>
          </cell>
          <cell r="C7497" t="str">
            <v>The effects of acids on metals</v>
          </cell>
          <cell r="D7497" t="str">
            <v>Les effets des acides sur les métaux</v>
          </cell>
          <cell r="E7497" t="str">
            <v>Efecto de los ácidos en metales</v>
          </cell>
          <cell r="F7497" t="str">
            <v xml:space="preserve">Kompletny zestaw eksperymentalny: Działanie kwasów na metale  </v>
          </cell>
          <cell r="G7497" t="str">
            <v>Воздействие кислот на металлы</v>
          </cell>
          <cell r="H7497">
            <v>272.49</v>
          </cell>
        </row>
        <row r="7498">
          <cell r="A7498" t="str">
            <v>P7157600</v>
          </cell>
          <cell r="B7498" t="str">
            <v xml:space="preserve">Säurestärke </v>
          </cell>
          <cell r="C7498" t="str">
            <v>Acid strength</v>
          </cell>
          <cell r="D7498" t="str">
            <v>Résistance à l'acide</v>
          </cell>
          <cell r="E7498" t="str">
            <v>Fuerza ácida</v>
          </cell>
          <cell r="F7498" t="str">
            <v xml:space="preserve">Kompletny zestaw eksperymentalny: Moc kwasu  </v>
          </cell>
          <cell r="G7498" t="str">
            <v>Сила кислоты</v>
          </cell>
          <cell r="H7498">
            <v>128</v>
          </cell>
        </row>
        <row r="7499">
          <cell r="A7499" t="str">
            <v>P7157700</v>
          </cell>
          <cell r="B7499" t="str">
            <v xml:space="preserve">Darstellung und Eigenschaften von Salzsäure </v>
          </cell>
          <cell r="C7499" t="str">
            <v>Preparation and properties of hydrochloric acid</v>
          </cell>
          <cell r="D7499" t="str">
            <v>Préparation et propriétés des acide hydrochlorique</v>
          </cell>
          <cell r="E7499" t="str">
            <v>Preparación y propiedades del ácido clorhídrico</v>
          </cell>
          <cell r="F7499" t="str">
            <v xml:space="preserve">Kompletny zestaw eksperymentalny: Wytwarzanie i właściwości kwasu chlorowodorowego  </v>
          </cell>
          <cell r="G7499" t="str">
            <v>Получение и свойства соляной кислоты</v>
          </cell>
          <cell r="H7499">
            <v>422.6</v>
          </cell>
        </row>
        <row r="7500">
          <cell r="A7500" t="str">
            <v>P7157800</v>
          </cell>
          <cell r="B7500" t="str">
            <v xml:space="preserve">Darstellung und Eigenschaften von schwefliger Säure </v>
          </cell>
          <cell r="C7500" t="str">
            <v>Preparation and properties of sulphurous acid</v>
          </cell>
          <cell r="D7500" t="str">
            <v>Préparation et propriétés des acide sulfureux</v>
          </cell>
          <cell r="E7500" t="str">
            <v>Preparación y propiedades del ácido sulfúrico</v>
          </cell>
          <cell r="F7500" t="str">
            <v xml:space="preserve">Kompletny zestaw eksperymentalny: Wytwarzanie i właściwości kwasu siarkowego (VI)  </v>
          </cell>
          <cell r="G7500" t="str">
            <v>Получение и свойства сернистой кислоты</v>
          </cell>
          <cell r="H7500">
            <v>296.58999999999997</v>
          </cell>
        </row>
        <row r="7501">
          <cell r="A7501" t="str">
            <v>P7157900</v>
          </cell>
          <cell r="B7501" t="str">
            <v xml:space="preserve">PVC - potentieller Salzsäurebildner </v>
          </cell>
          <cell r="C7501" t="str">
            <v>PVC- a potential hydrochloric acid former</v>
          </cell>
          <cell r="D7501" t="str">
            <v>PVC- un potentiel hydrochlorique formateur d'acide</v>
          </cell>
          <cell r="E7501" t="str">
            <v>PVC - potencial formador de ácido clorhídrico</v>
          </cell>
          <cell r="F7501" t="str">
            <v xml:space="preserve">Kompletny zestaw eksperymentalny: PVC jako potencjalne źródło kwasu chlorowodorowego  </v>
          </cell>
          <cell r="G7501" t="str">
            <v xml:space="preserve">ПВХ как потенциальный источник  соляной кислоты </v>
          </cell>
          <cell r="H7501">
            <v>261.39</v>
          </cell>
        </row>
        <row r="7502">
          <cell r="A7502" t="str">
            <v>P7158000</v>
          </cell>
          <cell r="B7502" t="str">
            <v>Schweflige Säure - Umweltgefährdung durch Verbrennung fossiler Brennstoffe - saurer Regen</v>
          </cell>
          <cell r="C7502" t="str">
            <v>Sulphurous acid- environmental hazards due to the combustionof fossil fuels, acid rain</v>
          </cell>
          <cell r="D7502" t="str">
            <v>Acide sulfureux - environnement risques dus à la combustiondes combustibles fossiles, les pluies acides</v>
          </cell>
          <cell r="E7502" t="str">
            <v>Ácido sulfúrico - peligro medioambiental debido a la combustión de los combustibles fósiles y lluvia ácida</v>
          </cell>
          <cell r="F7502" t="str">
            <v xml:space="preserve">Kompletny zestaw eksperymentalny: Kwas siarkowy jako zagrożenie dla środowiska, spowodowane spalaniem paliw kopalnych (kwaśne deszcze). </v>
          </cell>
          <cell r="G7502" t="str">
            <v xml:space="preserve">Серная кислото- опасности для окружающей среды за счет сжигания ископаемого топлива, кислотные дожди  </v>
          </cell>
          <cell r="H7502">
            <v>316.99</v>
          </cell>
        </row>
        <row r="7503">
          <cell r="A7503" t="str">
            <v>P7158100</v>
          </cell>
          <cell r="B7503" t="str">
            <v xml:space="preserve">Oxidation von schwefliger Säure </v>
          </cell>
          <cell r="C7503" t="str">
            <v>Oxidation of sulphurous acid</v>
          </cell>
          <cell r="D7503" t="str">
            <v>Oxydation de l'acide sulfureux</v>
          </cell>
          <cell r="E7503" t="str">
            <v>Oxidación del ácido sulfúrico</v>
          </cell>
          <cell r="F7503" t="str">
            <v xml:space="preserve">Kompletny zestaw eksperymentalny: Utlenianie kwasu siarkowego (IV)  </v>
          </cell>
          <cell r="G7503" t="str">
            <v xml:space="preserve">Окисление сернистой кислоты </v>
          </cell>
          <cell r="H7503">
            <v>504.25</v>
          </cell>
        </row>
        <row r="7504">
          <cell r="A7504" t="str">
            <v>P7158200</v>
          </cell>
          <cell r="B7504" t="str">
            <v xml:space="preserve">Darstellung und Eigenschaften von Schwefelsäure </v>
          </cell>
          <cell r="C7504" t="str">
            <v>Preparation and  properties of sulphuric acid</v>
          </cell>
          <cell r="D7504" t="str">
            <v>Préparation et propriétés des acide sulfurique</v>
          </cell>
          <cell r="E7504" t="str">
            <v>Preparación y propiedades del ácido sulfúrico</v>
          </cell>
          <cell r="F7504" t="str">
            <v xml:space="preserve">Kompletny zestaw eksperymentalny: Wytwarzanie i własności kwasu siarkowego (VI)  </v>
          </cell>
          <cell r="G7504" t="str">
            <v xml:space="preserve">Получение и свойства серной кислоты  </v>
          </cell>
          <cell r="H7504">
            <v>371.05</v>
          </cell>
        </row>
        <row r="7505">
          <cell r="A7505" t="str">
            <v>P7158300</v>
          </cell>
          <cell r="B7505" t="str">
            <v xml:space="preserve">Darstellung und Eigenschaften von Kohlensäure </v>
          </cell>
          <cell r="C7505" t="str">
            <v>Preparation and properties of carbonic acid</v>
          </cell>
          <cell r="D7505" t="str">
            <v>Préparation et propriétés des acide carbonique</v>
          </cell>
          <cell r="E7505" t="str">
            <v>Preparación y propiedades del ácido carbónico</v>
          </cell>
          <cell r="F7505" t="str">
            <v xml:space="preserve">Kompletny zestaw eksperymentalny: Wytwarzanie i własności kwasu węglowego  </v>
          </cell>
          <cell r="G7505" t="str">
            <v>Получение и свойства угольной кислоты</v>
          </cell>
          <cell r="H7505">
            <v>381.55</v>
          </cell>
        </row>
        <row r="7506">
          <cell r="A7506" t="str">
            <v>P7158400</v>
          </cell>
          <cell r="B7506" t="str">
            <v>Brönsted-Säuren: Vergleich der Leitfähigkeit von Oxalsäureschmelze und -lösung</v>
          </cell>
          <cell r="C7506" t="str">
            <v>Brönsted acids: conductivity comparison of molten and dis-solved oxalic acid</v>
          </cell>
          <cell r="D7506" t="str">
            <v>Acides de Brönsted : conductivité comparaison de la fonte et du dis-acide oxalique résolu</v>
          </cell>
          <cell r="E7506" t="str">
            <v>Ácidos de Brønsted: comparación de conductividadentre el ácido oxálico fundido y disuelto</v>
          </cell>
          <cell r="F7506" t="str">
            <v xml:space="preserve">Kompletny zestaw eksperymentalny: Kwasy Bronsteda: porównanie przewodności stopionego i rozpuszczonego kwasu szczawiowego (etanodiowego) </v>
          </cell>
          <cell r="G7506" t="str">
            <v xml:space="preserve">Кислоты Бренстеда: сравнение проводимости расплава и раствора щавелевой кислоты  </v>
          </cell>
          <cell r="H7506">
            <v>306.5</v>
          </cell>
        </row>
        <row r="7507">
          <cell r="A7507" t="str">
            <v>P7158500</v>
          </cell>
          <cell r="B7507" t="str">
            <v>Brönsted-Säuren: Aciditätsvergleich einer wässrigen und einer acetonischen Citronensäurelösung</v>
          </cell>
          <cell r="C7507" t="str">
            <v>Brönsted acids: acidity comparison of an aqueous and an ace-tonic solution of citric acid</v>
          </cell>
          <cell r="D7507" t="str">
            <v>Acides de Brönsted : comparaison d'aciditéison d'une solution aqueuse et d'une solution acé-solution tonique d'acide citrique</v>
          </cell>
          <cell r="E7507" t="str">
            <v>Ácidos de Brønsted: comparación de la acidez entre una solución acuosa y una acetónica del ácido cítrico</v>
          </cell>
          <cell r="F7507" t="str">
            <v xml:space="preserve">Kompletny zestaw eksperymentalny: Kwasy Bronsteda: porównanie kwasowości wodnego i acetonowego roztworu kwasu cytrynowego </v>
          </cell>
          <cell r="G7507" t="str">
            <v xml:space="preserve">Кислоты Бренстеда: сравнение кислотности водного и ацетонового растворов лимонной кислоты  </v>
          </cell>
          <cell r="H7507">
            <v>174.8</v>
          </cell>
        </row>
        <row r="7508">
          <cell r="A7508" t="str">
            <v>P7158600</v>
          </cell>
          <cell r="B7508" t="str">
            <v xml:space="preserve">Vorsichtsmaßnahmen beim Umgang mit Laugen </v>
          </cell>
          <cell r="C7508" t="str">
            <v>Safety precautions to be taken when handling lyes</v>
          </cell>
          <cell r="D7508" t="str">
            <v>Précautions à prendre en matière de sécurité lors de la manipulation des teintures</v>
          </cell>
          <cell r="E7508" t="str">
            <v>Precauciones de seguridad para el manejo de sosa caústica</v>
          </cell>
          <cell r="F7508" t="str">
            <v xml:space="preserve">Kompletny zestaw eksperymentalny: Ogólne środki ostrożności konieczne przy pracy z zasadami  </v>
          </cell>
          <cell r="G7508" t="str">
            <v>Меры предосторожности при работе с щелочами</v>
          </cell>
          <cell r="H7508">
            <v>88.6</v>
          </cell>
        </row>
        <row r="7509">
          <cell r="A7509" t="str">
            <v>P7158700</v>
          </cell>
          <cell r="B7509" t="str">
            <v xml:space="preserve">Laugen, Bestandteil von Haushaltsreinigern </v>
          </cell>
          <cell r="C7509" t="str">
            <v>Alkalis - constituents of hous ehold detergents</v>
          </cell>
          <cell r="D7509" t="str">
            <v>Alcalins - constituants des détergents ménagers</v>
          </cell>
          <cell r="E7509" t="str">
            <v>Bases - constituyentes de los detergentes para el hogar</v>
          </cell>
          <cell r="F7509" t="str">
            <v xml:space="preserve">Kompletny zestaw eksperymentalny: Alkalia jako składniki detergentów  </v>
          </cell>
          <cell r="G7509" t="str">
            <v>Щелочи - составные части бытовых чистящих средств</v>
          </cell>
          <cell r="H7509">
            <v>177.49</v>
          </cell>
        </row>
        <row r="7510">
          <cell r="A7510" t="str">
            <v>P7158750</v>
          </cell>
          <cell r="B7510" t="str">
            <v xml:space="preserve">Ammoniak - Vergleich von Gas und wässriger Lösung </v>
          </cell>
          <cell r="C7510" t="str">
            <v>Ammonia- comparison of gas and aqueous solutions</v>
          </cell>
          <cell r="D7510" t="str">
            <v>Ammoniac - comparaison des gaz et des solutions aqueuses</v>
          </cell>
          <cell r="E7510" t="str">
            <v>Amoníaco - comparación de un gas y soluciones acuosas</v>
          </cell>
          <cell r="F7510" t="str">
            <v xml:space="preserve">Kompletny zestaw eksperymentalny: Porównanie roztworów gazowych i wodnych amoniaku  </v>
          </cell>
          <cell r="G7510" t="str">
            <v xml:space="preserve">Аммиак - сравнение газового и водного растворов  </v>
          </cell>
          <cell r="H7510">
            <v>444.7</v>
          </cell>
        </row>
        <row r="7511">
          <cell r="A7511" t="str">
            <v>P7158800</v>
          </cell>
          <cell r="B7511" t="str">
            <v>Löslichkeit von Ammoniak in Wasser</v>
          </cell>
          <cell r="C7511" t="str">
            <v>Aqueous solubility of ammonia</v>
          </cell>
          <cell r="D7511" t="str">
            <v>Solubilité de l'ammoniac dans l'eau</v>
          </cell>
          <cell r="E7511" t="str">
            <v>Solubilidad acuosa del amoníaco</v>
          </cell>
          <cell r="F7511" t="str">
            <v xml:space="preserve">Kompletny zestaw eksperymentalny: Rozpuszczalność amoniaku w wodzie  </v>
          </cell>
          <cell r="G7511" t="str">
            <v>Растворимость в воде аммиака</v>
          </cell>
          <cell r="H7511">
            <v>320.5</v>
          </cell>
        </row>
        <row r="7512">
          <cell r="A7512" t="str">
            <v>P7158900</v>
          </cell>
          <cell r="B7512" t="str">
            <v>Herstellung und Eigenschaften von Kalkwasser / Magnesiumhydroxidlösung</v>
          </cell>
          <cell r="C7512" t="str">
            <v>Preparation and properties of a lime water/magnesium hydroxide solution</v>
          </cell>
          <cell r="D7512" t="str">
            <v>Préparation et propriétés des une solution d'eau de chaux/hydroxyde de magnésium</v>
          </cell>
          <cell r="E7512" t="str">
            <v>Preparación y propiedades de agua y cal / hidróxido de magnesio</v>
          </cell>
          <cell r="F7512" t="str">
            <v xml:space="preserve">Kompletny zestaw eksperymentalny: Otrzymywanie i właściwości roztworu wodnego wodorotlenku wapnia/magnezu  </v>
          </cell>
          <cell r="G7512" t="str">
            <v>Получение и свойства известковой  воды/ раствора гидроксида магния</v>
          </cell>
          <cell r="H7512">
            <v>217.09</v>
          </cell>
        </row>
        <row r="7513">
          <cell r="A7513" t="str">
            <v>P7159000</v>
          </cell>
          <cell r="B7513" t="str">
            <v>Herstellung und Eigenschaften von Natronlauge</v>
          </cell>
          <cell r="C7513" t="str">
            <v>Preparation and properties of sodium hydroxide solution</v>
          </cell>
          <cell r="D7513" t="str">
            <v>Préparation et propriétés des solution d'hydroxyde de sodium</v>
          </cell>
          <cell r="E7513" t="str">
            <v>Preparación y propiedades de la solución de hidróxido de sodio</v>
          </cell>
          <cell r="F7513" t="str">
            <v xml:space="preserve">Kompletny zestaw eksperymentalny: Otrzymywanie i właściwości roztworu wodorotlenku sodu  </v>
          </cell>
          <cell r="G7513" t="str">
            <v xml:space="preserve">Получение и свойства раствора гидроксида натрия </v>
          </cell>
          <cell r="H7513">
            <v>204.99</v>
          </cell>
        </row>
        <row r="7514">
          <cell r="A7514" t="str">
            <v>P7159100</v>
          </cell>
          <cell r="B7514" t="str">
            <v>Laugenbildung durch Reaktion von unedlen Metallen mit Wasser</v>
          </cell>
          <cell r="C7514" t="str">
            <v>Alkali formation due to a reaction of base metals with water - qualitative determination of the conductivity of solution</v>
          </cell>
          <cell r="D7514" t="str">
            <v/>
          </cell>
          <cell r="E7514" t="str">
            <v>Formación de una base debido a la reacción de metales básicos con agua - determinación cualitativa de la conductividad de la solución</v>
          </cell>
          <cell r="F7514" t="str">
            <v xml:space="preserve">Kompletny zestaw eksperymentalny: Otrzymywanie wodorotlenków w reakcji metali nieszlachetnych z wodą - jakościowe wyznaczanie przewodności roztworu </v>
          </cell>
          <cell r="G7514" t="str">
            <v>Получение гидроксидов в результате реакции неблагородных металлов с водой -    проводимости раствора</v>
          </cell>
          <cell r="H7514">
            <v>439.2</v>
          </cell>
        </row>
        <row r="7515">
          <cell r="A7515" t="str">
            <v>P7159200</v>
          </cell>
          <cell r="B7515" t="str">
            <v>Laugenbildung durch Reaktion von Metalloxiden mit Wasser</v>
          </cell>
          <cell r="C7515" t="str">
            <v>Alkali formation due to a reaction of metal oxides with wa-ter</v>
          </cell>
          <cell r="D7515" t="str">
            <v>La formation d'alcali due à une réaction d'oxydes métalliques avec de l'eauter</v>
          </cell>
          <cell r="E7515" t="str">
            <v>Formación de una base debido a la reacción de oxidación de los metales con agua</v>
          </cell>
          <cell r="F7515" t="str">
            <v xml:space="preserve">Kompletny zestaw eksperymentalny: Otrzymywanie wodorotlenków, w wyniku reakcji tlenków metali z wodą  </v>
          </cell>
          <cell r="G7515" t="str">
            <v>Получение щелочи в результате реакции оксидов металлов с водой</v>
          </cell>
          <cell r="H7515">
            <v>215.8</v>
          </cell>
        </row>
        <row r="7516">
          <cell r="A7516" t="str">
            <v>P7159300</v>
          </cell>
          <cell r="B7516" t="str">
            <v>Reaktion von Laugen mit Aluminium - Laugenstärke</v>
          </cell>
          <cell r="C7516" t="str">
            <v>Reaction of alkalis with aluminium - alkali strength</v>
          </cell>
          <cell r="D7516" t="str">
            <v>Réaction des alcalis avec l'aluminiumnium - résistance aux alcalis</v>
          </cell>
          <cell r="E7516" t="str">
            <v>Reacción de las bases con aluminio - dureza de una base</v>
          </cell>
          <cell r="F7516" t="str">
            <v xml:space="preserve">Kompletny zestaw eksperymentalny: Reakcja zasad z glinem - moc alkaliów  </v>
          </cell>
          <cell r="G7516" t="str">
            <v xml:space="preserve">Взаимодействие щелочей с алюминием - проверка щелочью на прочность  </v>
          </cell>
          <cell r="H7516">
            <v>178.4</v>
          </cell>
        </row>
        <row r="7517">
          <cell r="A7517" t="str">
            <v>P7159400</v>
          </cell>
          <cell r="B7517" t="str">
            <v>Salzbildung durch Reaktion von Säuren mit Laugen</v>
          </cell>
          <cell r="C7517" t="str">
            <v>Salt formation due to a reaction of acids with alkalis</v>
          </cell>
          <cell r="D7517" t="str">
            <v>La formation de sel due à une réaction des acides avec les alcalis</v>
          </cell>
          <cell r="E7517" t="str">
            <v>Formación de una sal debido a la reacción de los ácidos con las bases</v>
          </cell>
          <cell r="F7517" t="str">
            <v xml:space="preserve">Kompletny zestaw eksperymentalny: Otrzymywanie soli w wyniku reakcji kwasu i zasady (zobojętnianie)  </v>
          </cell>
          <cell r="G7517" t="str">
            <v>Образование соли в результате реакции кислот с щелочами</v>
          </cell>
          <cell r="H7517">
            <v>297.3</v>
          </cell>
        </row>
        <row r="7518">
          <cell r="A7518" t="str">
            <v>P7159500</v>
          </cell>
          <cell r="B7518" t="str">
            <v>Salzbildung durch Reaktion von Säuren mit Metalloxiden</v>
          </cell>
          <cell r="C7518" t="str">
            <v>Salt formation due to a reaction of acids with metal oxides</v>
          </cell>
          <cell r="D7518" t="str">
            <v>La formation de sel due à une réaction des acides avec des oxydes métalliques</v>
          </cell>
          <cell r="E7518" t="str">
            <v>Formación de sales debido a la reacción de los ácidos con óxido de metales</v>
          </cell>
          <cell r="F7518" t="str">
            <v xml:space="preserve">Kompletny zestaw eksperymentalny: Otrzymywanie soli w wyniku reakcji kwasu z tlenkiem metalu  </v>
          </cell>
          <cell r="G7518" t="str">
            <v xml:space="preserve">Образование соли в результате реакции кислот с оксидами металлов  </v>
          </cell>
          <cell r="H7518">
            <v>336.09</v>
          </cell>
        </row>
        <row r="7519">
          <cell r="A7519" t="str">
            <v>P7159600</v>
          </cell>
          <cell r="B7519" t="str">
            <v>Salzbildung aus den Elementen Reaktion von Metallen mit Schwefel und Iod</v>
          </cell>
          <cell r="C7519" t="str">
            <v>Salt formation from chemical elementsreaction of zinc and iron with sulphur and iodine</v>
          </cell>
          <cell r="D7519" t="str">
            <v>Formation de sel à partir d'éléments chimiquesréaction du zinc et du fer avec le soufre et l'iode</v>
          </cell>
          <cell r="E7519" t="str">
            <v>Formación de sal a partir de elementos químicos de reacción de zinc y hierro con azufre y yodo</v>
          </cell>
          <cell r="F7519" t="str">
            <v xml:space="preserve">Kompletny zestaw eksperymentalny: Otrzymywanie soli w wyniku reakcji chemicznej cynku i żelaza z siarką i jodem  </v>
          </cell>
          <cell r="G7519" t="str">
            <v xml:space="preserve">Образование соли путем химической реакции цинка и железа с серой и йодом  </v>
          </cell>
          <cell r="H7519">
            <v>355.4</v>
          </cell>
        </row>
        <row r="7520">
          <cell r="A7520" t="str">
            <v>P7159700</v>
          </cell>
          <cell r="B7520" t="str">
            <v>Salzbildung durch Fällungsreaktion - Anionennachweise Chlorid und Sulfat</v>
          </cell>
          <cell r="C7520" t="str">
            <v>Salt formation by precipitation reaction - qualitative determination of chlorids and sulphates</v>
          </cell>
          <cell r="D7520" t="str">
            <v>Formation de sel par réaction de précipitation - détermination qualitative des chlorures et des sulfates</v>
          </cell>
          <cell r="E7520" t="str">
            <v>Formación de sales por precipitación - determinación cualitativa de cloruros y sulfatos</v>
          </cell>
          <cell r="F7520" t="str">
            <v xml:space="preserve">Kompletny zestaw eksperymentalny: Otrzymywanie soli w wyniku reakcji strącania - oznaczanie jakościowe chlorków i siarczanów </v>
          </cell>
          <cell r="G7520" t="str">
            <v xml:space="preserve">Образование соли путем реакции осаждения - качественное определение хлоридов и сульфатов </v>
          </cell>
          <cell r="H7520">
            <v>236.1</v>
          </cell>
        </row>
        <row r="7521">
          <cell r="A7521" t="str">
            <v>P7159800</v>
          </cell>
          <cell r="B7521" t="str">
            <v>Hydrolyse von Salzen</v>
          </cell>
          <cell r="C7521" t="str">
            <v>Hydrolysis of salts</v>
          </cell>
          <cell r="D7521" t="str">
            <v>Hydrolyse des sels</v>
          </cell>
          <cell r="E7521" t="str">
            <v>Hidrólisis de las sales</v>
          </cell>
          <cell r="F7521" t="str">
            <v xml:space="preserve">Kompletny zestaw eksperymentalny: Hydroliza soli  </v>
          </cell>
          <cell r="G7521" t="str">
            <v xml:space="preserve">Гидролиз солей </v>
          </cell>
          <cell r="H7521">
            <v>229.7</v>
          </cell>
        </row>
        <row r="7522">
          <cell r="A7522" t="str">
            <v>P7159900</v>
          </cell>
          <cell r="B7522" t="str">
            <v>Thermische Zersetzung von Salzen</v>
          </cell>
          <cell r="C7522" t="str">
            <v>Thermal decomposition of salts</v>
          </cell>
          <cell r="D7522" t="str">
            <v>Décomposition thermique des sels</v>
          </cell>
          <cell r="E7522" t="str">
            <v>Descomposición térmica de las sales</v>
          </cell>
          <cell r="F7522" t="str">
            <v xml:space="preserve">Kompletny zestaw eksperymentalny: Termiczny rozkład soli  </v>
          </cell>
          <cell r="G7522" t="str">
            <v xml:space="preserve">Термическое разложение солей </v>
          </cell>
          <cell r="H7522">
            <v>384.24</v>
          </cell>
        </row>
        <row r="7523">
          <cell r="A7523" t="str">
            <v>P7160000</v>
          </cell>
          <cell r="B7523" t="str">
            <v>Osmose: "Chemischer Garten"</v>
          </cell>
          <cell r="C7523" t="str">
            <v xml:space="preserve">Osmosis: a "chemical garden" </v>
          </cell>
          <cell r="D7523" t="str">
            <v xml:space="preserve">L'osmose : un "jardin chimique </v>
          </cell>
          <cell r="E7523" t="str">
            <v>Ósmosis: un jardín químico</v>
          </cell>
          <cell r="F7523" t="str">
            <v xml:space="preserve">Kompletny zestaw eksperymentalny: Osmoza: "chemiczny ogród"  </v>
          </cell>
          <cell r="G7523" t="str">
            <v xml:space="preserve">Осмос: "Химический сад"  </v>
          </cell>
          <cell r="H7523">
            <v>190.3</v>
          </cell>
        </row>
        <row r="7524">
          <cell r="A7524" t="str">
            <v>P7170000</v>
          </cell>
          <cell r="B7524" t="str">
            <v xml:space="preserve">Zersetzung organischer Stoffe </v>
          </cell>
          <cell r="C7524" t="str">
            <v>The decomposition of organic substances</v>
          </cell>
          <cell r="D7524" t="str">
            <v>La décomposition des s organiquesubstances</v>
          </cell>
          <cell r="E7524" t="str">
            <v>La descomposición de sustancias orgánicas</v>
          </cell>
          <cell r="F7524" t="str">
            <v xml:space="preserve">Kompletny zestaw eksperymentalny: Rozkład substancji organicznych  </v>
          </cell>
          <cell r="G7524" t="str">
            <v xml:space="preserve">Разложение органических веществ  </v>
          </cell>
          <cell r="H7524">
            <v>272.19</v>
          </cell>
        </row>
        <row r="7525">
          <cell r="A7525" t="str">
            <v>P7170100</v>
          </cell>
          <cell r="B7525" t="str">
            <v xml:space="preserve">Kohlenstoffnachweis durch Kalkwasser </v>
          </cell>
          <cell r="C7525" t="str">
            <v>The detection of carbon with lime-water</v>
          </cell>
          <cell r="D7525" t="str">
            <v>La détection du carbone dans l'eau de chaux</v>
          </cell>
          <cell r="E7525" t="str">
            <v>Detección del carbón con agua de cal</v>
          </cell>
          <cell r="F7525" t="str">
            <v xml:space="preserve">Kompletny zestaw eksperymentalny: Wykrywanie węgla za pomocą wody wapiennej  </v>
          </cell>
          <cell r="G7525" t="str">
            <v>Обнаружение углерода с помощью известковой воды</v>
          </cell>
          <cell r="H7525">
            <v>165.2</v>
          </cell>
        </row>
        <row r="7526">
          <cell r="A7526" t="str">
            <v>P7170200</v>
          </cell>
          <cell r="B7526" t="str">
            <v>Kohlenstoffnachweis durch Oxidation von Nichtmetallen</v>
          </cell>
          <cell r="C7526" t="str">
            <v>The detection of carbon by oxidation</v>
          </cell>
          <cell r="D7526" t="str">
            <v>La détection du carbone par oxidation</v>
          </cell>
          <cell r="E7526" t="str">
            <v>La detección del carbón por oxidación</v>
          </cell>
          <cell r="F7526" t="str">
            <v xml:space="preserve">Kompletny zestaw eksperymentalny: Wykrywanie węgla za pomocą utleniania  </v>
          </cell>
          <cell r="G7526" t="str">
            <v>Обнаружение углерода путем окисления</v>
          </cell>
          <cell r="H7526">
            <v>273.24</v>
          </cell>
        </row>
        <row r="7527">
          <cell r="A7527" t="str">
            <v>P7170300</v>
          </cell>
          <cell r="B7527" t="str">
            <v xml:space="preserve">Sauerstoffnachweis </v>
          </cell>
          <cell r="C7527" t="str">
            <v>The detection of oxygen</v>
          </cell>
          <cell r="D7527" t="str">
            <v>La détection de l'oxygène</v>
          </cell>
          <cell r="E7527" t="str">
            <v>Detección de oxígeno</v>
          </cell>
          <cell r="F7527" t="str">
            <v xml:space="preserve">Kompletny zestaw eksperymentalny: Wykrywania tlenu  </v>
          </cell>
          <cell r="G7527" t="str">
            <v>Обнаружение кислорода</v>
          </cell>
          <cell r="H7527">
            <v>217.19</v>
          </cell>
        </row>
        <row r="7528">
          <cell r="A7528" t="str">
            <v>P7170400</v>
          </cell>
          <cell r="B7528" t="str">
            <v xml:space="preserve">Stickstoffnachweis </v>
          </cell>
          <cell r="C7528" t="str">
            <v>The detection of nitrogen</v>
          </cell>
          <cell r="D7528" t="str">
            <v>La détection de l'azote</v>
          </cell>
          <cell r="E7528" t="str">
            <v>Detección del nitrógeno</v>
          </cell>
          <cell r="F7528" t="str">
            <v xml:space="preserve">Kompletny zestaw eksperymentalny: Wykrywania azotu  </v>
          </cell>
          <cell r="G7528" t="str">
            <v>Обнаружение азота</v>
          </cell>
          <cell r="H7528">
            <v>180.19</v>
          </cell>
        </row>
        <row r="7529">
          <cell r="A7529" t="str">
            <v>P7170500</v>
          </cell>
          <cell r="B7529" t="str">
            <v xml:space="preserve">Schwefelnachweis </v>
          </cell>
          <cell r="C7529" t="str">
            <v>The detection of sulphur</v>
          </cell>
          <cell r="D7529" t="str">
            <v>La détection du soufre</v>
          </cell>
          <cell r="E7529" t="str">
            <v>Detección del azufre</v>
          </cell>
          <cell r="F7529" t="str">
            <v xml:space="preserve">Kompletny zestaw eksperymentalny: Wykrywania siarki  </v>
          </cell>
          <cell r="G7529" t="str">
            <v xml:space="preserve">Обнаружение серы </v>
          </cell>
          <cell r="H7529">
            <v>239.19</v>
          </cell>
        </row>
        <row r="7530">
          <cell r="A7530" t="str">
            <v>P7170600</v>
          </cell>
          <cell r="B7530" t="str">
            <v xml:space="preserve">Beilsteinprobe </v>
          </cell>
          <cell r="C7530" t="str">
            <v>The Beilstein test</v>
          </cell>
          <cell r="D7530" t="str">
            <v>Le test de Beilstein</v>
          </cell>
          <cell r="E7530" t="str">
            <v>Test de Beilstein</v>
          </cell>
          <cell r="F7530" t="str">
            <v xml:space="preserve">Kompletny zestaw eksperymentalny: Próba Beilsteina  </v>
          </cell>
          <cell r="G7530" t="str">
            <v>Тест по Байльштайну</v>
          </cell>
          <cell r="H7530">
            <v>215.29</v>
          </cell>
        </row>
        <row r="7531">
          <cell r="A7531" t="str">
            <v>P7170700</v>
          </cell>
          <cell r="B7531" t="str">
            <v xml:space="preserve">Methandarstellung </v>
          </cell>
          <cell r="C7531" t="str">
            <v>The characterisation of methane</v>
          </cell>
          <cell r="D7531" t="str">
            <v>La caractérisation du méthanee</v>
          </cell>
          <cell r="E7531" t="str">
            <v>Caracterización del metano</v>
          </cell>
          <cell r="F7531" t="str">
            <v xml:space="preserve">Kompletny zestaw eksperymentalny: Charakterystyka metanu  </v>
          </cell>
          <cell r="G7531" t="str">
            <v xml:space="preserve">Характеристика метана </v>
          </cell>
          <cell r="H7531">
            <v>360.55</v>
          </cell>
        </row>
        <row r="7532">
          <cell r="A7532" t="str">
            <v>P7170800</v>
          </cell>
          <cell r="B7532" t="str">
            <v xml:space="preserve">Eigenschaften gesättigter Kohlenwasserstoffe Homologe Reihe der Alkane </v>
          </cell>
          <cell r="C7532" t="str">
            <v>The homologous series of the alkanes</v>
          </cell>
          <cell r="D7532" t="str">
            <v>La série homologue de l'alkanes</v>
          </cell>
          <cell r="E7532" t="str">
            <v>Series homólogas de los alcanos</v>
          </cell>
          <cell r="F7532" t="str">
            <v xml:space="preserve">Kompletny zestaw eksperymentalny: Szereg homologiczny alkanów  </v>
          </cell>
          <cell r="G7532" t="str">
            <v>Гомологичный ряд алканов</v>
          </cell>
          <cell r="H7532">
            <v>329</v>
          </cell>
        </row>
        <row r="7533">
          <cell r="A7533" t="str">
            <v>P7170900</v>
          </cell>
          <cell r="B7533" t="str">
            <v xml:space="preserve">Reaktivität der Alkane </v>
          </cell>
          <cell r="C7533" t="str">
            <v>The reactivity of the alkanes</v>
          </cell>
          <cell r="D7533" t="str">
            <v>La réactivité des alcanes</v>
          </cell>
          <cell r="E7533" t="str">
            <v>Reactividad de los alcanos</v>
          </cell>
          <cell r="F7533" t="str">
            <v xml:space="preserve">Kompletny zestaw eksperymentalny: Reaktywność alkanów  </v>
          </cell>
          <cell r="G7533" t="str">
            <v xml:space="preserve">Реакционная способность алканов  </v>
          </cell>
          <cell r="H7533">
            <v>388.89</v>
          </cell>
        </row>
        <row r="7534">
          <cell r="A7534" t="str">
            <v>P7171000</v>
          </cell>
          <cell r="B7534" t="str">
            <v xml:space="preserve">Ethendarstellung </v>
          </cell>
          <cell r="C7534" t="str">
            <v>The characterisation of ethylene</v>
          </cell>
          <cell r="D7534" t="str">
            <v>La caractérisation de l'éthylene</v>
          </cell>
          <cell r="E7534" t="str">
            <v>Caracterización del etileno</v>
          </cell>
          <cell r="F7534" t="str">
            <v xml:space="preserve">Kompletny zestaw eksperymentalny: Charakterystyka etylenu  </v>
          </cell>
          <cell r="G7534" t="str">
            <v>Характеристика этилена</v>
          </cell>
          <cell r="H7534">
            <v>586.04999999999995</v>
          </cell>
        </row>
        <row r="7535">
          <cell r="A7535" t="str">
            <v>P7171100</v>
          </cell>
          <cell r="B7535" t="str">
            <v xml:space="preserve">Ethindarstellung </v>
          </cell>
          <cell r="C7535" t="str">
            <v>The characterisation of ethine (acetylene)</v>
          </cell>
          <cell r="D7535" t="str">
            <v>La caractérisation de l'éthine (acétylène)</v>
          </cell>
          <cell r="E7535" t="str">
            <v>Caracterización del acetileno</v>
          </cell>
          <cell r="F7535" t="str">
            <v xml:space="preserve">Kompletny zestaw eksperymentalny: Charakterystyka etynu (acetylenu)  </v>
          </cell>
          <cell r="G7535" t="str">
            <v>Характеристика этина (ацетилена)</v>
          </cell>
          <cell r="H7535">
            <v>457.25</v>
          </cell>
        </row>
        <row r="7536">
          <cell r="A7536" t="str">
            <v>P7171200</v>
          </cell>
          <cell r="B7536" t="str">
            <v xml:space="preserve">Erdöllagerstätten </v>
          </cell>
          <cell r="C7536" t="str">
            <v>Oil fields</v>
          </cell>
          <cell r="D7536" t="str">
            <v>Champs pétrolifères</v>
          </cell>
          <cell r="E7536" t="str">
            <v>Campos de aceite</v>
          </cell>
          <cell r="F7536" t="str">
            <v xml:space="preserve">Kompletny zestaw eksperymentalny: Pola naftowe  </v>
          </cell>
          <cell r="G7536" t="str">
            <v xml:space="preserve">Нефтяные месторождения  </v>
          </cell>
          <cell r="H7536">
            <v>234.5</v>
          </cell>
        </row>
        <row r="7537">
          <cell r="A7537" t="str">
            <v>P7171300</v>
          </cell>
          <cell r="B7537" t="str">
            <v>Cracken von Paraffinöl</v>
          </cell>
          <cell r="C7537" t="str">
            <v>The cracking of liquid paraffin</v>
          </cell>
          <cell r="D7537" t="str">
            <v>Le craquage de la paraffine liquide</v>
          </cell>
          <cell r="E7537" t="str">
            <v>El craqueo del aceite de parafina</v>
          </cell>
          <cell r="F7537" t="str">
            <v>Kompletny zestaw eksperymentalny: Krakowanie olej parafinowy</v>
          </cell>
          <cell r="G7537" t="str">
            <v>Крекинг жидкого парафина</v>
          </cell>
          <cell r="H7537">
            <v>537.85</v>
          </cell>
        </row>
        <row r="7538">
          <cell r="A7538" t="str">
            <v>P7171400</v>
          </cell>
          <cell r="B7538" t="str">
            <v xml:space="preserve">Entparaffinierung durch Extraktion </v>
          </cell>
          <cell r="C7538" t="str">
            <v>Removal of paraffins by extraction</v>
          </cell>
          <cell r="D7538" t="str">
            <v>Élimination des paraffines par extraction</v>
          </cell>
          <cell r="E7538" t="str">
            <v>Eliminación de parafina por extracción</v>
          </cell>
          <cell r="F7538" t="str">
            <v xml:space="preserve">Kompletny zestaw eksperymentalny: Usuwanie parafiny przez ekstrakcję  </v>
          </cell>
          <cell r="G7538" t="str">
            <v>Удаление парафинов путем экстракции</v>
          </cell>
          <cell r="H7538">
            <v>207.94</v>
          </cell>
        </row>
        <row r="7539">
          <cell r="A7539" t="str">
            <v>P7171500</v>
          </cell>
          <cell r="B7539" t="str">
            <v xml:space="preserve">Entparaffinierung durch Harnstoff </v>
          </cell>
          <cell r="C7539" t="str">
            <v>Removal of paraffins by urea</v>
          </cell>
          <cell r="D7539" t="str">
            <v>Élimination des paraffines par l'urée</v>
          </cell>
          <cell r="E7539" t="str">
            <v>Eliminación de parafina con urea</v>
          </cell>
          <cell r="F7539" t="str">
            <v xml:space="preserve">Kompletny zestaw eksperymentalny: Usuwanie parafiny za pomocą mocznika  </v>
          </cell>
          <cell r="G7539" t="str">
            <v xml:space="preserve">Удаление парафинов мочевиной </v>
          </cell>
          <cell r="H7539">
            <v>212.04</v>
          </cell>
        </row>
        <row r="7540">
          <cell r="A7540" t="str">
            <v>P7171600</v>
          </cell>
          <cell r="B7540" t="str">
            <v xml:space="preserve">Alkoholische Gärung </v>
          </cell>
          <cell r="C7540" t="str">
            <v>Alcoholic fermentation</v>
          </cell>
          <cell r="D7540" t="str">
            <v>Fermentation alcoolique</v>
          </cell>
          <cell r="E7540" t="str">
            <v>Fermentación alcohólica</v>
          </cell>
          <cell r="F7540" t="str">
            <v xml:space="preserve">Kompletny zestaw eksperymentalny: Fermentacja alkoholowa  </v>
          </cell>
          <cell r="G7540" t="str">
            <v>Спиртовое брожение</v>
          </cell>
          <cell r="H7540">
            <v>135.69999999999999</v>
          </cell>
        </row>
        <row r="7541">
          <cell r="A7541" t="str">
            <v>P7171700</v>
          </cell>
          <cell r="B7541" t="str">
            <v xml:space="preserve">Herstellung von Methanol "Holzgeist" </v>
          </cell>
          <cell r="C7541" t="str">
            <v xml:space="preserve">Prodution of methanol "wood spirit" </v>
          </cell>
          <cell r="D7541" t="str">
            <v xml:space="preserve">Production de méthanol "esprit du bois" </v>
          </cell>
          <cell r="E7541" t="str">
            <v>Producción de metanol "espíritu de madera"</v>
          </cell>
          <cell r="F7541" t="str">
            <v xml:space="preserve">Kompletny zestaw eksperymentalny: Produkcja metanolu "spirytusu drzewnego"  </v>
          </cell>
          <cell r="G7541" t="str">
            <v xml:space="preserve">Производство метанола  - "древесный спирт" </v>
          </cell>
          <cell r="H7541">
            <v>282.8</v>
          </cell>
        </row>
        <row r="7542">
          <cell r="A7542" t="str">
            <v>P7171800</v>
          </cell>
          <cell r="B7542" t="str">
            <v xml:space="preserve">Alco-Test-Röhrchen </v>
          </cell>
          <cell r="C7542" t="str">
            <v>Alco test-tubes</v>
          </cell>
          <cell r="D7542" t="str">
            <v>Tubes à essai Alco</v>
          </cell>
          <cell r="E7542" t="str">
            <v>Tubos para test de alcohol</v>
          </cell>
          <cell r="F7542" t="str">
            <v xml:space="preserve">Kompletny zestaw eksperymentalny: Alkotest   </v>
          </cell>
          <cell r="G7542" t="str">
            <v xml:space="preserve">Тест на наличие алкоголя </v>
          </cell>
          <cell r="H7542">
            <v>152.05000000000001</v>
          </cell>
        </row>
        <row r="7543">
          <cell r="A7543" t="str">
            <v>P7171902</v>
          </cell>
          <cell r="B7543" t="str">
            <v>Unterscheidung von Methanol und Ethanol</v>
          </cell>
          <cell r="C7543" t="str">
            <v>Differentiation of ethanol and methanol</v>
          </cell>
          <cell r="D7543" t="str">
            <v/>
          </cell>
          <cell r="E7543" t="str">
            <v/>
          </cell>
          <cell r="F7543" t="str">
            <v/>
          </cell>
          <cell r="G7543" t="str">
            <v/>
          </cell>
          <cell r="H7543">
            <v>339.4</v>
          </cell>
        </row>
        <row r="7544">
          <cell r="A7544" t="str">
            <v>P7172000</v>
          </cell>
          <cell r="B7544" t="str">
            <v xml:space="preserve">Iodoform-Probe </v>
          </cell>
          <cell r="C7544" t="str">
            <v>The idoform test</v>
          </cell>
          <cell r="D7544" t="str">
            <v>Le test de l'idoforme</v>
          </cell>
          <cell r="E7544" t="str">
            <v>La prueba de yodoformo</v>
          </cell>
          <cell r="F7544" t="str">
            <v xml:space="preserve">Kompletny zestaw eksperymentalny: Próba jodoformowa  </v>
          </cell>
          <cell r="G7544" t="str">
            <v xml:space="preserve">Йодные пробы  </v>
          </cell>
          <cell r="H7544">
            <v>348.09</v>
          </cell>
        </row>
        <row r="7545">
          <cell r="A7545" t="str">
            <v>P7172100</v>
          </cell>
          <cell r="B7545" t="str">
            <v>Eigenschaften der homologen Reihe der Alkohole</v>
          </cell>
          <cell r="C7545" t="str">
            <v>The properties of homologous series of alcohols</v>
          </cell>
          <cell r="D7545" t="str">
            <v>Les propriétés des s homologueseries d'alcools</v>
          </cell>
          <cell r="E7545" t="str">
            <v>Propiedades de series homólogas de alcoholes</v>
          </cell>
          <cell r="F7545" t="str">
            <v xml:space="preserve">Kompletny zestaw eksperymentalny: Właściwości szeregu homologicznego alkoholi  </v>
          </cell>
          <cell r="G7545" t="str">
            <v xml:space="preserve">Свойства гомологического ряда спиртов </v>
          </cell>
          <cell r="H7545">
            <v>368.5</v>
          </cell>
        </row>
        <row r="7546">
          <cell r="A7546" t="str">
            <v>P7172200</v>
          </cell>
          <cell r="B7546" t="str">
            <v xml:space="preserve">Mehrwertige Alkanole </v>
          </cell>
          <cell r="C7546" t="str">
            <v>Polyhydric alcohols</v>
          </cell>
          <cell r="D7546" t="str">
            <v>Alcools polyhydriques</v>
          </cell>
          <cell r="E7546" t="str">
            <v>Alcoholes polihídricos</v>
          </cell>
          <cell r="F7546" t="str">
            <v xml:space="preserve">Kompletny zestaw eksperymentalny: Alkohole polihydroksylowe  </v>
          </cell>
          <cell r="G7546" t="str">
            <v xml:space="preserve">Многоатомные спирты </v>
          </cell>
          <cell r="H7546">
            <v>371.8</v>
          </cell>
        </row>
        <row r="7547">
          <cell r="A7547" t="str">
            <v>P7172300</v>
          </cell>
          <cell r="B7547" t="str">
            <v xml:space="preserve">Oxidation von Alkanolen </v>
          </cell>
          <cell r="C7547" t="str">
            <v>The oxidation of alkanols</v>
          </cell>
          <cell r="D7547" t="str">
            <v>L'oxydation des alcanols</v>
          </cell>
          <cell r="E7547" t="str">
            <v>La oxidación de alcanoles</v>
          </cell>
          <cell r="F7547" t="str">
            <v xml:space="preserve">Kompletny zestaw eksperymentalny: Utlenianie alkoholi  </v>
          </cell>
          <cell r="G7547" t="str">
            <v xml:space="preserve">Окисление алканолов </v>
          </cell>
          <cell r="H7547">
            <v>149.80000000000001</v>
          </cell>
        </row>
        <row r="7548">
          <cell r="A7548" t="str">
            <v>P7172400</v>
          </cell>
          <cell r="B7548" t="str">
            <v>Schiffsche und Fehlingsche Probe</v>
          </cell>
          <cell r="C7548" t="str">
            <v xml:space="preserve">Schiff's test and Fehling's test </v>
          </cell>
          <cell r="D7548" t="str">
            <v xml:space="preserve">Test de Schiff et test de Fehlingst </v>
          </cell>
          <cell r="E7548" t="str">
            <v>Test de Schiff y Fehling</v>
          </cell>
          <cell r="F7548" t="str">
            <v xml:space="preserve">Kompletny zestaw eksperymentalny: Próba Schiffa i próba Fehlinga  </v>
          </cell>
          <cell r="G7548" t="str">
            <v xml:space="preserve">Реактив Шиффа и реактив Фелинга  </v>
          </cell>
          <cell r="H7548">
            <v>194.29</v>
          </cell>
        </row>
        <row r="7549">
          <cell r="A7549" t="str">
            <v>P7172500</v>
          </cell>
          <cell r="B7549" t="str">
            <v xml:space="preserve">Darstellung von Aceton </v>
          </cell>
          <cell r="C7549" t="str">
            <v>The characterisation of acetone</v>
          </cell>
          <cell r="D7549" t="str">
            <v>La caractérisation de l'acétonee</v>
          </cell>
          <cell r="E7549" t="str">
            <v>Caracterización de la acetona</v>
          </cell>
          <cell r="F7549" t="str">
            <v xml:space="preserve">Kompletny zestaw eksperymentalny: Charakterystyka propanonu (acetonu)  </v>
          </cell>
          <cell r="G7549" t="str">
            <v xml:space="preserve">Характеристика ацетона  </v>
          </cell>
          <cell r="H7549">
            <v>317.39999999999998</v>
          </cell>
        </row>
        <row r="7550">
          <cell r="A7550" t="str">
            <v>P7172600</v>
          </cell>
          <cell r="B7550" t="str">
            <v xml:space="preserve">Verwendung von Ameisensäure </v>
          </cell>
          <cell r="C7550" t="str">
            <v>The use of formic acid</v>
          </cell>
          <cell r="D7550" t="str">
            <v>L'utilisation de l'acide formique</v>
          </cell>
          <cell r="E7550" t="str">
            <v>Uso de ácido fórmico</v>
          </cell>
          <cell r="F7550" t="str">
            <v xml:space="preserve">Kompletny zestaw eksperymentalny: Zastosowanie kwasu metanowego (mrówkowego)  </v>
          </cell>
          <cell r="G7550" t="str">
            <v>Использование муравьиной кислоты</v>
          </cell>
          <cell r="H7550">
            <v>71.5</v>
          </cell>
        </row>
        <row r="7551">
          <cell r="A7551" t="str">
            <v>P7172700</v>
          </cell>
          <cell r="B7551" t="str">
            <v xml:space="preserve">Darstellung von Essigsäure ("Holzessig") </v>
          </cell>
          <cell r="C7551" t="str">
            <v xml:space="preserve">The characterisation of acetic acid "wood vinegar" </v>
          </cell>
          <cell r="D7551" t="str">
            <v xml:space="preserve">La caractérisation de l'acétique acide "vinaigre de bois" </v>
          </cell>
          <cell r="E7551" t="str">
            <v>Características del ácido acético "vinagre"</v>
          </cell>
          <cell r="F7551" t="str">
            <v xml:space="preserve">Kompletny zestaw eksperymentalny: Charakterystyka kwasu etanowego (octowego) "octu drzewnego"  </v>
          </cell>
          <cell r="G7551" t="str">
            <v xml:space="preserve">Характеристика уксусной кислоты "древесный уксус" </v>
          </cell>
          <cell r="H7551">
            <v>304.60000000000002</v>
          </cell>
        </row>
        <row r="7552">
          <cell r="A7552" t="str">
            <v>P7172800</v>
          </cell>
          <cell r="B7552" t="str">
            <v>Säurecharakter der Alkansäuren</v>
          </cell>
          <cell r="C7552" t="str">
            <v>The acidic character of carboxcyclic (alkane) acids</v>
          </cell>
          <cell r="D7552" t="str">
            <v>Le caractère acide du carboxacides cycliques (alcanes)</v>
          </cell>
          <cell r="E7552" t="str">
            <v>El caracter ácido de los ácidos carboxílicos (alcanos)</v>
          </cell>
          <cell r="F7552" t="str">
            <v xml:space="preserve">Kompletny zestaw eksperymentalny: Kwaśny odczyn kwasów karboksylowych (alkanowych)  </v>
          </cell>
          <cell r="G7552" t="str">
            <v>Кислотный характер алкановых кислот</v>
          </cell>
          <cell r="H7552">
            <v>403.7</v>
          </cell>
        </row>
        <row r="7553">
          <cell r="A7553" t="str">
            <v>P7172900</v>
          </cell>
          <cell r="B7553" t="str">
            <v xml:space="preserve">Eisenchloridprobe/Grünspanbildung </v>
          </cell>
          <cell r="C7553" t="str">
            <v>Iron cloride test / Formation of verdigris</v>
          </cell>
          <cell r="D7553" t="str">
            <v>Test au clorure de fer / Formation de vert-de-gris</v>
          </cell>
          <cell r="E7553" t="str">
            <v>Test de Cloruro de Hierro / Formación de verdín</v>
          </cell>
          <cell r="F7553" t="str">
            <v xml:space="preserve">Kompletny zestaw eksperymentalny: Próba z chlorkiem żelaza/Tworzenie się grynszpanu (hydroksyoctanu miedzi (II))  </v>
          </cell>
          <cell r="G7553" t="str">
            <v>Ректив хлорид железа (ІІІ) / образование ярь-медянки -гидроксиацетата меди (II)</v>
          </cell>
          <cell r="H7553">
            <v>362.29</v>
          </cell>
        </row>
        <row r="7554">
          <cell r="A7554" t="str">
            <v>P7173000</v>
          </cell>
          <cell r="B7554" t="str">
            <v xml:space="preserve">Ester der Essigsäure </v>
          </cell>
          <cell r="C7554" t="str">
            <v>Esters of acetic acid</v>
          </cell>
          <cell r="D7554" t="str">
            <v>Esters de l'acide acétique</v>
          </cell>
          <cell r="E7554" t="str">
            <v>Ésteres del ácido acético</v>
          </cell>
          <cell r="F7554" t="str">
            <v xml:space="preserve">Kompletny zestaw eksperymentalny: Estry kwasu octowego  </v>
          </cell>
          <cell r="G7554" t="str">
            <v>Эфиры уксусной кислоты</v>
          </cell>
          <cell r="H7554">
            <v>347.15</v>
          </cell>
        </row>
        <row r="7555">
          <cell r="A7555" t="str">
            <v>P7173100</v>
          </cell>
          <cell r="B7555" t="str">
            <v xml:space="preserve">Ester verschiedener Alkansäuren </v>
          </cell>
          <cell r="C7555" t="str">
            <v>Esters of various alkane acids</v>
          </cell>
          <cell r="D7555" t="str">
            <v>Esters de divers acides alcanes</v>
          </cell>
          <cell r="E7555" t="str">
            <v>Ésteres de diversos ácidos alcanos</v>
          </cell>
          <cell r="F7555" t="str">
            <v xml:space="preserve">Kompletny zestaw eksperymentalny: Estry różnych kwasów alkanowych  </v>
          </cell>
          <cell r="G7555" t="str">
            <v xml:space="preserve">Эфиры различных алкановых кислот  </v>
          </cell>
          <cell r="H7555">
            <v>397.55</v>
          </cell>
        </row>
        <row r="7556">
          <cell r="A7556" t="str">
            <v>P7173200</v>
          </cell>
          <cell r="B7556" t="str">
            <v xml:space="preserve">Esterspaltung </v>
          </cell>
          <cell r="C7556" t="str">
            <v>The splitting of esters</v>
          </cell>
          <cell r="D7556" t="str">
            <v>La scission des esters</v>
          </cell>
          <cell r="E7556" t="str">
            <v>La división de los ésteres</v>
          </cell>
          <cell r="F7556" t="str">
            <v xml:space="preserve">Kompletny zestaw eksperymentalny: Rozszczepianie estrów  </v>
          </cell>
          <cell r="G7556" t="str">
            <v xml:space="preserve">Расщепление эфиров </v>
          </cell>
          <cell r="H7556">
            <v>113.2</v>
          </cell>
        </row>
        <row r="7557">
          <cell r="A7557" t="str">
            <v>P7173300</v>
          </cell>
          <cell r="B7557" t="str">
            <v xml:space="preserve">Seifenherstellung </v>
          </cell>
          <cell r="C7557" t="str">
            <v>Production of soap</v>
          </cell>
          <cell r="D7557" t="str">
            <v>Production de savon</v>
          </cell>
          <cell r="E7557" t="str">
            <v>Producción de jabón</v>
          </cell>
          <cell r="F7557" t="str">
            <v xml:space="preserve">Kompletny zestaw eksperymentalny: Wytwarzanie mydła  </v>
          </cell>
          <cell r="G7557" t="str">
            <v xml:space="preserve">Производство мыла </v>
          </cell>
          <cell r="H7557">
            <v>277.79000000000002</v>
          </cell>
        </row>
        <row r="7558">
          <cell r="A7558" t="str">
            <v>P7173400</v>
          </cell>
          <cell r="B7558" t="str">
            <v xml:space="preserve">Eigenschaften von Seifen </v>
          </cell>
          <cell r="C7558" t="str">
            <v>The properties of soap</v>
          </cell>
          <cell r="D7558" t="str">
            <v>Les propriétés du savon</v>
          </cell>
          <cell r="E7558" t="str">
            <v>Las propiedades del jabón</v>
          </cell>
          <cell r="F7558" t="str">
            <v xml:space="preserve">Kompletny zestaw eksperymentalny: Właściwości mydła  </v>
          </cell>
          <cell r="G7558" t="str">
            <v>Свойства мыла</v>
          </cell>
          <cell r="H7558">
            <v>340</v>
          </cell>
        </row>
        <row r="7559">
          <cell r="A7559" t="str">
            <v>P7173500</v>
          </cell>
          <cell r="B7559" t="str">
            <v xml:space="preserve">Seifenwirkung </v>
          </cell>
          <cell r="C7559" t="str">
            <v>The action of soap</v>
          </cell>
          <cell r="D7559" t="str">
            <v>L'action du savon</v>
          </cell>
          <cell r="E7559" t="str">
            <v>La acción del jabón</v>
          </cell>
          <cell r="F7559" t="str">
            <v xml:space="preserve">Kompletny zestaw eksperymentalny: Działanie mydła  </v>
          </cell>
          <cell r="G7559" t="str">
            <v>Действие мыла</v>
          </cell>
          <cell r="H7559">
            <v>221.1</v>
          </cell>
        </row>
        <row r="7560">
          <cell r="A7560" t="str">
            <v>P7180000</v>
          </cell>
          <cell r="B7560" t="str">
            <v xml:space="preserve">Polymerbestandteile: Thermische Zerlegung von Polymeren </v>
          </cell>
          <cell r="C7560" t="str">
            <v>Constituents of polymers (1): The thermal decomposition/oxidtion of polymers</v>
          </cell>
          <cell r="D7560" t="str">
            <v>Constituants des polymères (1) La décomposition thermique/oxydationtion des polymères</v>
          </cell>
          <cell r="E7560" t="str">
            <v>Polímeros: descomposición térmica/óxidación de polímeros</v>
          </cell>
          <cell r="F7560" t="str">
            <v xml:space="preserve">Kompletny zestaw eksperymentalny: Składniki polimerów (1): rozkład termiczny/utlenianie  </v>
          </cell>
          <cell r="G7560" t="str">
            <v xml:space="preserve">Составляющие полимеров (1): Термическое разложение / окисление полимеров </v>
          </cell>
          <cell r="H7560">
            <v>710.25</v>
          </cell>
        </row>
        <row r="7561">
          <cell r="A7561" t="str">
            <v>P7180100</v>
          </cell>
          <cell r="B7561" t="str">
            <v xml:space="preserve">Polymerbestandteile (2): Nachweis von Polymerbestandteilen </v>
          </cell>
          <cell r="C7561" t="str">
            <v>Constituents of polymers (2): The detection of polymer constitents/the Beilstein test</v>
          </cell>
          <cell r="D7561" t="str">
            <v>Constituants des polymères (2) La détection du polymère constitueents/le test de Beilstein</v>
          </cell>
          <cell r="E7561" t="str">
            <v>Polímeros: detección de los componentes de los polímeros/test de Beilstein</v>
          </cell>
          <cell r="F7561" t="str">
            <v xml:space="preserve">Kompletny zestaw eksperymentalny: Składniki polimerów (2): detekcja składników polimerowych/próba Beilsteina  </v>
          </cell>
          <cell r="G7561" t="str">
            <v xml:space="preserve">Составляющие полимеров (2): Обнаружение полимера, проба Бейльштейна </v>
          </cell>
          <cell r="H7561">
            <v>648.39</v>
          </cell>
        </row>
        <row r="7562">
          <cell r="A7562" t="str">
            <v>P7180200</v>
          </cell>
          <cell r="B7562" t="str">
            <v>Abbau natürlich vorkommender Polymere: Stärkeabbau</v>
          </cell>
          <cell r="C7562" t="str">
            <v>The decomposition of naturally occuring polymers: The decompsition of starch</v>
          </cell>
          <cell r="D7562" t="str">
            <v>La décomposition des produits naturels les polymères qui se produisent : La décompositionsition d'amidon</v>
          </cell>
          <cell r="E7562" t="str">
            <v>Decomposición de polímeros naturales: descomposición en almidón</v>
          </cell>
          <cell r="F7562" t="str">
            <v xml:space="preserve">Kompletny zestaw eksperymentalny: Rozkładu polimerów występujących naturalnie: rozkład skrobi  </v>
          </cell>
          <cell r="G7562" t="str">
            <v xml:space="preserve">Разложение встречающихся в природе полимеров: разложение крахмала  </v>
          </cell>
          <cell r="H7562">
            <v>269.89999999999998</v>
          </cell>
        </row>
        <row r="7563">
          <cell r="A7563" t="str">
            <v>P7180400</v>
          </cell>
          <cell r="B7563" t="str">
            <v>Kunststoffeigenschaften: Mechanische Eigenschaften von Kunststoffen</v>
          </cell>
          <cell r="C7563" t="str">
            <v>Properties of plastics (1): The mechanical properties of platic</v>
          </cell>
          <cell r="D7563" t="str">
            <v>Propriétés des matières plastiques (1) : The propriétés mécaniques du platic</v>
          </cell>
          <cell r="E7563" t="str">
            <v>Propiedades de los plásticos (1): propiedades mecánicas de los plásticos</v>
          </cell>
          <cell r="F7563" t="str">
            <v xml:space="preserve">Kompletny zestaw eksperymentalny: Właściwości tworzyw sztucznych (1): Właściwości mechaniczne plastiku  </v>
          </cell>
          <cell r="G7563" t="str">
            <v xml:space="preserve">Свойства пластмасс (1): Механические свойства пластмасс  </v>
          </cell>
          <cell r="H7563">
            <v>411.1</v>
          </cell>
        </row>
        <row r="7564">
          <cell r="A7564" t="str">
            <v>P7180500</v>
          </cell>
          <cell r="B7564" t="str">
            <v>Kunststoffeigenschaften: Ermittlung der Dichte von Kunststoffen</v>
          </cell>
          <cell r="C7564" t="str">
            <v>Properties of plastics (2): Determination of the densities ofplastic</v>
          </cell>
          <cell r="D7564" t="str">
            <v>Propriétés des matières plastiques (2) : Determinaison des densités deplastique</v>
          </cell>
          <cell r="E7564" t="str">
            <v>Porpiedades de los plásticos (2): determinación de las densidades de los plásticos</v>
          </cell>
          <cell r="F7564" t="str">
            <v xml:space="preserve">Kompletny zestaw eksperymentalny: Właściwości tworzyw sztucznych (2): Wyznaczanie gęstości tworzywa sztucznego  </v>
          </cell>
          <cell r="G7564" t="str">
            <v xml:space="preserve">Свойства пластмасс (2): Определение плотности пластмасс </v>
          </cell>
          <cell r="H7564">
            <v>555.5</v>
          </cell>
        </row>
        <row r="7565">
          <cell r="A7565" t="str">
            <v>P7180600</v>
          </cell>
          <cell r="B7565" t="str">
            <v xml:space="preserve">Kunststoffeigenschaften: Brennbarkeit von Kunststoffen </v>
          </cell>
          <cell r="C7565" t="str">
            <v>Properties of plastics (3): Flammability</v>
          </cell>
          <cell r="D7565" t="str">
            <v>Propriétés des matières plastiques (3) : Inflammabilité</v>
          </cell>
          <cell r="E7565" t="str">
            <v>Propiedades de los plásticos (3): inflamabilidad</v>
          </cell>
          <cell r="F7565" t="str">
            <v xml:space="preserve">Kompletny zestaw eksperymentalny: Właściwości tworzyw sztucznych (3): Palność  </v>
          </cell>
          <cell r="G7565" t="str">
            <v>Свойства пластмасс (3): Горючесть пластмасс</v>
          </cell>
          <cell r="H7565">
            <v>501.4</v>
          </cell>
        </row>
        <row r="7566">
          <cell r="A7566" t="str">
            <v>P7180700</v>
          </cell>
          <cell r="B7566" t="str">
            <v xml:space="preserve">Kunststoffeigenschaften (4): Verformbarkeit beim Erwärmen </v>
          </cell>
          <cell r="C7566" t="str">
            <v>Properties of plastics (4): Deformability on warning</v>
          </cell>
          <cell r="D7566" t="str">
            <v/>
          </cell>
          <cell r="E7566" t="str">
            <v>Propiedades de los plásticos (4): deformabilidad</v>
          </cell>
          <cell r="F7566" t="str">
            <v xml:space="preserve">Kompletny zestaw eksperymentalny: Właściwości tworzyw sztucznych (4): Topliwość  </v>
          </cell>
          <cell r="G7566" t="str">
            <v xml:space="preserve">Свойства пластмасс (4): Эластичность под нагревом </v>
          </cell>
          <cell r="H7566">
            <v>512.4</v>
          </cell>
        </row>
        <row r="7567">
          <cell r="A7567" t="str">
            <v>P7180800</v>
          </cell>
          <cell r="B7567" t="str">
            <v xml:space="preserve">Kunststoffeigenschaften (5): Bestimmung des Schmelzbereichs </v>
          </cell>
          <cell r="C7567" t="str">
            <v>Properties of plastics (5): Determination of the melting range</v>
          </cell>
          <cell r="D7567" t="str">
            <v/>
          </cell>
          <cell r="E7567" t="str">
            <v>Propiedades de los plásticos (5): determinación del rango de fusión</v>
          </cell>
          <cell r="F7567" t="str">
            <v xml:space="preserve">Kompletny zestaw eksperymentalny: Właściwości tworzyw sztucznych (5): Wyznaczanie zakresu topienia  </v>
          </cell>
          <cell r="G7567" t="str">
            <v xml:space="preserve">Свойства пластмасс (5): Определение диапазона плавления </v>
          </cell>
          <cell r="H7567">
            <v>499.79</v>
          </cell>
        </row>
        <row r="7568">
          <cell r="A7568" t="str">
            <v>P7180900</v>
          </cell>
          <cell r="B7568" t="str">
            <v>Vorversuche zur Kunststoffsynthese (1): Monomereigenschaften</v>
          </cell>
          <cell r="C7568" t="str">
            <v>Preliminary experiments on the synthesis of plastics (1):properties of monomers</v>
          </cell>
          <cell r="D7568" t="str">
            <v>Des expériences préliminaires sur le synthèse des matières plastiques (1) :propriétés des monomères</v>
          </cell>
          <cell r="E7568" t="str">
            <v>Experimentos preliminares en la síntesis de plásticos (1): propiedades de los monómeros</v>
          </cell>
          <cell r="F7568" t="str">
            <v xml:space="preserve">Kompletny zestaw eksperymentalny: Wstępne doświadczenia nad syntezą tworzyw sztucznych (1): Właściwości monomerów  </v>
          </cell>
          <cell r="G7568" t="str">
            <v xml:space="preserve">Предварительные эксперименты по синтезу пластмасс (1): Свойства мономеров  </v>
          </cell>
          <cell r="H7568">
            <v>148.30000000000001</v>
          </cell>
        </row>
        <row r="7569">
          <cell r="A7569" t="str">
            <v>P7181000</v>
          </cell>
          <cell r="B7569" t="str">
            <v xml:space="preserve">Polymerisationsreaktionen: Polystyrolbildung </v>
          </cell>
          <cell r="C7569" t="str">
            <v>Polymerisation reactions (1): formation of polystereneproperties of monomers</v>
          </cell>
          <cell r="D7569" t="str">
            <v>Réactions de polymérisation (1) formation de polysterenepropriétés des monomères</v>
          </cell>
          <cell r="E7569" t="str">
            <v>Reacciones de polimerización (1): formación de las propiedades del poliestireno de los monómeros</v>
          </cell>
          <cell r="F7569" t="str">
            <v xml:space="preserve">Kompletny zestaw eksperymentalny: Reakcje polimeryzacji (1): tworzenie polistyrenu, właściwości monomerów  </v>
          </cell>
          <cell r="G7569" t="str">
            <v xml:space="preserve">Реакции полимеризации (1): Формирование полистиролов, свойства мономеров  </v>
          </cell>
          <cell r="H7569">
            <v>297.14999999999998</v>
          </cell>
        </row>
        <row r="7570">
          <cell r="A7570" t="str">
            <v>P7181200</v>
          </cell>
          <cell r="B7570" t="str">
            <v xml:space="preserve">Polykondensation (1): Polyamidbildung </v>
          </cell>
          <cell r="C7570" t="str">
            <v>Step-growth polymerisation (1): The formation of polyamide</v>
          </cell>
          <cell r="D7570" t="str">
            <v/>
          </cell>
          <cell r="E7570" t="str">
            <v>Polimerización por crecimiento, etapas (1): formación de poliamida</v>
          </cell>
          <cell r="F7570" t="str">
            <v xml:space="preserve">Kompletny zestaw eksperymentalny: Stopniowa polimeryzacja (1): Powstawanie poliamidu  </v>
          </cell>
          <cell r="G7570" t="str">
            <v>Ступенчатая полимеризация (1): образование полиамида</v>
          </cell>
          <cell r="H7570">
            <v>333.79</v>
          </cell>
        </row>
        <row r="7571">
          <cell r="A7571" t="str">
            <v>P7181300</v>
          </cell>
          <cell r="B7571" t="str">
            <v xml:space="preserve">Polykondensation: Nylonherstellung </v>
          </cell>
          <cell r="C7571" t="str">
            <v>Step-growth polymerisation (2): Production of nylon</v>
          </cell>
          <cell r="D7571" t="str">
            <v>Polymérisation par croissance en escalier (2): Production de nylon</v>
          </cell>
          <cell r="E7571" t="str">
            <v>Polimerización por crecimiento, etapas (2): producción de nylon</v>
          </cell>
          <cell r="F7571" t="str">
            <v xml:space="preserve">Kompletny zestaw eksperymentalny: Stopniowa polimeryzacja (2): Produkcja nylonu  </v>
          </cell>
          <cell r="G7571" t="str">
            <v xml:space="preserve">Ступенчатая полимеризация ​​(2): Производство нейлона </v>
          </cell>
          <cell r="H7571">
            <v>273.89999999999998</v>
          </cell>
        </row>
        <row r="7572">
          <cell r="A7572" t="str">
            <v>P7181600</v>
          </cell>
          <cell r="B7572" t="str">
            <v>Polyaddition (1): Aldol-Addition</v>
          </cell>
          <cell r="C7572" t="str">
            <v>Polyaddition (1): aldol additionon</v>
          </cell>
          <cell r="D7572" t="str">
            <v>Polyaddition (1) : addition d'aldolsur</v>
          </cell>
          <cell r="E7572" t="str">
            <v>Poliadición (1): Reacción aldólica</v>
          </cell>
          <cell r="F7572" t="str">
            <v xml:space="preserve">Kompletny zestaw eksperymentalny: Poliaddycja (1): dołączanie aldoli  </v>
          </cell>
          <cell r="G7572" t="str">
            <v xml:space="preserve">Полиприсоединение (1): Альдольная конденсация  </v>
          </cell>
          <cell r="H7572">
            <v>92.29</v>
          </cell>
        </row>
        <row r="7573">
          <cell r="A7573" t="str">
            <v>P7181700</v>
          </cell>
          <cell r="B7573" t="str">
            <v xml:space="preserve">Polyaddition: Polyurethanbildung </v>
          </cell>
          <cell r="C7573" t="str">
            <v>Polyaddition (2): Polyurethane formation</v>
          </cell>
          <cell r="D7573" t="str">
            <v>Polyaddition (2) : Formation de polyuréthane</v>
          </cell>
          <cell r="E7573" t="str">
            <v>Poliadición (2): Formación de poliuretano</v>
          </cell>
          <cell r="F7573" t="str">
            <v xml:space="preserve">Kompletny zestaw eksperymentalny: Poliaddycja (2): formowanie poliuretanu  </v>
          </cell>
          <cell r="G7573" t="str">
            <v xml:space="preserve">Полиприсоединение (1): Формирование полиуретана  </v>
          </cell>
          <cell r="H7573">
            <v>108.4</v>
          </cell>
        </row>
        <row r="7574">
          <cell r="A7574" t="str">
            <v>P7182000</v>
          </cell>
          <cell r="B7574" t="str">
            <v xml:space="preserve">Kunststoffmodifizierung (5): Herstellung von Styroporschaum </v>
          </cell>
          <cell r="C7574" t="str">
            <v>Modification of plastics (5): production of polysterene foam</v>
          </cell>
          <cell r="D7574" t="str">
            <v>Modification des matières plastiques (5) production de mousse de polystyrène</v>
          </cell>
          <cell r="E7574" t="str">
            <v>Modificación de los plásticos (5): producción de espuma de poliestireno</v>
          </cell>
          <cell r="F7574" t="str">
            <v xml:space="preserve">Kompletny zestaw eksperymentalny: Modyfikacja tworzyw sztucznych (5): produkcja styropianu  </v>
          </cell>
          <cell r="G7574" t="str">
            <v>Модификация пластмасс (5): Производство полистирольной пены</v>
          </cell>
          <cell r="H7574">
            <v>304.39999999999998</v>
          </cell>
        </row>
        <row r="7575">
          <cell r="A7575" t="str">
            <v>P7182200</v>
          </cell>
          <cell r="B7575" t="str">
            <v>Identifizierung von Kunststoffen (1): Thermoplaste - Duroplaste</v>
          </cell>
          <cell r="C7575" t="str">
            <v>Identification of plastics (1): thermoplastics and thermo-setting plastics</v>
          </cell>
          <cell r="D7575" t="str">
            <v>Identification des matières plastiques (1): thermoplastiques et thermo-plastiques de fixation</v>
          </cell>
          <cell r="E7575" t="str">
            <v>Identificación de plásticos (1): plásticos termoestables</v>
          </cell>
          <cell r="F7575" t="str">
            <v xml:space="preserve">Kompletny zestaw eksperymentalny: Identyfikacja tworzyw sztucznych (1): tworzywa termoplastyczne i termoutwardzalne  </v>
          </cell>
          <cell r="G7575" t="str">
            <v xml:space="preserve">Идентификация пластмасс (1): Термопласты и термореактивные пластмассы  </v>
          </cell>
          <cell r="H7575">
            <v>626.09</v>
          </cell>
        </row>
        <row r="7576">
          <cell r="A7576" t="str">
            <v>P7182300</v>
          </cell>
          <cell r="B7576" t="str">
            <v>Identifizierung von Kunststoffen: Identifizierungsschema für Thermoplaste</v>
          </cell>
          <cell r="C7576" t="str">
            <v>Identification of plastics (2): identification scheme forthermoplastics</v>
          </cell>
          <cell r="D7576" t="str">
            <v>Identification des matières plastiques (2): schéma d'identification pourthermoplastiques</v>
          </cell>
          <cell r="E7576" t="str">
            <v>Identificación de plásticos (2): esquema para la identificacíón de termoplásticos</v>
          </cell>
          <cell r="F7576" t="str">
            <v xml:space="preserve">Kompletny zestaw eksperymentalny: Identyfikacja tworzyw sztucznych (2): schemat identyfikacji materiałów termoplastycznych </v>
          </cell>
          <cell r="G7576" t="str">
            <v xml:space="preserve">Идентификация пластмасс (2): Схема идентификации для термопластов  </v>
          </cell>
          <cell r="H7576">
            <v>466.7</v>
          </cell>
        </row>
        <row r="7577">
          <cell r="A7577" t="str">
            <v>P7182400</v>
          </cell>
          <cell r="B7577" t="str">
            <v>Recycling (1): Umschmelzen</v>
          </cell>
          <cell r="C7577" t="str">
            <v>Re-cycling procedures (1): Re-melting</v>
          </cell>
          <cell r="D7577" t="str">
            <v>Procédures de re-cyclage (1) : Re-fonte</v>
          </cell>
          <cell r="E7577" t="str">
            <v>Procedimientos de reciclaje (1): derretimiento</v>
          </cell>
          <cell r="F7577" t="str">
            <v xml:space="preserve">Kompletny zestaw eksperymentalny: Procedury recyklingu (1): Przetapianie  </v>
          </cell>
          <cell r="G7577" t="str">
            <v>Процессы повторной переработки (1): Переплавка</v>
          </cell>
          <cell r="H7577">
            <v>488.69</v>
          </cell>
        </row>
        <row r="7578">
          <cell r="A7578" t="str">
            <v>P7185000</v>
          </cell>
          <cell r="B7578" t="str">
            <v>Aufbau und Zusammensetzung von Eiweißstoffen</v>
          </cell>
          <cell r="C7578" t="str">
            <v>The structure and composition of proteins</v>
          </cell>
          <cell r="D7578" t="str">
            <v>La structure et la composition de protéines</v>
          </cell>
          <cell r="E7578" t="str">
            <v>Estructura y composición de proteínas</v>
          </cell>
          <cell r="F7578" t="str">
            <v xml:space="preserve">Kompletny zestaw eksperymentalny: Struktura i skład białka  </v>
          </cell>
          <cell r="G7578" t="str">
            <v>Структура и состав белков</v>
          </cell>
          <cell r="H7578">
            <v>218.39</v>
          </cell>
        </row>
        <row r="7579">
          <cell r="A7579" t="str">
            <v>P7185100</v>
          </cell>
          <cell r="B7579" t="str">
            <v>Gerinnung von Eiklar verändert seine Zusammensetzung</v>
          </cell>
          <cell r="C7579" t="str">
            <v>The coagulation of egg white changes its composition</v>
          </cell>
          <cell r="D7579" t="str">
            <v>La coagulation du blanc d'œuf cmodifie sa composition</v>
          </cell>
          <cell r="E7579" t="str">
            <v>Coagulación de la clara del huevo y cambios en su composición</v>
          </cell>
          <cell r="F7579" t="str">
            <v xml:space="preserve">Kompletny zestaw eksperymentalny: Koagulacja białka jaja zmienia jego skład  </v>
          </cell>
          <cell r="G7579" t="str">
            <v>Коагуляция яичного белка меняет свой состав</v>
          </cell>
          <cell r="H7579">
            <v>376.39</v>
          </cell>
        </row>
        <row r="7580">
          <cell r="A7580" t="str">
            <v>P7185200</v>
          </cell>
          <cell r="B7580" t="str">
            <v>Verfahren zur Quarkherstellung</v>
          </cell>
          <cell r="C7580" t="str">
            <v>Procedure for producing Quark</v>
          </cell>
          <cell r="D7580" t="str">
            <v>Procédure de fromage blanc</v>
          </cell>
          <cell r="E7580" t="str">
            <v>Procedimiento para la producción de queso Quark</v>
          </cell>
          <cell r="F7580" t="str">
            <v xml:space="preserve">Kompletny zestaw eksperymentalny: Procedury wytwarzania twarogu  </v>
          </cell>
          <cell r="G7580" t="str">
            <v>Процедура получения творога</v>
          </cell>
          <cell r="H7580">
            <v>210.67</v>
          </cell>
        </row>
        <row r="7581">
          <cell r="A7581" t="str">
            <v>P7185300</v>
          </cell>
          <cell r="B7581" t="str">
            <v>Löslichkeit von Fetten</v>
          </cell>
          <cell r="C7581" t="str">
            <v>The solubility of fats</v>
          </cell>
          <cell r="D7581" t="str">
            <v>La solubilité des graisses</v>
          </cell>
          <cell r="E7581" t="str">
            <v>Solubilidad de las grasas</v>
          </cell>
          <cell r="F7581" t="str">
            <v xml:space="preserve">Kompletny zestaw eksperymentalny: Rozpuszczalność w tłuszczach  </v>
          </cell>
          <cell r="G7581" t="str">
            <v>Растворимость жиров</v>
          </cell>
          <cell r="H7581">
            <v>306.49</v>
          </cell>
        </row>
        <row r="7582">
          <cell r="A7582" t="str">
            <v>P7185400</v>
          </cell>
          <cell r="B7582" t="str">
            <v>Ölgewinnung</v>
          </cell>
          <cell r="C7582" t="str">
            <v>Winning oils</v>
          </cell>
          <cell r="D7582" t="str">
            <v xml:space="preserve">Production d'huile alimentaire </v>
          </cell>
          <cell r="E7582" t="str">
            <v>Producción de aceite</v>
          </cell>
          <cell r="F7582" t="str">
            <v xml:space="preserve">Kompletny zestaw eksperymentalny: Wytwarzanie olejów roślinnych  </v>
          </cell>
          <cell r="G7582" t="str">
            <v>Процес добычи нефти</v>
          </cell>
          <cell r="H7582">
            <v>76.8</v>
          </cell>
        </row>
        <row r="7583">
          <cell r="A7583" t="str">
            <v>P7185500</v>
          </cell>
          <cell r="B7583" t="str">
            <v>Herstellung von Seife</v>
          </cell>
          <cell r="C7583" t="str">
            <v>Production of soap</v>
          </cell>
          <cell r="D7583" t="str">
            <v>Production de savon</v>
          </cell>
          <cell r="E7583" t="str">
            <v>Producción de jabón</v>
          </cell>
          <cell r="F7583" t="str">
            <v xml:space="preserve">Kompletny zestaw eksperymentalny: Produkcja mydła  </v>
          </cell>
          <cell r="G7583" t="str">
            <v xml:space="preserve">Производство мыла </v>
          </cell>
          <cell r="H7583">
            <v>277.79000000000002</v>
          </cell>
        </row>
        <row r="7584">
          <cell r="A7584" t="str">
            <v>P7185600</v>
          </cell>
          <cell r="B7584" t="str">
            <v>Zusammensetzung von Fetten</v>
          </cell>
          <cell r="C7584" t="str">
            <v>The composition of fats</v>
          </cell>
          <cell r="D7584" t="str">
            <v>La composition des graisses</v>
          </cell>
          <cell r="E7584" t="str">
            <v>Composición de las grasas</v>
          </cell>
          <cell r="F7584" t="str">
            <v xml:space="preserve">Kompletny zestaw eksperymentalny: Skład tłuszczów  </v>
          </cell>
          <cell r="G7584" t="str">
            <v>Состав жиров</v>
          </cell>
          <cell r="H7584">
            <v>426.49</v>
          </cell>
        </row>
        <row r="7585">
          <cell r="A7585" t="str">
            <v>P7185700</v>
          </cell>
          <cell r="B7585" t="str">
            <v>Wasserbestimmung in Fetterzeugnissen</v>
          </cell>
          <cell r="C7585" t="str">
            <v>The water content of fatty products</v>
          </cell>
          <cell r="D7585" t="str">
            <v>La teneur en eau des protéines grassesconduits</v>
          </cell>
          <cell r="E7585" t="str">
            <v>El contenido de agua de productos grasos</v>
          </cell>
          <cell r="F7585" t="str">
            <v xml:space="preserve">Kompletny zestaw eksperymentalny: Zawartość wody w produktach tłuszczowych  </v>
          </cell>
          <cell r="G7585" t="str">
            <v xml:space="preserve">Содержание воды в жирных продуктах </v>
          </cell>
          <cell r="H7585">
            <v>195.39</v>
          </cell>
        </row>
        <row r="7586">
          <cell r="A7586" t="str">
            <v>P7185800</v>
          </cell>
          <cell r="B7586" t="str">
            <v>Margarineherstellung</v>
          </cell>
          <cell r="C7586" t="str">
            <v>The production of margarine</v>
          </cell>
          <cell r="D7586" t="str">
            <v>Production de margarine</v>
          </cell>
          <cell r="E7586" t="str">
            <v>Porducción de margarina</v>
          </cell>
          <cell r="F7586" t="str">
            <v xml:space="preserve">Kompletny zestaw eksperymentalny: Produkcja margaryny  </v>
          </cell>
          <cell r="G7586" t="str">
            <v>Производство маргарина</v>
          </cell>
          <cell r="H7586">
            <v>454.44</v>
          </cell>
        </row>
        <row r="7587">
          <cell r="A7587" t="str">
            <v>P7185900</v>
          </cell>
          <cell r="B7587" t="str">
            <v>Fettnachweis mit Farbstoffen</v>
          </cell>
          <cell r="C7587" t="str">
            <v>Detection of fats with dyes</v>
          </cell>
          <cell r="D7587" t="str">
            <v>Détection des graisses avec des colorants</v>
          </cell>
          <cell r="E7587" t="str">
            <v>Detección de grasas en tintes</v>
          </cell>
          <cell r="F7587" t="str">
            <v xml:space="preserve">Kompletny zestaw eksperymentalny: Wykrywanie tłuszczu barwnikami  </v>
          </cell>
          <cell r="G7587" t="str">
            <v>Обнаружение красителями жиров</v>
          </cell>
          <cell r="H7587">
            <v>252.29</v>
          </cell>
        </row>
        <row r="7588">
          <cell r="A7588" t="str">
            <v>P7186000</v>
          </cell>
          <cell r="B7588" t="str">
            <v>Fettfleckentfernung</v>
          </cell>
          <cell r="C7588" t="str">
            <v>Removal of grease stains</v>
          </cell>
          <cell r="D7588" t="str">
            <v>Élimination des taches de graisse</v>
          </cell>
          <cell r="E7588" t="str">
            <v>Eliminación de manchas de grasa</v>
          </cell>
          <cell r="F7588" t="str">
            <v xml:space="preserve">Kompletny zestaw eksperymentalny: Usuwanie tłustych plam  </v>
          </cell>
          <cell r="G7588" t="str">
            <v>Удаление жирных пятен</v>
          </cell>
          <cell r="H7588">
            <v>84.8</v>
          </cell>
        </row>
        <row r="7589">
          <cell r="A7589" t="str">
            <v>P7186100</v>
          </cell>
          <cell r="B7589" t="str">
            <v>Frisches und gebrauchtes Frittürenfett</v>
          </cell>
          <cell r="C7589" t="str">
            <v>Fresh and spent deep-fry fat</v>
          </cell>
          <cell r="D7589" t="str">
            <v>Graisse de friture fraîche et usée</v>
          </cell>
          <cell r="E7589" t="str">
            <v>Grasa para freir fresca y usada</v>
          </cell>
          <cell r="F7589" t="str">
            <v xml:space="preserve">Kompletny zestaw eksperymentalny: Tłuszcz świeży i zużyty w procesie smażenia głębokiego  </v>
          </cell>
          <cell r="G7589" t="str">
            <v xml:space="preserve">Свежий и отработанный жир  для жарки </v>
          </cell>
          <cell r="H7589">
            <v>255.39</v>
          </cell>
        </row>
        <row r="7590">
          <cell r="A7590" t="str">
            <v>P7186200</v>
          </cell>
          <cell r="B7590" t="str">
            <v>Nachweis von Methanol</v>
          </cell>
          <cell r="C7590" t="str">
            <v>Detection of methanol</v>
          </cell>
          <cell r="D7590" t="str">
            <v>Détection du méthanol</v>
          </cell>
          <cell r="E7590" t="str">
            <v>Detección de metanol</v>
          </cell>
          <cell r="F7590" t="str">
            <v xml:space="preserve">Kompletny zestaw eksperymentalny: Wykrywanie metanolu  </v>
          </cell>
          <cell r="G7590" t="str">
            <v>Обнаружение метанола</v>
          </cell>
          <cell r="H7590">
            <v>780.49</v>
          </cell>
        </row>
        <row r="7591">
          <cell r="A7591" t="str">
            <v>P7186300</v>
          </cell>
          <cell r="B7591" t="str">
            <v>Gerbstoffe im Tee</v>
          </cell>
          <cell r="C7591" t="str">
            <v>Tanning matter in tea</v>
          </cell>
          <cell r="D7591" t="str">
            <v>Matières tannantes dans le thé</v>
          </cell>
          <cell r="E7591" t="str">
            <v>Compuestos del te que le proporcionan color oscuro</v>
          </cell>
          <cell r="F7591" t="str">
            <v xml:space="preserve">Kompletny zestaw eksperymentalny: Garbujące własności herbaty  </v>
          </cell>
          <cell r="G7591" t="str">
            <v xml:space="preserve">Дубильные вещества в чае  </v>
          </cell>
          <cell r="H7591">
            <v>376.36</v>
          </cell>
        </row>
        <row r="7592">
          <cell r="A7592" t="str">
            <v>P7186400</v>
          </cell>
          <cell r="B7592" t="str">
            <v>Koffein in Lebensmitteln</v>
          </cell>
          <cell r="C7592" t="str">
            <v>Coffee in beverages</v>
          </cell>
          <cell r="D7592" t="str">
            <v>Le café dans les boissons</v>
          </cell>
          <cell r="E7592" t="str">
            <v>El café en bebidas</v>
          </cell>
          <cell r="F7592" t="str">
            <v xml:space="preserve">Kompletny zestaw eksperymentalny: Kofeina w napojach  </v>
          </cell>
          <cell r="G7592" t="str">
            <v>Кофеин в напитках</v>
          </cell>
          <cell r="H7592">
            <v>167.3</v>
          </cell>
        </row>
        <row r="7593">
          <cell r="A7593" t="str">
            <v>P7186500</v>
          </cell>
          <cell r="B7593" t="str">
            <v xml:space="preserve">Wie kann der Stoff, der Pfeffer die Schärfe gibt, nachgewiesen werden? </v>
          </cell>
          <cell r="C7593" t="str">
            <v>Active agents in pepper</v>
          </cell>
          <cell r="D7593" t="str">
            <v>Agents actifs du poivre</v>
          </cell>
          <cell r="E7593" t="str">
            <v>Agentes activos en la pimienta</v>
          </cell>
          <cell r="F7593" t="str">
            <v xml:space="preserve">Kompletny zestaw eksperymentalny: Substancje czynne w pieprzu  </v>
          </cell>
          <cell r="G7593" t="str">
            <v xml:space="preserve">Активные ингредиенты в перце  </v>
          </cell>
          <cell r="H7593">
            <v>371.83</v>
          </cell>
        </row>
        <row r="7594">
          <cell r="A7594" t="str">
            <v>P7186600</v>
          </cell>
          <cell r="B7594" t="str">
            <v>Aus welchen Elementen sind Kohlehydrate aufgebaut?</v>
          </cell>
          <cell r="C7594" t="str">
            <v>The term carbohydrate</v>
          </cell>
          <cell r="D7594" t="str">
            <v>Le terme glucides</v>
          </cell>
          <cell r="E7594" t="str">
            <v>El término carbohidrato</v>
          </cell>
          <cell r="F7594" t="str">
            <v xml:space="preserve">Kompletny zestaw eksperymentalny: Pojęcie "węglowodany"  </v>
          </cell>
          <cell r="G7594" t="str">
            <v xml:space="preserve">Термин "углевод"  </v>
          </cell>
          <cell r="H7594">
            <v>238.89</v>
          </cell>
        </row>
        <row r="7595">
          <cell r="A7595" t="str">
            <v>P7186700</v>
          </cell>
          <cell r="B7595" t="str">
            <v>Löslichkeit von Kohlenhydraten</v>
          </cell>
          <cell r="C7595" t="str">
            <v>The solubility of carbohydrates</v>
          </cell>
          <cell r="D7595" t="str">
            <v>La solubilité des glucidess</v>
          </cell>
          <cell r="E7595" t="str">
            <v>Solubilidad de los carbohidratos</v>
          </cell>
          <cell r="F7595" t="str">
            <v xml:space="preserve">Kompletny zestaw eksperymentalny: Rozpuszczalność węglowodanów  </v>
          </cell>
          <cell r="G7595" t="str">
            <v>Растворимость углеводов</v>
          </cell>
          <cell r="H7595">
            <v>470.49</v>
          </cell>
        </row>
        <row r="7596">
          <cell r="A7596" t="str">
            <v>P7186800</v>
          </cell>
          <cell r="B7596" t="str">
            <v>Glucosenachweis mit Fehlingscher Lösung</v>
          </cell>
          <cell r="C7596" t="str">
            <v xml:space="preserve">The detection of glucose with Fehling's solution </v>
          </cell>
          <cell r="D7596" t="str">
            <v xml:space="preserve">La détection du glucose avec La solution de Fehling </v>
          </cell>
          <cell r="E7596" t="str">
            <v>Detección de glucosa con solución Fehling</v>
          </cell>
          <cell r="F7596" t="str">
            <v xml:space="preserve">Kompletny zestaw eksperymentalny: Wykrywanie glukozy roztworem Fehlinga  </v>
          </cell>
          <cell r="G7596" t="str">
            <v xml:space="preserve">Обнаружение глюкозы с помощью раствора Фелинга </v>
          </cell>
          <cell r="H7596">
            <v>347.79</v>
          </cell>
        </row>
        <row r="7597">
          <cell r="A7597" t="str">
            <v>P7186900</v>
          </cell>
          <cell r="B7597" t="str">
            <v>Reduzierende Wirkung der Glucose</v>
          </cell>
          <cell r="C7597" t="str">
            <v>Reducing properties of glucose</v>
          </cell>
          <cell r="D7597" t="str">
            <v>Propriétés réductrices du glucose</v>
          </cell>
          <cell r="E7597" t="str">
            <v>Reducción de las propiedades de la glucosa</v>
          </cell>
          <cell r="F7597" t="str">
            <v xml:space="preserve">Kompletny zestaw eksperymentalny: Właściwości redukujące glukozy  </v>
          </cell>
          <cell r="G7597" t="str">
            <v>Глюкоза и ее свойства</v>
          </cell>
          <cell r="H7597">
            <v>744.83</v>
          </cell>
        </row>
        <row r="7598">
          <cell r="A7598" t="str">
            <v>P7187000</v>
          </cell>
          <cell r="B7598" t="str">
            <v>Fructose</v>
          </cell>
          <cell r="C7598" t="str">
            <v>Fructose</v>
          </cell>
          <cell r="D7598" t="str">
            <v>Fructose</v>
          </cell>
          <cell r="E7598" t="str">
            <v>Fructosa</v>
          </cell>
          <cell r="F7598" t="str">
            <v xml:space="preserve">Kompletny zestaw eksperymentalny: Fruktoza  </v>
          </cell>
          <cell r="G7598" t="str">
            <v>Фруктоза</v>
          </cell>
          <cell r="H7598">
            <v>328.69</v>
          </cell>
        </row>
        <row r="7599">
          <cell r="A7599" t="str">
            <v>P7187100</v>
          </cell>
          <cell r="B7599" t="str">
            <v>Milchzucker</v>
          </cell>
          <cell r="C7599" t="str">
            <v>Lactose</v>
          </cell>
          <cell r="D7599" t="str">
            <v>Lactose</v>
          </cell>
          <cell r="E7599" t="str">
            <v>Lactosa</v>
          </cell>
          <cell r="F7599" t="str">
            <v xml:space="preserve">Kompletny zestaw eksperymentalny: Laktoza  </v>
          </cell>
          <cell r="G7599" t="str">
            <v>Лактоза</v>
          </cell>
          <cell r="H7599">
            <v>417.8</v>
          </cell>
        </row>
        <row r="7600">
          <cell r="A7600" t="str">
            <v>P7187200</v>
          </cell>
          <cell r="B7600" t="str">
            <v>Stärkenachweis</v>
          </cell>
          <cell r="C7600" t="str">
            <v>Detection of starch</v>
          </cell>
          <cell r="D7600" t="str">
            <v>Détection de l'amidon</v>
          </cell>
          <cell r="E7600" t="str">
            <v>Detección de almidón</v>
          </cell>
          <cell r="F7600" t="str">
            <v xml:space="preserve">Kompletny zestaw eksperymentalny: Wykrywanie skrobi  </v>
          </cell>
          <cell r="G7600" t="str">
            <v xml:space="preserve">Обнаружение крахмала  </v>
          </cell>
          <cell r="H7600">
            <v>291.79000000000002</v>
          </cell>
        </row>
        <row r="7601">
          <cell r="A7601" t="str">
            <v>P7187300</v>
          </cell>
          <cell r="B7601" t="str">
            <v>Kartoffelstärke und Kleister</v>
          </cell>
          <cell r="C7601" t="str">
            <v>Potatoe starch and paste</v>
          </cell>
          <cell r="D7601" t="str">
            <v>Fécule et pâte de pommes de terre</v>
          </cell>
          <cell r="E7601" t="str">
            <v>Almidón en la patata y la pasta</v>
          </cell>
          <cell r="F7601" t="str">
            <v xml:space="preserve">Kompletny zestaw eksperymentalny: Skrobia ziemniaczana i klej  </v>
          </cell>
          <cell r="G7601" t="str">
            <v xml:space="preserve">Картофельный крахмал и клей  </v>
          </cell>
          <cell r="H7601">
            <v>170.14</v>
          </cell>
        </row>
        <row r="7602">
          <cell r="A7602" t="str">
            <v>P7187400</v>
          </cell>
          <cell r="B7602" t="str">
            <v>Zusammensetzung von Stärke</v>
          </cell>
          <cell r="C7602" t="str">
            <v>Composition of starch</v>
          </cell>
          <cell r="D7602" t="str">
            <v>Composition de l'amidon</v>
          </cell>
          <cell r="E7602" t="str">
            <v>Composición del almidón</v>
          </cell>
          <cell r="F7602" t="str">
            <v xml:space="preserve">Kompletny zestaw eksperymentalny: Skład skrobi  </v>
          </cell>
          <cell r="G7602" t="str">
            <v xml:space="preserve">Состав крахмала  </v>
          </cell>
          <cell r="H7602">
            <v>368.9</v>
          </cell>
        </row>
        <row r="7603">
          <cell r="A7603" t="str">
            <v>P7187500</v>
          </cell>
          <cell r="B7603" t="str">
            <v>Weizenkleber</v>
          </cell>
          <cell r="C7603" t="str">
            <v>Wheat gluten</v>
          </cell>
          <cell r="D7603" t="str">
            <v>Gluten de blé</v>
          </cell>
          <cell r="E7603" t="str">
            <v>El gluten del trigo</v>
          </cell>
          <cell r="F7603" t="str">
            <v xml:space="preserve">Kompletny zestaw eksperymentalny: Gluten  </v>
          </cell>
          <cell r="G7603" t="str">
            <v>Пшеничная клейковина</v>
          </cell>
          <cell r="H7603">
            <v>267.79000000000002</v>
          </cell>
        </row>
        <row r="7604">
          <cell r="A7604" t="str">
            <v>P7187600</v>
          </cell>
          <cell r="B7604" t="str">
            <v>Pektine</v>
          </cell>
          <cell r="C7604" t="str">
            <v>Pectins</v>
          </cell>
          <cell r="D7604" t="str">
            <v>Pectines</v>
          </cell>
          <cell r="E7604" t="str">
            <v>Pectinas</v>
          </cell>
          <cell r="F7604" t="str">
            <v xml:space="preserve">Kompletny zestaw eksperymentalny: Pektyny  </v>
          </cell>
          <cell r="G7604" t="str">
            <v>Пектины</v>
          </cell>
          <cell r="H7604">
            <v>433.76</v>
          </cell>
        </row>
        <row r="7605">
          <cell r="A7605" t="str">
            <v>P7187700</v>
          </cell>
          <cell r="B7605" t="str">
            <v>Stärkespaltung bei der Verdauung</v>
          </cell>
          <cell r="C7605" t="str">
            <v>Cleavage of starch during digestion</v>
          </cell>
          <cell r="D7605" t="str">
            <v>Clivage de l'amidon pendant la digestion</v>
          </cell>
          <cell r="E7605" t="str">
            <v>Escisión del almidón durante la digestión</v>
          </cell>
          <cell r="F7605" t="str">
            <v xml:space="preserve">Kompletny zestaw eksperymentalny: Rozkład skrobi podczas trawienia  </v>
          </cell>
          <cell r="G7605" t="str">
            <v>Расщепление крахмала в процессе пищеварения</v>
          </cell>
          <cell r="H7605">
            <v>316.52</v>
          </cell>
        </row>
        <row r="7606">
          <cell r="A7606" t="str">
            <v>P7187800</v>
          </cell>
          <cell r="B7606" t="str">
            <v>Nachweis von Vitamin C</v>
          </cell>
          <cell r="C7606" t="str">
            <v>Detection of vitamin C</v>
          </cell>
          <cell r="D7606" t="str">
            <v>Détection de vitamine C</v>
          </cell>
          <cell r="E7606" t="str">
            <v>Detección de la vitamina C</v>
          </cell>
          <cell r="F7606" t="str">
            <v xml:space="preserve">Kompletny zestaw eksperymentalny: Wykrywanie witaminy C  </v>
          </cell>
          <cell r="G7606" t="str">
            <v xml:space="preserve">Обнаружение витамина С </v>
          </cell>
          <cell r="H7606">
            <v>289.99</v>
          </cell>
        </row>
        <row r="7607">
          <cell r="A7607" t="str">
            <v>P7187900</v>
          </cell>
          <cell r="B7607" t="str">
            <v>Trinkwasseraufbereitung</v>
          </cell>
          <cell r="C7607" t="str">
            <v>Drinking water treatment</v>
          </cell>
          <cell r="D7607" t="str">
            <v>Traitement de l'eau potable</v>
          </cell>
          <cell r="E7607" t="str">
            <v>Tratamientos del agua potable</v>
          </cell>
          <cell r="F7607" t="str">
            <v xml:space="preserve">Kompletny zestaw eksperymentalny: Uzdatniania wody pitnej  </v>
          </cell>
          <cell r="G7607" t="str">
            <v>Очищение питьевой воды</v>
          </cell>
          <cell r="H7607">
            <v>372.8</v>
          </cell>
        </row>
        <row r="7608">
          <cell r="A7608" t="str">
            <v>P7188100</v>
          </cell>
          <cell r="B7608" t="str">
            <v>Kohlendioxid</v>
          </cell>
          <cell r="C7608" t="str">
            <v>Carbon dioxide</v>
          </cell>
          <cell r="D7608" t="str">
            <v>Dioxyde de carbone</v>
          </cell>
          <cell r="E7608" t="str">
            <v>Dioxido de carbono</v>
          </cell>
          <cell r="F7608" t="str">
            <v xml:space="preserve">Kompletny zestaw eksperymentalny: Tlenek węgla (VI) - dwutlenek węgla  </v>
          </cell>
          <cell r="G7608" t="str">
            <v xml:space="preserve">Углекислый газ  </v>
          </cell>
          <cell r="H7608">
            <v>263.19</v>
          </cell>
        </row>
        <row r="7609">
          <cell r="A7609" t="str">
            <v>P7188200</v>
          </cell>
          <cell r="B7609" t="str">
            <v>Ammonium in Lakritz</v>
          </cell>
          <cell r="C7609" t="str">
            <v>Ammonia in liquorice</v>
          </cell>
          <cell r="D7609" t="str">
            <v>Ammoniac dans la réglisse</v>
          </cell>
          <cell r="E7609" t="str">
            <v>Amoniaco en regaliz</v>
          </cell>
          <cell r="F7609" t="str">
            <v xml:space="preserve">Kompletny zestaw eksperymentalny: Amoniak w lukrecji  </v>
          </cell>
          <cell r="G7609" t="str">
            <v xml:space="preserve">Аммиак в лакрице </v>
          </cell>
          <cell r="H7609">
            <v>195.93</v>
          </cell>
        </row>
        <row r="7610">
          <cell r="A7610" t="str">
            <v>P7188300</v>
          </cell>
          <cell r="B7610" t="str">
            <v>Phosphat in Fleischerzeugnissen</v>
          </cell>
          <cell r="C7610" t="str">
            <v>Phosphate in meat products</v>
          </cell>
          <cell r="D7610" t="str">
            <v>Phosphate dans les produits de viande</v>
          </cell>
          <cell r="E7610" t="str">
            <v>Fosfato en productos cárnicos</v>
          </cell>
          <cell r="F7610" t="str">
            <v xml:space="preserve">Kompletny zestaw eksperymentalny: Fosforany w produktach mięsnych  </v>
          </cell>
          <cell r="G7610" t="str">
            <v xml:space="preserve">Фосфаты в мясных продуктах  </v>
          </cell>
          <cell r="H7610">
            <v>344.15</v>
          </cell>
        </row>
        <row r="7611">
          <cell r="A7611" t="str">
            <v>P7188400</v>
          </cell>
          <cell r="B7611" t="str">
            <v>Nitritnachweis in Fleischerzeugnissen</v>
          </cell>
          <cell r="C7611" t="str">
            <v>Detection of nitrite in meat products</v>
          </cell>
          <cell r="D7611" t="str">
            <v>Détection des nitrites dans la viande produits</v>
          </cell>
          <cell r="E7611" t="str">
            <v>Detección del nitrato en productos cárnicos</v>
          </cell>
          <cell r="F7611" t="str">
            <v xml:space="preserve">Kompletny zestaw eksperymentalny: Wykrywanie azotynów w produktach mięsnych  </v>
          </cell>
          <cell r="G7611" t="str">
            <v>Обнаружение нитритов в мясных продуктах</v>
          </cell>
          <cell r="H7611">
            <v>252.89</v>
          </cell>
        </row>
        <row r="7612">
          <cell r="A7612" t="str">
            <v>P7188500</v>
          </cell>
          <cell r="B7612" t="str">
            <v>Enzymatische Bräunung</v>
          </cell>
          <cell r="C7612" t="str">
            <v>Enzymatic browning</v>
          </cell>
          <cell r="D7612" t="str">
            <v>Brunissage enzymatique</v>
          </cell>
          <cell r="E7612" t="str">
            <v>Ennegrecimiento enzimático</v>
          </cell>
          <cell r="F7612" t="str">
            <v xml:space="preserve">Kompletny zestaw eksperymentalny: Brązowienie enzymatyczne   </v>
          </cell>
          <cell r="G7612" t="str">
            <v xml:space="preserve">Ферментативного потемнение  </v>
          </cell>
          <cell r="H7612">
            <v>99.3</v>
          </cell>
        </row>
        <row r="7613">
          <cell r="A7613" t="str">
            <v>P7188600</v>
          </cell>
          <cell r="B7613" t="str">
            <v>Chemische Untersuchung von Backpulver</v>
          </cell>
          <cell r="C7613" t="str">
            <v>Baking powder</v>
          </cell>
          <cell r="D7613" t="str">
            <v>Poudre à lever</v>
          </cell>
          <cell r="E7613" t="str">
            <v>Levadura en polvo para hornear</v>
          </cell>
          <cell r="F7613" t="str">
            <v xml:space="preserve">Kompletny zestaw eksperymentalny: Proszek do pieczenia  </v>
          </cell>
          <cell r="G7613" t="str">
            <v>Пекарский порошок  (разрыхлитель)</v>
          </cell>
          <cell r="H7613">
            <v>297.54000000000002</v>
          </cell>
        </row>
        <row r="7614">
          <cell r="A7614" t="str">
            <v>P7188700</v>
          </cell>
          <cell r="B7614" t="str">
            <v>Emulgatoren</v>
          </cell>
          <cell r="C7614" t="str">
            <v>Emulsifying agents</v>
          </cell>
          <cell r="D7614" t="str">
            <v>Agents émulsifiants</v>
          </cell>
          <cell r="E7614" t="str">
            <v>Agentes emulsificantes</v>
          </cell>
          <cell r="F7614" t="str">
            <v xml:space="preserve">Kompletny zestaw eksperymentalny: Czynniki emulgujące  </v>
          </cell>
          <cell r="G7614" t="str">
            <v>Эмульгаторы</v>
          </cell>
          <cell r="H7614">
            <v>108.8</v>
          </cell>
        </row>
        <row r="7615">
          <cell r="A7615" t="str">
            <v>P7188800</v>
          </cell>
          <cell r="B7615" t="str">
            <v>Enzymatischer Eiweißabbau</v>
          </cell>
          <cell r="C7615" t="str">
            <v>Enzymatic cleavage of proteins</v>
          </cell>
          <cell r="D7615" t="str">
            <v>Clivage enzymatique des protéines</v>
          </cell>
          <cell r="E7615" t="str">
            <v>Escisión de proteínas por enzimas</v>
          </cell>
          <cell r="F7615" t="str">
            <v xml:space="preserve">Kompletny zestaw eksperymentalny: Enzymatyczny rozkład białek  </v>
          </cell>
          <cell r="G7615" t="str">
            <v>Ферментативное расщепление белков</v>
          </cell>
          <cell r="H7615">
            <v>361.69</v>
          </cell>
        </row>
        <row r="7616">
          <cell r="A7616" t="str">
            <v>P7188900</v>
          </cell>
          <cell r="B7616" t="str">
            <v>Katalase</v>
          </cell>
          <cell r="C7616" t="str">
            <v>Catalases</v>
          </cell>
          <cell r="D7616" t="str">
            <v>Catalases</v>
          </cell>
          <cell r="E7616" t="str">
            <v>Catalasas</v>
          </cell>
          <cell r="F7616" t="str">
            <v xml:space="preserve">Kompletny zestaw eksperymentalny: Katalaza  </v>
          </cell>
          <cell r="G7616" t="str">
            <v>Каталазы</v>
          </cell>
          <cell r="H7616">
            <v>270.49</v>
          </cell>
        </row>
        <row r="7617">
          <cell r="A7617" t="str">
            <v>P7300169</v>
          </cell>
          <cell r="B7617" t="str">
            <v>Nulleffekt mit Cobra SMARTsense</v>
          </cell>
          <cell r="C7617" t="str">
            <v>The background effect with Cobra SMARTsense</v>
          </cell>
          <cell r="D7617" t="str">
            <v>La radioactivité naturelle avec Cobra SMARTsense</v>
          </cell>
          <cell r="E7617" t="str">
            <v>Radioactividad natural con Cobra SMARTsense</v>
          </cell>
          <cell r="F7617" t="str">
            <v/>
          </cell>
          <cell r="G7617" t="str">
            <v>Фоновый эффект с Cobra SMARTsense</v>
          </cell>
          <cell r="H7617">
            <v>729.7</v>
          </cell>
        </row>
        <row r="7618">
          <cell r="A7618" t="str">
            <v>P7300269</v>
          </cell>
          <cell r="B7618" t="str">
            <v>Statistische Schwankungen der Zählraten mit Cobra SMARTsense</v>
          </cell>
          <cell r="C7618" t="str">
            <v>Statistical fluctuations in the count rates with Cobra SMARTsense</v>
          </cell>
          <cell r="D7618" t="str">
            <v>Les variations statistiques des taux de comptage avec Cobra SMARTsense</v>
          </cell>
          <cell r="E7618" t="str">
            <v>Fluctuaciones estadísticas en las tasas de conteo con Cobra SMARTsense</v>
          </cell>
          <cell r="F7618" t="str">
            <v/>
          </cell>
          <cell r="G7618" t="str">
            <v>Статистические флуктуации скорости счета с Cobra SMARTsense</v>
          </cell>
          <cell r="H7618">
            <v>782.6</v>
          </cell>
        </row>
        <row r="7619">
          <cell r="A7619" t="str">
            <v>P7300369</v>
          </cell>
          <cell r="B7619" t="str">
            <v>Untersuchung an Salzen mit Cobra SMARTsense</v>
          </cell>
          <cell r="C7619" t="str">
            <v>Examination of salts with Cobra SMARTsense</v>
          </cell>
          <cell r="D7619" t="str">
            <v>Examen des sels avec Cobra SMARTsense</v>
          </cell>
          <cell r="E7619" t="str">
            <v>Examinación de las sales con Cobra SMARTsense</v>
          </cell>
          <cell r="F7619" t="str">
            <v/>
          </cell>
          <cell r="G7619" t="str">
            <v>Исследование солей c Cobra SMARTsense</v>
          </cell>
          <cell r="H7619">
            <v>835.9</v>
          </cell>
        </row>
        <row r="7620">
          <cell r="A7620" t="str">
            <v>P7300469</v>
          </cell>
          <cell r="B7620" t="str">
            <v>Einfluss der Menge auf die Strahlungsintensität mit Cobra SMARTsense</v>
          </cell>
          <cell r="C7620" t="str">
            <v>The influence of quantity on the intensity of radiation with Cobra SMARTsense</v>
          </cell>
          <cell r="D7620" t="str">
            <v>L'influence de la quantité sur l'intensité du rayonnement avec Cobra SMARTsense</v>
          </cell>
          <cell r="E7620" t="str">
            <v>La influencia de la cantidad de la intensidad dela radiación con Cobra SMARTsense</v>
          </cell>
          <cell r="F7620" t="str">
            <v/>
          </cell>
          <cell r="G7620" t="str">
            <v>Влияние количества на интенсивность излучения c Cobra SMARTsense</v>
          </cell>
          <cell r="H7620">
            <v>784.1</v>
          </cell>
        </row>
        <row r="7621">
          <cell r="A7621" t="str">
            <v>P7300569</v>
          </cell>
          <cell r="B7621" t="str">
            <v>Radioaktives Mineral als Quelle verschiedener Strahlungsarten mit Cobra SMARTsense</v>
          </cell>
          <cell r="C7621" t="str">
            <v>Radioactive minerals as sources of different types of radiation with Cobra SMARTsense</v>
          </cell>
          <cell r="D7621" t="str">
            <v>Les minéraux radioactifs comme sources de différents types de rayonnement avec Cobra SMARTsense</v>
          </cell>
          <cell r="E7621" t="str">
            <v>Minerales radioactivos como uente de diferentes tipos de radiación con Cobra SMARTsense</v>
          </cell>
          <cell r="F7621" t="str">
            <v/>
          </cell>
          <cell r="G7621" t="str">
            <v>Радиоактивные минералы как источники разных видов излучения c Cobra SMARTsense</v>
          </cell>
          <cell r="H7621">
            <v>869.6</v>
          </cell>
        </row>
        <row r="7622">
          <cell r="A7622" t="str">
            <v>P7300669</v>
          </cell>
          <cell r="B7622" t="str">
            <v>Einfluss des Abstandes auf die Strahlungsintensität mit Cobra SMARTsense</v>
          </cell>
          <cell r="C7622" t="str">
            <v>The influence of distance on the intensity of radiation with Cobra SMARTsense</v>
          </cell>
          <cell r="D7622" t="str">
            <v>L'influence de la distance sur l'intensité du rayonnement avec Cobra SMARTsense</v>
          </cell>
          <cell r="E7622" t="str">
            <v>Influencia de la distancia en la intensidad de la radiación con Cobra SMARTsense</v>
          </cell>
          <cell r="F7622" t="str">
            <v/>
          </cell>
          <cell r="G7622" t="str">
            <v>Влияние расстояния на интенсивность излучения c Cobra SMARTsense</v>
          </cell>
          <cell r="H7622">
            <v>815.6</v>
          </cell>
        </row>
        <row r="7623">
          <cell r="A7623" t="str">
            <v>P7300769</v>
          </cell>
          <cell r="B7623" t="str">
            <v>Reichweite und Abschirmung von Alpha-Strahlen mit Cobra SMARTsense</v>
          </cell>
          <cell r="C7623" t="str">
            <v>Range and shielding of alpha radiation with Cobra SMARTsense</v>
          </cell>
          <cell r="D7623" t="str">
            <v>Portée et blindage du rayonnement alpha avec Cobra SMARTsense</v>
          </cell>
          <cell r="E7623" t="str">
            <v>Alcance y blindaje de la radiación alfa con Cobra SMARTsense</v>
          </cell>
          <cell r="F7623" t="str">
            <v/>
          </cell>
          <cell r="G7623" t="str">
            <v>Диапазон и экранирование альфа-излучения c Cobra SMARTsense</v>
          </cell>
          <cell r="H7623">
            <v>3942.7</v>
          </cell>
        </row>
        <row r="7624">
          <cell r="A7624" t="str">
            <v>P7300869</v>
          </cell>
          <cell r="B7624" t="str">
            <v>Abschirmung von Beta-Strahlen mit Cobra SMARTsense</v>
          </cell>
          <cell r="C7624" t="str">
            <v>Shielding of beta radiation with Cobra SMARTsense</v>
          </cell>
          <cell r="D7624" t="str">
            <v>Blindage contre le rayonnement bêta avec Cobra SMARTsense</v>
          </cell>
          <cell r="E7624" t="str">
            <v>Blindaje de radiación beta con Cobra SMARTsense</v>
          </cell>
          <cell r="F7624" t="str">
            <v/>
          </cell>
          <cell r="G7624" t="str">
            <v>Экранирование бета-излучения c Cobra SMARTsense</v>
          </cell>
          <cell r="H7624">
            <v>869.6</v>
          </cell>
        </row>
        <row r="7625">
          <cell r="A7625" t="str">
            <v>P7300969</v>
          </cell>
          <cell r="B7625" t="str">
            <v>Ablenkung von Beta-Strahlen im Magnetfeld mit Cobra SMARTsense</v>
          </cell>
          <cell r="C7625" t="str">
            <v>The deflection of beta radiation in a magnetic field with Cobra SMARTsense</v>
          </cell>
          <cell r="D7625" t="str">
            <v>La déviation du rayonnement bêta dans un champ magnétique avec Cobra SMARTsense</v>
          </cell>
          <cell r="E7625" t="str">
            <v>Desviación de radiación beta en un campo magnético con Cobra SMARTsense</v>
          </cell>
          <cell r="F7625" t="str">
            <v/>
          </cell>
          <cell r="G7625" t="str">
            <v>Отклонение бета-излучения в магнитном поле c Cobra SMARTsense</v>
          </cell>
          <cell r="H7625">
            <v>4015</v>
          </cell>
        </row>
        <row r="7626">
          <cell r="A7626" t="str">
            <v>P7301069</v>
          </cell>
          <cell r="B7626" t="str">
            <v>Verhalten von Gamma-Strahlen im Magnetfeld mit Cobra SMARTsense</v>
          </cell>
          <cell r="C7626" t="str">
            <v>The behaviour of gamma radiation in a magnetic field with Cobra SMARTsense</v>
          </cell>
          <cell r="D7626" t="str">
            <v>Le comportement du rayonnement gamma dans un champ magnétiqu avec Cobra SMARTsense</v>
          </cell>
          <cell r="E7626" t="str">
            <v>Comportamiento de la radiación gamma en el campo magnético con Cobra SMARTsense</v>
          </cell>
          <cell r="F7626" t="str">
            <v/>
          </cell>
          <cell r="G7626" t="str">
            <v>Поведение гамма-излучения в магнитном поле c Cobra SMARTsense</v>
          </cell>
          <cell r="H7626">
            <v>4095.7</v>
          </cell>
        </row>
        <row r="7627">
          <cell r="A7627" t="str">
            <v>P7301169</v>
          </cell>
          <cell r="B7627" t="str">
            <v>Rückstreuung von Beta-Strahlen mit Cobra SMARTsense</v>
          </cell>
          <cell r="C7627" t="str">
            <v>The back-scattering of beta radiation with Cobra SMARTsense</v>
          </cell>
          <cell r="D7627" t="str">
            <v>La rétrodiffusion du rayonnement bêta avec Cobra SMARTsense</v>
          </cell>
          <cell r="E7627" t="str">
            <v>La retrodispersión de la radiación beta con Cobra SMARTsense</v>
          </cell>
          <cell r="F7627" t="str">
            <v/>
          </cell>
          <cell r="G7627" t="str">
            <v>Обратное рассеяние бета-излучения c Cobra SMARTsense</v>
          </cell>
          <cell r="H7627">
            <v>4062.7</v>
          </cell>
        </row>
        <row r="7628">
          <cell r="A7628" t="str">
            <v>P7400100</v>
          </cell>
          <cell r="B7628" t="str">
            <v xml:space="preserve">Eine merkwürdige elektrische Spannungsquelle </v>
          </cell>
          <cell r="C7628" t="str">
            <v>A remarkable source of electric current</v>
          </cell>
          <cell r="D7628" t="str">
            <v>Une remarquable source de courant électrique</v>
          </cell>
          <cell r="E7628" t="str">
            <v>Importante fuente de corriente eléctrica</v>
          </cell>
          <cell r="F7628" t="str">
            <v xml:space="preserve">Kompletny zestaw eksperymentalny: Niezwykłe źródła prądu elektrycznego  </v>
          </cell>
          <cell r="G7628" t="str">
            <v xml:space="preserve">Необычный источник электрического тока  </v>
          </cell>
          <cell r="H7628">
            <v>108.7</v>
          </cell>
        </row>
        <row r="7629">
          <cell r="A7629" t="str">
            <v>P7400200</v>
          </cell>
          <cell r="B7629" t="str">
            <v>Elektrische Spannung aus einer Salzlösung</v>
          </cell>
          <cell r="C7629" t="str">
            <v>Electric voltage from a salt solution</v>
          </cell>
          <cell r="D7629" t="str">
            <v>Tension électrique d'une solution saline</v>
          </cell>
          <cell r="E7629" t="str">
            <v>Voltaje eléctrico de una solución salina</v>
          </cell>
          <cell r="F7629" t="str">
            <v xml:space="preserve">Kompletny zestaw eksperymentalny: Napięcie elektryczne pochodzące z roztworu soli  </v>
          </cell>
          <cell r="G7629" t="str">
            <v xml:space="preserve">Электрическое напряжение от солевого раствора </v>
          </cell>
          <cell r="H7629">
            <v>121.3</v>
          </cell>
        </row>
        <row r="7630">
          <cell r="A7630" t="str">
            <v>P7400300</v>
          </cell>
          <cell r="B7630" t="str">
            <v>Der Lösungsdruck - Reaktionsfähigkeit von edlen und unedlen Metallen</v>
          </cell>
          <cell r="C7630" t="str">
            <v>Solution pressure</v>
          </cell>
          <cell r="D7630" t="str">
            <v>Pression de la solution</v>
          </cell>
          <cell r="E7630" t="str">
            <v>Presión de una solución</v>
          </cell>
          <cell r="F7630" t="str">
            <v xml:space="preserve">Kompletny zestaw eksperymentalny: Ciśnienie osmotyczne roztworu  </v>
          </cell>
          <cell r="G7630" t="str">
            <v>Осмотическое давление раствора</v>
          </cell>
          <cell r="H7630">
            <v>138</v>
          </cell>
        </row>
        <row r="7631">
          <cell r="A7631" t="str">
            <v>P7400400</v>
          </cell>
          <cell r="B7631" t="str">
            <v>Die Kupfer/Zink-Zelle (Daniell-Element) Leerlaufspannung eines galvanischen Elements</v>
          </cell>
          <cell r="C7631" t="str">
            <v>The copper/zinc cell (Daniell cell)cell)</v>
          </cell>
          <cell r="D7631" t="str">
            <v>La cellule cuivre/zinc (cellule Daniell)cellule)</v>
          </cell>
          <cell r="E7631" t="str">
            <v>Celda/pila de cobre y Zinc (Bateria de Daniell)</v>
          </cell>
          <cell r="F7631" t="str">
            <v xml:space="preserve">Kompletny zestaw eksperymentalny: Ogniwo miedź/cynk (ogniwo Daniella)  </v>
          </cell>
          <cell r="G7631" t="str">
            <v xml:space="preserve">Медь / цинк в гальванических элементах (Элементы Даниэля)  </v>
          </cell>
          <cell r="H7631">
            <v>151.30000000000001</v>
          </cell>
        </row>
        <row r="7632">
          <cell r="A7632" t="str">
            <v>P7400500</v>
          </cell>
          <cell r="B7632" t="str">
            <v>Reihenschaltung und Parallelschaltung von Daniell-Elementen</v>
          </cell>
          <cell r="C7632" t="str">
            <v>Connection of Daniell cells in series and in parallel</v>
          </cell>
          <cell r="D7632" t="str">
            <v>Connexion des cellules de Daniell dans en série et en parallèle</v>
          </cell>
          <cell r="E7632" t="str">
            <v>Conexión en serie y en paralelo de la bateria de Daniell</v>
          </cell>
          <cell r="F7632" t="str">
            <v xml:space="preserve">Kompletny zestaw eksperymentalny: Połączenie szeregowe i równoległe ogniw Daniella  </v>
          </cell>
          <cell r="G7632" t="str">
            <v xml:space="preserve">Последовательное и параллельное соединение элементов Даниэля </v>
          </cell>
          <cell r="H7632">
            <v>156.9</v>
          </cell>
        </row>
        <row r="7633">
          <cell r="A7633" t="str">
            <v>P7400600</v>
          </cell>
          <cell r="B7633" t="str">
            <v>Spannungsreihe (Redoxreihe) der Metalle - Vergleich der Spannung zwischen unterschiedlichen Halbzellen führt zur elektrochemischen Spannungsreihe</v>
          </cell>
          <cell r="C7633" t="str">
            <v xml:space="preserve">Measuring and comparing the voltages of various half-cells leads </v>
          </cell>
          <cell r="D7633" t="str">
            <v xml:space="preserve">Mesurer et comparer les tensions de diverses fils de demi-cellules </v>
          </cell>
          <cell r="E7633" t="str">
            <v>Medición y comparación de los voltajes de varias derivaciones de media célula</v>
          </cell>
          <cell r="F7633" t="str">
            <v xml:space="preserve">Kompletny zestaw eksperymentalny: Pomiar i porównanie napięć dla różnych półogniw prowadzący do "szeregu elektrochemicznego" </v>
          </cell>
          <cell r="G7633" t="str">
            <v>Измерение и сравнение напряжений между различными полуэлементами (электродами) приводит к «электро-химическому ряду напряжений»</v>
          </cell>
          <cell r="H7633">
            <v>200.1</v>
          </cell>
        </row>
        <row r="7634">
          <cell r="A7634" t="str">
            <v>P7400700</v>
          </cell>
          <cell r="B7634" t="str">
            <v>Das Volta-Element</v>
          </cell>
          <cell r="C7634" t="str">
            <v>The voltaic cell</v>
          </cell>
          <cell r="D7634" t="str">
            <v>La cellule voltaïque</v>
          </cell>
          <cell r="E7634" t="str">
            <v>Celda galvánica</v>
          </cell>
          <cell r="F7634" t="str">
            <v xml:space="preserve">Kompletny zestaw eksperymentalny: Ogniwa fotowoltaiczne  </v>
          </cell>
          <cell r="G7634" t="str">
            <v>Гальванический элемент</v>
          </cell>
          <cell r="H7634">
            <v>122.1</v>
          </cell>
        </row>
        <row r="7635">
          <cell r="A7635" t="str">
            <v>P7400800</v>
          </cell>
          <cell r="B7635" t="str">
            <v>Herstellung einer vereinfachten Standard-Wasserstoff elektrode undMessung einiger Standardpotenziale</v>
          </cell>
          <cell r="C7635" t="str">
            <v>Preparation of a simplified standard hydrogen electrode andmeasurement of some standard  potentials</v>
          </cell>
          <cell r="D7635" t="str">
            <v>Préparation d'une électrode standard simplifiée à hydrogène et mesure de quelques potentiels standards</v>
          </cell>
          <cell r="E7635" t="str">
            <v>Preparación de un electrodo estándard simplificado de hidrógeno y medición de algunos potenciales standard</v>
          </cell>
          <cell r="F7635" t="str">
            <v xml:space="preserve">Kompletny zestaw eksperymentalny: Przygotowanie uproszczonej, standardowej elektrody wodorowej i pomiar niektórych potencjałów standardowych </v>
          </cell>
          <cell r="G7635" t="str">
            <v>Подготовка упрощенного стандартного водородного электрода и измерения некоторых стандартных потенциалов</v>
          </cell>
          <cell r="H7635">
            <v>271</v>
          </cell>
        </row>
        <row r="7636">
          <cell r="A7636" t="str">
            <v>P7400900</v>
          </cell>
          <cell r="B7636" t="str">
            <v>Galvanische Zellen aus Nichtmetallen</v>
          </cell>
          <cell r="C7636" t="str">
            <v>Nonmetal galvanic cells</v>
          </cell>
          <cell r="D7636" t="str">
            <v>Cellules galvaniques non métalliques</v>
          </cell>
          <cell r="E7636" t="str">
            <v>Celdas galvánicas no metálicas</v>
          </cell>
          <cell r="F7636" t="str">
            <v xml:space="preserve">Kompletny zestaw eksperymentalny: Niemetaliczne ogniwa galwaniczne  </v>
          </cell>
          <cell r="G7636" t="str">
            <v xml:space="preserve">Неметаллические гальванические элементы  </v>
          </cell>
          <cell r="H7636">
            <v>188.9</v>
          </cell>
        </row>
        <row r="7637">
          <cell r="A7637" t="str">
            <v>P7401000</v>
          </cell>
          <cell r="B7637" t="str">
            <v>Die Silber/Silberchloridelektrode als Bezugselektrode</v>
          </cell>
          <cell r="C7637" t="str">
            <v>The silver/silver chloride as reference electrode</v>
          </cell>
          <cell r="D7637" t="str">
            <v>L'argent/chlorure d'argent en tant que électrode de référence</v>
          </cell>
          <cell r="E7637" t="str">
            <v>Electrodo de referencia de plata/cloruro de plata</v>
          </cell>
          <cell r="F7637" t="str">
            <v xml:space="preserve">Kompletny zestaw eksperymentalny: Elektroda porównawcza chlorek srebra/srebro  </v>
          </cell>
          <cell r="G7637" t="str">
            <v xml:space="preserve">Серебро / хлорид серебра в качестве электрода сравнения  </v>
          </cell>
          <cell r="H7637">
            <v>252.5</v>
          </cell>
        </row>
        <row r="7638">
          <cell r="A7638" t="str">
            <v>P7401100</v>
          </cell>
          <cell r="B7638" t="str">
            <v>Bestimmung von Standardpotenzialen mit einer Silber/Silberchloridelektrode als Bezugselektrode</v>
          </cell>
          <cell r="C7638" t="str">
            <v xml:space="preserve">Determination of standard potentials using thentials using the silver/silver chloride </v>
          </cell>
          <cell r="D7638" t="str">
            <v xml:space="preserve">Détermination des potentiels standard à l'aide duntiaux utilisant l'argent/le chlorure d'argent </v>
          </cell>
          <cell r="E7638" t="str">
            <v>Determinación de los potenciales standard mediante el uso deplata/cloruro de plata</v>
          </cell>
          <cell r="F7638" t="str">
            <v xml:space="preserve">Kompletny zestaw eksperymentalny: Wyznaczenie potencjałów standardowych za pomocą elektrody srebro/chlorek srebra jako elektrody porównawczej </v>
          </cell>
          <cell r="G7638" t="str">
            <v xml:space="preserve">Определение стандартных потенциалов серебра / хлорида серебра в качестве электрода сравнения  </v>
          </cell>
          <cell r="H7638">
            <v>199.7</v>
          </cell>
        </row>
        <row r="7639">
          <cell r="A7639" t="str">
            <v>P7401200</v>
          </cell>
          <cell r="B7639" t="str">
            <v>Messung des Standardpotenzials des Redoxpaares Fe3+/Fe2+</v>
          </cell>
          <cell r="C7639" t="str">
            <v>Measurement of the standard potential of the redox couple Fe3+/Fe2+</v>
          </cell>
          <cell r="D7639" t="str">
            <v>Mesure du po standardtentiel de l'oxydoréduction couple Fe3+/Fe2+</v>
          </cell>
          <cell r="E7639" t="str">
            <v>Mediciones de los potenciales redox standard  Fe3+/Fe2+</v>
          </cell>
          <cell r="F7639" t="str">
            <v xml:space="preserve">Kompletny zestaw eksperymentalny: Pomiar potencjału standardowego pary redoks Fe3+ /Fe2+  </v>
          </cell>
          <cell r="G7639" t="str">
            <v xml:space="preserve">Измерение стандартного потенциала окислительно-восстановительной пары Fe3+ / Fe2+  </v>
          </cell>
          <cell r="H7639">
            <v>182.7</v>
          </cell>
        </row>
        <row r="7640">
          <cell r="A7640" t="str">
            <v>P7401300</v>
          </cell>
          <cell r="B7640" t="str">
            <v>Galvanische Zellen als Konzentrationskette, ihre Potenzialeund ihre Berechnung</v>
          </cell>
          <cell r="C7640" t="str">
            <v>Galvanic cells from a series of concentrations, their potentials and how to calculate them</v>
          </cell>
          <cell r="D7640" t="str">
            <v/>
          </cell>
          <cell r="E7640" t="str">
            <v>Celdas galvánicas de un rango de concetraciones. Potenciales y método para calcularlos</v>
          </cell>
          <cell r="F7640" t="str">
            <v xml:space="preserve">Kompletny zestaw eksperymentalny: Ogniwa galwaniczne z szeregiem stężeń, ich potencjał oraz sposób wyznaczania  </v>
          </cell>
          <cell r="G7640" t="str">
            <v>Гальванические элементы из ряда концентраций, их потенциалы и способы вычислений</v>
          </cell>
          <cell r="H7640">
            <v>167.3</v>
          </cell>
        </row>
        <row r="7641">
          <cell r="A7641" t="str">
            <v>P7401400</v>
          </cell>
          <cell r="B7641" t="str">
            <v>Aufbau von Konzentrationsketten aus Kaliumchloridlösungen und Silber/Silberchloridelektroden</v>
          </cell>
          <cell r="C7641" t="str">
            <v>Setting up a concentration series with potassium chloride solutions and silver/silver chloride electrodes</v>
          </cell>
          <cell r="D7641" t="str">
            <v/>
          </cell>
          <cell r="E7641" t="str">
            <v xml:space="preserve">Establecer una serie de concentraciones con solución de  cloruro potásico y electrodos de plata/cloruro de plata </v>
          </cell>
          <cell r="F7641" t="str">
            <v xml:space="preserve">Kompletny zestaw eksperymentalny: Tworzenie szeregu stężeń za pomocą roztworu chlorku potasu i elektrody srebro/chlorek srebra </v>
          </cell>
          <cell r="G7641" t="str">
            <v xml:space="preserve">Настройка серий измерения концентраций хлорида калия и растворов серебра / хлорид серебра  </v>
          </cell>
          <cell r="H7641">
            <v>149.1</v>
          </cell>
        </row>
        <row r="7642">
          <cell r="A7642" t="str">
            <v>P7401500</v>
          </cell>
          <cell r="B7642" t="str">
            <v>Galvanische Zellen aus unterschiedlichen Redoxpaaren/ Konzentrationen und die Berechnung ihrer Potenziale mittels der Nernst-Gleichung</v>
          </cell>
          <cell r="C7642" t="str">
            <v>Galvanic cells with different redox couples/concentrations and the calculation oftheir potentials</v>
          </cell>
          <cell r="D7642" t="str">
            <v/>
          </cell>
          <cell r="E7642" t="str">
            <v>Celdas galvánicas con diferentes concentraciones redox y cálculo de sus potenciales</v>
          </cell>
          <cell r="F7642" t="str">
            <v xml:space="preserve">Kompletny zestaw eksperymentalny: Ogniwa galwaniczne dla różnych par redoks/stężeń i wyznaczenie ich potencjałów za pomocą równania Nernsta </v>
          </cell>
          <cell r="G7642" t="str">
            <v>Гальванические элементы с различными окислительно-восстановительными парами / концентрациями и расчет их потенциалов</v>
          </cell>
          <cell r="H7642">
            <v>191.1</v>
          </cell>
        </row>
        <row r="7643">
          <cell r="A7643" t="str">
            <v>P7401600</v>
          </cell>
          <cell r="B7643" t="str">
            <v>Veränderung der Spannung einer Konzentrationskette durch Fällung oder Komplexierung</v>
          </cell>
          <cell r="C7643" t="str">
            <v>Changes in the voltage of a concentration seriesdue to precipitation or binding</v>
          </cell>
          <cell r="D7643" t="str">
            <v>Changements dans la tension d'une série de concentrationen raison de la précipitation ou de la liaison</v>
          </cell>
          <cell r="E7643" t="str">
            <v>Cambios en el voltaje de una serie de concentraciones debido a la precipitación o uniones</v>
          </cell>
          <cell r="F7643" t="str">
            <v xml:space="preserve">Kompletny zestaw eksperymentalny: Zmiany napięcia dla szeregu stężeń - w wyniku reakcji wytrącania, wiązania lub kompleksowania </v>
          </cell>
          <cell r="G7643" t="str">
            <v>Изменения в напряжении серии концентраций за счет осаждения или комплексо-образования</v>
          </cell>
          <cell r="H7643">
            <v>136</v>
          </cell>
        </row>
        <row r="7644">
          <cell r="A7644" t="str">
            <v>P7401700</v>
          </cell>
          <cell r="B7644" t="str">
            <v>Das Löslichkeitsprodukt der Silberhalogenide</v>
          </cell>
          <cell r="C7644" t="str">
            <v>The solubility products of silver halides</v>
          </cell>
          <cell r="D7644" t="str">
            <v>Les produits de solubilité des halogénures d'argent</v>
          </cell>
          <cell r="E7644" t="str">
            <v>Solubilidad de productos de haluros de plata</v>
          </cell>
          <cell r="F7644" t="str">
            <v xml:space="preserve">Kompletny zestaw eksperymentalny: Produkty rozpuszczalności halogenków srebra  </v>
          </cell>
          <cell r="G7644" t="str">
            <v>Продукты растворимости галогенидов серебра</v>
          </cell>
          <cell r="H7644">
            <v>442.7</v>
          </cell>
        </row>
        <row r="7645">
          <cell r="A7645" t="str">
            <v>P7401800</v>
          </cell>
          <cell r="B7645" t="str">
            <v>Korrosion von Metallen, Lokalelemente, kathodischer Korrosionsschutz</v>
          </cell>
          <cell r="C7645" t="str">
            <v>Corrosion of metals, local cells, cathodic protection against corrosion</v>
          </cell>
          <cell r="D7645" t="str">
            <v>Corrosion des métaux, cel localls, cathodique protection contre la corrosion</v>
          </cell>
          <cell r="E7645" t="str">
            <v>Corrosión de los metales, celdas locales, protección protección catódica contra la corrosión</v>
          </cell>
          <cell r="F7645" t="str">
            <v xml:space="preserve">Kompletny zestaw eksperymentalny: Korozja metali, ogniwa lokalne, katodowa ochrona przed korozją  </v>
          </cell>
          <cell r="G7645" t="str">
            <v xml:space="preserve">Коррозия металлов, катодная защита от коррозии </v>
          </cell>
          <cell r="H7645">
            <v>129.30000000000001</v>
          </cell>
        </row>
        <row r="7646">
          <cell r="A7646" t="str">
            <v>P7401900</v>
          </cell>
          <cell r="B7646" t="str">
            <v>Warum ist das unedle Aluminium so korrosionsfest?</v>
          </cell>
          <cell r="C7646" t="str">
            <v>Why is the base metal aluminium so non-corrosive?</v>
          </cell>
          <cell r="D7646" t="str">
            <v>Pourquoi le métal de base aluminium si non corrosif ?</v>
          </cell>
          <cell r="E7646" t="str">
            <v>¿Por qué es la base de alumnio no corrosiva?</v>
          </cell>
          <cell r="F7646" t="str">
            <v xml:space="preserve">Kompletny zestaw eksperymentalny: Dlaczego glin nie koroduje?  </v>
          </cell>
          <cell r="G7646" t="str">
            <v xml:space="preserve">Почему основной металл алюминий не подвержен коррозии?  </v>
          </cell>
          <cell r="H7646">
            <v>136.80000000000001</v>
          </cell>
        </row>
        <row r="7647">
          <cell r="A7647" t="str">
            <v>P7402000</v>
          </cell>
          <cell r="B7647" t="str">
            <v>Korrosionsschutz durch Passivierung</v>
          </cell>
          <cell r="C7647" t="str">
            <v>Protecting against corrosion by passification</v>
          </cell>
          <cell r="D7647" t="str">
            <v>Protection contre la corrosion by passification</v>
          </cell>
          <cell r="E7647" t="str">
            <v>Protección contra la corrosión por "passification"</v>
          </cell>
          <cell r="F7647" t="str">
            <v xml:space="preserve">Kompletny zestaw eksperymentalny: Ochrona przed korozją - pasywacja  </v>
          </cell>
          <cell r="G7647" t="str">
            <v xml:space="preserve">Защита от коррозии путем пассивации </v>
          </cell>
          <cell r="H7647">
            <v>645.9</v>
          </cell>
        </row>
        <row r="7648">
          <cell r="A7648" t="str">
            <v>P7402100</v>
          </cell>
          <cell r="B7648" t="str">
            <v>Galvanische Verzinkung</v>
          </cell>
          <cell r="C7648" t="str">
            <v>Galvanic zincking</v>
          </cell>
          <cell r="D7648" t="str">
            <v>Zincking galvanique</v>
          </cell>
          <cell r="E7648" t="str">
            <v>Tratamiento galvánico - revestimiento con zinc</v>
          </cell>
          <cell r="F7648" t="str">
            <v xml:space="preserve">Kompletny zestaw eksperymentalny: Cynkowanie galwaniczne  </v>
          </cell>
          <cell r="G7648" t="str">
            <v>Гальваническое цинкование</v>
          </cell>
          <cell r="H7648">
            <v>208.4</v>
          </cell>
        </row>
        <row r="7649">
          <cell r="A7649" t="str">
            <v>P7402200</v>
          </cell>
          <cell r="B7649" t="str">
            <v>Energiespeicherung durch Akkus (reversible galvanische Zellen)</v>
          </cell>
          <cell r="C7649" t="str">
            <v>Storing energy in reversible galvanic cells,so-called storage batteries or  accumulators</v>
          </cell>
          <cell r="D7649" t="str">
            <v/>
          </cell>
          <cell r="E7649" t="str">
            <v>Almacenamiento de energía en celdas galvánicas reversibles, acumuladores</v>
          </cell>
          <cell r="F7649" t="str">
            <v xml:space="preserve">Kompletny zestaw eksperymentalny: Przechowywanie energii w odwracalnych ogniwach galwanicznych (tzw. baterie i akumulatory) </v>
          </cell>
          <cell r="G7649" t="str">
            <v xml:space="preserve">Сохранение энергии в обратимых гальванических элементах, так называемые батарейки или аккумуляторы  </v>
          </cell>
          <cell r="H7649">
            <v>222</v>
          </cell>
        </row>
        <row r="7650">
          <cell r="A7650" t="str">
            <v>P7402300</v>
          </cell>
          <cell r="B7650" t="str">
            <v>Die Zink/Sauerstoff Zelle</v>
          </cell>
          <cell r="C7650" t="str">
            <v>The zinc/oxygen cell</v>
          </cell>
          <cell r="D7650" t="str">
            <v>La cellule zinc/oxygène</v>
          </cell>
          <cell r="E7650" t="str">
            <v>Celda de zinc/oxígeno</v>
          </cell>
          <cell r="F7650" t="str">
            <v xml:space="preserve">Kompletny zestaw eksperymentalny: Ogniwo cynkowo-tlenowe  </v>
          </cell>
          <cell r="G7650" t="str">
            <v xml:space="preserve">Цинк / кислород гальванические элементы  </v>
          </cell>
          <cell r="H7650">
            <v>245.6</v>
          </cell>
        </row>
        <row r="7651">
          <cell r="A7651" t="str">
            <v>P7402400</v>
          </cell>
          <cell r="B7651" t="str">
            <v>Leitfähigkeit und Nachweis der Ionenwanderung</v>
          </cell>
          <cell r="C7651" t="str">
            <v>Test confirming the migration of ions by means of indicatorpaper</v>
          </cell>
          <cell r="D7651" t="str">
            <v>Test confirmant la migration d'ions au moyen d'un indicateurpapier</v>
          </cell>
          <cell r="E7651" t="str">
            <v>Test verificación de la migración de los iones mediante papel indicador</v>
          </cell>
          <cell r="F7651" t="str">
            <v xml:space="preserve">Kompletny zestaw eksperymentalny: Test, za pomocą papierka wskaźnikowego, potwierdzający migrację jonów   </v>
          </cell>
          <cell r="G7651" t="str">
            <v>Тест, подтверждающий миграцию ионов с помощью индикаторной бумаги</v>
          </cell>
          <cell r="H7651">
            <v>352.8</v>
          </cell>
        </row>
        <row r="7652">
          <cell r="A7652" t="str">
            <v>P7402500</v>
          </cell>
          <cell r="B7652" t="str">
            <v>Elektrolyse mit dem Rillentrog</v>
          </cell>
          <cell r="C7652" t="str">
            <v>Electrolysis</v>
          </cell>
          <cell r="D7652" t="str">
            <v/>
          </cell>
          <cell r="E7652" t="str">
            <v/>
          </cell>
          <cell r="F7652" t="str">
            <v/>
          </cell>
          <cell r="G7652" t="str">
            <v>Электролиз</v>
          </cell>
          <cell r="H7652">
            <v>117.1</v>
          </cell>
        </row>
        <row r="7653">
          <cell r="A7653" t="str">
            <v>P7402600</v>
          </cell>
          <cell r="B7653" t="str">
            <v>Überspannung bei der Elektrolyse</v>
          </cell>
          <cell r="C7653" t="str">
            <v xml:space="preserve">Overvoltage in electrolysis </v>
          </cell>
          <cell r="D7653" t="str">
            <v/>
          </cell>
          <cell r="E7653" t="str">
            <v/>
          </cell>
          <cell r="F7653" t="str">
            <v/>
          </cell>
          <cell r="G7653" t="str">
            <v>Перенапряжение при электролизе</v>
          </cell>
          <cell r="H7653">
            <v>420.4</v>
          </cell>
        </row>
        <row r="7654">
          <cell r="A7654" t="str">
            <v>P7402700</v>
          </cell>
          <cell r="B7654" t="str">
            <v>Leclanche-Element (Modellaufbau)</v>
          </cell>
          <cell r="C7654" t="str">
            <v>Leclanche element (model structure)</v>
          </cell>
          <cell r="D7654" t="str">
            <v/>
          </cell>
          <cell r="E7654" t="str">
            <v/>
          </cell>
          <cell r="F7654" t="str">
            <v/>
          </cell>
          <cell r="G7654" t="str">
            <v>Элемент Лекланш (модель)</v>
          </cell>
          <cell r="H7654">
            <v>218.2</v>
          </cell>
        </row>
        <row r="7655">
          <cell r="A7655" t="str">
            <v>P7402800</v>
          </cell>
          <cell r="B7655" t="str">
            <v>1. Faraday´sche Gesetz</v>
          </cell>
          <cell r="C7655" t="str">
            <v>First law of Faraday</v>
          </cell>
          <cell r="D7655" t="str">
            <v/>
          </cell>
          <cell r="E7655" t="str">
            <v/>
          </cell>
          <cell r="F7655" t="str">
            <v/>
          </cell>
          <cell r="G7655" t="str">
            <v>1. закон Фарадея</v>
          </cell>
          <cell r="H7655">
            <v>112</v>
          </cell>
        </row>
        <row r="7656">
          <cell r="A7656" t="str">
            <v>P7402900</v>
          </cell>
          <cell r="B7656" t="str">
            <v>2. Faraday´sche Gesetz</v>
          </cell>
          <cell r="C7656" t="str">
            <v>Second law of Faraday</v>
          </cell>
          <cell r="D7656" t="str">
            <v/>
          </cell>
          <cell r="E7656" t="str">
            <v/>
          </cell>
          <cell r="F7656" t="str">
            <v/>
          </cell>
          <cell r="G7656" t="str">
            <v>2. закон Фарадея</v>
          </cell>
          <cell r="H7656">
            <v>252.4</v>
          </cell>
        </row>
        <row r="7657">
          <cell r="A7657" t="str">
            <v>P7510100</v>
          </cell>
          <cell r="B7657" t="str">
            <v>Die Wirkung von Säuren auf Indikatoren</v>
          </cell>
          <cell r="C7657" t="str">
            <v>Acids and their effect on indicators</v>
          </cell>
          <cell r="D7657" t="str">
            <v>Les acides et leur effet sur les indicateurs</v>
          </cell>
          <cell r="E7657" t="str">
            <v>Ácidos y sus efectos en los indicadores</v>
          </cell>
          <cell r="F7657" t="str">
            <v>Kompletny zestaw eksperymentalny: Oddziaływanie kwasów na wskaźniki</v>
          </cell>
          <cell r="G7657" t="str">
            <v>Кислоты и их влияние на индикаторы</v>
          </cell>
          <cell r="H7657">
            <v>162.30000000000001</v>
          </cell>
        </row>
        <row r="7658">
          <cell r="A7658" t="str">
            <v>P7510200</v>
          </cell>
          <cell r="B7658" t="str">
            <v>Wirkung von Säuren und Laugen auf natürliche und technische Indikatoren</v>
          </cell>
          <cell r="C7658" t="str">
            <v>The effect of acids and bases on natural and synthetic indicators</v>
          </cell>
          <cell r="D7658" t="str">
            <v>L'effet des acides et des bases sur les produits naturels et des indicateurs synthétiques</v>
          </cell>
          <cell r="E7658" t="str">
            <v>Efecto de los ácidos y bases en indicadores naturales y sintéticos</v>
          </cell>
          <cell r="F7658" t="str">
            <v>Kompletny zestaw eksperymentalny: Oddziaływanie kwasów i zasad na wskaźniki naturalne i techniczne</v>
          </cell>
          <cell r="G7658" t="str">
            <v>Влияние кислот и оснований на природные и синтетические индикаторы</v>
          </cell>
          <cell r="H7658">
            <v>330.1</v>
          </cell>
        </row>
        <row r="7659">
          <cell r="A7659" t="str">
            <v>P7510300</v>
          </cell>
          <cell r="B7659" t="str">
            <v>Puffernachweis mit Indikatoren</v>
          </cell>
          <cell r="C7659" t="str">
            <v>Identification of buffers with indicators</v>
          </cell>
          <cell r="D7659" t="str">
            <v>Identification des tampons avec des indicateurs</v>
          </cell>
          <cell r="E7659" t="str">
            <v>Identificación de los tampones con indicadores</v>
          </cell>
          <cell r="F7659" t="str">
            <v>Kompletny zestaw eksperymentalny: Identyfikacja substancji buforowych za pomocą wskaźników</v>
          </cell>
          <cell r="G7659" t="str">
            <v>Обнаружение буфера с помощью индикатора</v>
          </cell>
          <cell r="H7659">
            <v>266.3</v>
          </cell>
        </row>
        <row r="7660">
          <cell r="A7660" t="str">
            <v>P7510400</v>
          </cell>
          <cell r="B7660" t="str">
            <v>Die Wirkung unterschiedlicher Salzlösungen auf technische Indikatoren</v>
          </cell>
          <cell r="C7660" t="str">
            <v>Saline solutions and their effect on various indicators</v>
          </cell>
          <cell r="D7660" t="str">
            <v>Solutions salines et leurs influence sur différents  indicateurs</v>
          </cell>
          <cell r="E7660" t="str">
            <v>Soluciones salinas y sus efectos en indicadores</v>
          </cell>
          <cell r="F7660" t="str">
            <v>Kompletny zestaw eksperymentalny: Oddziaływanie różnych roztworów soli na wskaźniki techniczne</v>
          </cell>
          <cell r="G7660" t="str">
            <v>Влияние различных солевых растворов на  различные технические индикаторы</v>
          </cell>
          <cell r="H7660">
            <v>265.39999999999998</v>
          </cell>
        </row>
        <row r="7661">
          <cell r="A7661" t="str">
            <v>P7510500</v>
          </cell>
          <cell r="B7661" t="str">
            <v>Manuelle Titration einer starken Säure mit einer starken Base (Bromthymolblau)</v>
          </cell>
          <cell r="C7661" t="str">
            <v>Titration of a strong acid with a strong base with the aid of a suitable indicator</v>
          </cell>
          <cell r="D7661" t="str">
            <v>Titrage d'un acide fort avec une base forte à l'aide d'un indicateur approprié</v>
          </cell>
          <cell r="E7661" t="str">
            <v>Valoración de un ácido fuerte con una base fuerte con la ayuda de un indicador adecuado</v>
          </cell>
          <cell r="F7661" t="str">
            <v>Kompletny zestaw eksperymentalny: Ręczne miareczkowanie silnego kwasu za pomocą silnej zasady (błękit bromotymolowy)</v>
          </cell>
          <cell r="G7661" t="str">
            <v>Титрование сильной кислоты сильным основанием с использованием  индикатора</v>
          </cell>
          <cell r="H7661">
            <v>208.09</v>
          </cell>
        </row>
        <row r="7662">
          <cell r="A7662" t="str">
            <v>P7510569</v>
          </cell>
          <cell r="B7662" t="str">
            <v>Titration einer starken Säure mit einer starken Base mit Cobra SMARTsense</v>
          </cell>
          <cell r="C7662" t="str">
            <v>Titration of a strong acid with a strong base with Cobra SMARTsense</v>
          </cell>
          <cell r="D7662" t="str">
            <v>Titrage d'un acide fort avec une base forte avec Cobra SMARTsense</v>
          </cell>
          <cell r="E7662" t="str">
            <v>Titulación de un ácido fuerte con una base fuerte mediante Cobra SMARTsense</v>
          </cell>
          <cell r="F7662" t="str">
            <v>Kompletny zestaw eksperymentalny: Miareczkowanie silnego kwasu za pomocą silnej zasady z  Cobra SMARTsense</v>
          </cell>
          <cell r="G7662" t="str">
            <v>Титрование сильной кислоты сильным основанием с Cobra SMARTsense</v>
          </cell>
          <cell r="H7662">
            <v>557.29</v>
          </cell>
        </row>
        <row r="7663">
          <cell r="A7663" t="str">
            <v>P7510600</v>
          </cell>
          <cell r="B7663" t="str">
            <v>Titration einer starken Säure mit einer starken Base unter Verwendung verschiedener Indikatoren</v>
          </cell>
          <cell r="C7663" t="str">
            <v>Titration of a strong acid with a strong base with the aid of several indicators</v>
          </cell>
          <cell r="D7663" t="str">
            <v>Titrage d'un acide fort avec une base forte à l'aide de plusieurs indicateurs</v>
          </cell>
          <cell r="E7663" t="str">
            <v>Valoración de un ácido fuerte con una base fuerte con la ayuda de varios indicadores</v>
          </cell>
          <cell r="F7663" t="str">
            <v>Kompletny zestaw eksperymentalny: Miareczkowanie silnego kwasu silną zasadą z wykorzystaniem różnych wskaźników</v>
          </cell>
          <cell r="G7663" t="str">
            <v>Титрование сильной кислоты сильным основанием с использованием нескольких индикаторов</v>
          </cell>
          <cell r="H7663">
            <v>247.69</v>
          </cell>
        </row>
        <row r="7664">
          <cell r="A7664" t="str">
            <v>P7510669</v>
          </cell>
          <cell r="B7664" t="str">
            <v>Titration einer starken Säure mit einer starken Base unter Verwendung verschiedener Indikatoren mit Cobra SMARTsense</v>
          </cell>
          <cell r="C7664" t="str">
            <v>Titration of a strong acid with a strong base using various indicators with Cobra SMARTsense</v>
          </cell>
          <cell r="D7664" t="str">
            <v>Titrage d'un acide fort avec une base forte en utilisant différents indicateurs avec Cobra SMARTsense</v>
          </cell>
          <cell r="E7664" t="str">
            <v>Valoración de un ácido fuerte con una base fuerteutilizando varios indicadores con Cobra SMARTsense</v>
          </cell>
          <cell r="F7664" t="str">
            <v/>
          </cell>
          <cell r="G7664" t="str">
            <v>Титрование сильной кислоты сильным основанием с использованием различных индикаторов с помощью Cobra SMARTsense</v>
          </cell>
          <cell r="H7664">
            <v>465.29</v>
          </cell>
        </row>
        <row r="7665">
          <cell r="A7665" t="str">
            <v>P7510700</v>
          </cell>
          <cell r="B7665" t="str">
            <v>Titration einer schwachen Säuremit einer starken Base mit Hilfe eines geeigneten Indikators</v>
          </cell>
          <cell r="C7665" t="str">
            <v>Titration of a weak acid with a strong base with the aid of a suitable indicator</v>
          </cell>
          <cell r="D7665" t="str">
            <v>Titrage d'un acide faible avec une base forte à l'aide d'un indicateur approprié</v>
          </cell>
          <cell r="E7665" t="str">
            <v>Valoración de un ácido débil con una base fuerte con la ayuda de un indicador adecuado</v>
          </cell>
          <cell r="F7665" t="str">
            <v>Kompletny zestaw eksperymentalny: Miareczkowanie słabego kwasu silną zasadą z wykorzystaniem odpowiedniego wskaźnika</v>
          </cell>
          <cell r="G7665" t="str">
            <v>Титрование слабой кислоты сильным основанием с использованием индикатора</v>
          </cell>
          <cell r="H7665">
            <v>213.69</v>
          </cell>
        </row>
        <row r="7666">
          <cell r="A7666" t="str">
            <v>P7510769</v>
          </cell>
          <cell r="B7666" t="str">
            <v>Titration einer schwachen Säure gegen eine starke Base mit Cobra SMARTsense</v>
          </cell>
          <cell r="C7666" t="str">
            <v>Titration of a weak acid with a strong base</v>
          </cell>
          <cell r="D7666" t="str">
            <v>Titrage d'un acide faible avec une base forte</v>
          </cell>
          <cell r="E7666" t="str">
            <v>Valoración de un ácido débil con una base fuerte</v>
          </cell>
          <cell r="F7666" t="str">
            <v>Kompletny zestaw eksperymentalny: Miareczkowanie słabego kwasu silną zasadą z wykorzystaniem Cobra SMARTsense</v>
          </cell>
          <cell r="G7666" t="str">
            <v>Титрование слабой кислоты сильным основанием сCobra SMARTsense</v>
          </cell>
          <cell r="H7666">
            <v>431.29</v>
          </cell>
        </row>
        <row r="7667">
          <cell r="A7667" t="str">
            <v>P7510800</v>
          </cell>
          <cell r="B7667" t="str">
            <v>Titration einer schwachen Base mit einer starken Säure mit Hilfe eines geeigneten Indikators</v>
          </cell>
          <cell r="C7667" t="str">
            <v>Titration of a weak base with a strong acid with the aid of a suitable indicator</v>
          </cell>
          <cell r="D7667" t="str">
            <v>Titrage d'une base faible avec un acide fort à l'aide d'un indicateur approprié</v>
          </cell>
          <cell r="E7667" t="str">
            <v>Valoración de una base débil con un ácido fuerte con la ayuda de un indicador adecuado</v>
          </cell>
          <cell r="F7667" t="str">
            <v>Kompletny zestaw eksperymentalny: Miareczkowanie słabej zasady silnym kwasem z wykorzystaniem odpowiedniego wskaźnika</v>
          </cell>
          <cell r="G7667" t="str">
            <v>Титрование слабого основания сильной кислотой с использованием  индикатора</v>
          </cell>
          <cell r="H7667">
            <v>213.69</v>
          </cell>
        </row>
        <row r="7668">
          <cell r="A7668" t="str">
            <v>P7510900</v>
          </cell>
          <cell r="B7668" t="str">
            <v>Titration einer schwachen Säure mit einer schwachen Base mit Hilfe eines geeigneten  Indikators</v>
          </cell>
          <cell r="C7668" t="str">
            <v>Titration of a weak acid with a weak base with the aid of a suitable indicator</v>
          </cell>
          <cell r="D7668" t="str">
            <v>Titrage d'un acide faible avec une base faible avec à l'aide d'un indicateur approprié</v>
          </cell>
          <cell r="E7668" t="str">
            <v>Valoración de un ácido débil con una base débil con la ayuda de un indicador adecuado</v>
          </cell>
          <cell r="F7668" t="str">
            <v>Kompletny zestaw eksperymentalny: Miareczkowanie słabego kwasu słabą zasadą z wykorzystaniem odpowiedniego wskaźnika</v>
          </cell>
          <cell r="G7668" t="str">
            <v>Титрование слабой кислоты слабым основанием с использованием индикатора</v>
          </cell>
          <cell r="H7668">
            <v>200.89</v>
          </cell>
        </row>
        <row r="7669">
          <cell r="A7669" t="str">
            <v>P7510969</v>
          </cell>
          <cell r="B7669" t="str">
            <v>Titration einer schwachen Säure gegen eine  schwache Base mit Cobra SMARTsense</v>
          </cell>
          <cell r="C7669" t="str">
            <v>Titration of a weak acid with a weak base with Cobra SMARTsense</v>
          </cell>
          <cell r="D7669" t="str">
            <v/>
          </cell>
          <cell r="E7669" t="str">
            <v/>
          </cell>
          <cell r="F7669" t="str">
            <v>Kompletny zestaw eksperymentalny: Miareczkowanie słabego kwasu słabą zasadą z wykorzystaniem Cobra SMARTsense</v>
          </cell>
          <cell r="G7669" t="str">
            <v>Титрование слабой кислоты слабым основанием c Cobra SMARTsense</v>
          </cell>
          <cell r="H7669">
            <v>422.69</v>
          </cell>
        </row>
        <row r="7670">
          <cell r="A7670" t="str">
            <v>P7511000</v>
          </cell>
          <cell r="B7670" t="str">
            <v>Titration einer mehrwertigen Säure mit einer starken Base mit Hilfe eines geeigneten  Indikators</v>
          </cell>
          <cell r="C7670" t="str">
            <v>Titration of a polyprotic acid with a strong base with the aid a suitable indicator</v>
          </cell>
          <cell r="D7670" t="str">
            <v>Titrage d'un acide polyprotique avec un base solide avec l'aide d'un indicateur approprié</v>
          </cell>
          <cell r="E7670" t="str">
            <v>Valoración de un ácido poliprótico con un base sólida con la ayuda de un indicador adecuado</v>
          </cell>
          <cell r="F7670" t="str">
            <v>Kompletny zestaw eksperymentalny: Miareczkowanie wielowartościowego kwasu silną zasadą z wykorzystaniem odpowiedniego wskaźnika</v>
          </cell>
          <cell r="G7670" t="str">
            <v>Титрование многоосновной кислоты сильным основанием с использованием индикатора</v>
          </cell>
          <cell r="H7670">
            <v>211.09</v>
          </cell>
        </row>
        <row r="7671">
          <cell r="A7671" t="str">
            <v>P7511069</v>
          </cell>
          <cell r="B7671" t="str">
            <v>Titration einer mehrwertigen Säure  gegen eine starke Base mit Cobra SMARTsense</v>
          </cell>
          <cell r="C7671" t="str">
            <v>Titration of a polyprotic acid with a strong base with Cobra SMARTsense</v>
          </cell>
          <cell r="D7671" t="str">
            <v/>
          </cell>
          <cell r="E7671" t="str">
            <v/>
          </cell>
          <cell r="F7671" t="str">
            <v>Kompletny zestaw eksperymentalny: Miareczkowanie wieloprotonowego kwasu silną zasadą z wykorzystaniem Cobra SMARTsense</v>
          </cell>
          <cell r="G7671" t="str">
            <v>Титрование многоосновной кислоты сильным основанием c Cobra SMARTsense</v>
          </cell>
          <cell r="H7671">
            <v>440.89</v>
          </cell>
        </row>
        <row r="7672">
          <cell r="A7672" t="str">
            <v>P7511100</v>
          </cell>
          <cell r="B7672" t="str">
            <v>Bestimmung des pKs-Wertes einer schwachen Säure durch Halbtitratration</v>
          </cell>
          <cell r="C7672" t="str">
            <v>Determining the pKa value of a weak acid with  half titration</v>
          </cell>
          <cell r="D7672" t="str">
            <v>Détermination de la valeur pKa d'un acide faible avec  demi-titrage</v>
          </cell>
          <cell r="E7672" t="str">
            <v>Determinación del valor pKa de un ácido débil con  media titulación</v>
          </cell>
          <cell r="F7672" t="str">
            <v>Kompletny zestaw eksperymentalny: Określanie wartości pKa słabego kwasu drogą połowicznego zobojętnienia</v>
          </cell>
          <cell r="G7672" t="str">
            <v>Определение значения pKa слабой кислоты путем половинного титрования</v>
          </cell>
          <cell r="H7672">
            <v>260.29000000000002</v>
          </cell>
        </row>
        <row r="7673">
          <cell r="A7673" t="str">
            <v>P7511200</v>
          </cell>
          <cell r="B7673" t="str">
            <v>Kationennachweis durch Flammenfärbung</v>
          </cell>
          <cell r="C7673" t="str">
            <v>Identifying cations with a flame test</v>
          </cell>
          <cell r="D7673" t="str">
            <v>Identification des cations par un test à la flamme</v>
          </cell>
          <cell r="E7673" t="str">
            <v>Identificación de cationes con la prueba de la llama</v>
          </cell>
          <cell r="F7673" t="str">
            <v>Kompletny zestaw eksperymentalny: Wykazywanie kationów przez barwienie płomienia</v>
          </cell>
          <cell r="G7673" t="str">
            <v>Обнаружение катионов путем окрашивания пламенем</v>
          </cell>
          <cell r="H7673">
            <v>300.8</v>
          </cell>
        </row>
        <row r="7674">
          <cell r="A7674" t="str">
            <v>P7511300</v>
          </cell>
          <cell r="B7674" t="str">
            <v>Anionen-Nachweis durch Fällungsreaktionen</v>
          </cell>
          <cell r="C7674" t="str">
            <v>Anion analysis with precipitation reactions</v>
          </cell>
          <cell r="D7674" t="str">
            <v>Analyse des anions avec réactions de précipitation</v>
          </cell>
          <cell r="E7674" t="str">
            <v>Análisis de aniones con reacciones de precipitación</v>
          </cell>
          <cell r="F7674" t="str">
            <v>Kompletny zestaw eksperymentalny: Wykazywanie anionów przez reakcje strącania</v>
          </cell>
          <cell r="G7674" t="str">
            <v xml:space="preserve">Определение ионов методом осаждения </v>
          </cell>
          <cell r="H7674">
            <v>248.3</v>
          </cell>
        </row>
        <row r="7675">
          <cell r="A7675" t="str">
            <v>P7511400</v>
          </cell>
          <cell r="B7675" t="str">
            <v>Quantitative Bestimmung von Chlorid nach Fajans</v>
          </cell>
          <cell r="C7675" t="str">
            <v>Determination of chloride by Fajans</v>
          </cell>
          <cell r="D7675" t="str">
            <v>Détermination du chlorure par Fajans</v>
          </cell>
          <cell r="E7675" t="str">
            <v>Determinación de cloruro por Fajans</v>
          </cell>
          <cell r="F7675" t="str">
            <v>Kompletny zestaw eksperymentalny: Ilościowe określanie chlorków metodą Fajansa</v>
          </cell>
          <cell r="G7675" t="str">
            <v>Определение хлорида  по  методу Фаянса</v>
          </cell>
          <cell r="H7675">
            <v>275.66000000000003</v>
          </cell>
        </row>
        <row r="7676">
          <cell r="A7676" t="str">
            <v>P7511669</v>
          </cell>
          <cell r="B7676" t="str">
            <v>Titration einer Pufferlösung gegen eine starke Base mit Cobra SMARTsense</v>
          </cell>
          <cell r="C7676" t="str">
            <v>Titration of a buffer solution with a strong base with Cobra SMARTsense</v>
          </cell>
          <cell r="D7676" t="str">
            <v/>
          </cell>
          <cell r="E7676" t="str">
            <v/>
          </cell>
          <cell r="F7676" t="str">
            <v>Kompletny zestaw eksperymentalny: Miareczkowanie roztworu buforowego z wykorzystaniem Cobra SMARTsense</v>
          </cell>
          <cell r="G7676" t="str">
            <v>Титрование буферного раствора с сильной кислотойc Cobra SMARTsense</v>
          </cell>
          <cell r="H7676">
            <v>439.09</v>
          </cell>
        </row>
        <row r="7677">
          <cell r="A7677" t="str">
            <v>P7511769</v>
          </cell>
          <cell r="B7677" t="str">
            <v>Experimentelle Bestätigung:  Henderson-Hasselbalch  mit Cobra SMARTsense</v>
          </cell>
          <cell r="C7677" t="str">
            <v>Experimental confirmation: Henderson-Hasselbalch with Cobra SMARTsense</v>
          </cell>
          <cell r="D7677" t="str">
            <v/>
          </cell>
          <cell r="E7677" t="str">
            <v/>
          </cell>
          <cell r="F7677" t="str">
            <v>Kompletny zestaw eksperymentalny: Eksperymentalny dowód twierdzenia Hendersona-Hasselbalcha z Cobra SMARTsense</v>
          </cell>
          <cell r="G7677" t="str">
            <v xml:space="preserve"> Уравнение Гендерсона-Гассельбаха c Cobra SMARTsense</v>
          </cell>
          <cell r="H7677">
            <v>405.3</v>
          </cell>
        </row>
        <row r="7678">
          <cell r="A7678" t="str">
            <v>P7511869</v>
          </cell>
          <cell r="B7678" t="str">
            <v>Titration eines säurehaltigen Erfrischungsgetränkes  gegen eine starken Base mit Cobra SMARTsense</v>
          </cell>
          <cell r="C7678" t="str">
            <v>Titration of an acidic soft drink with a strong base with Cobra SMARTsense</v>
          </cell>
          <cell r="D7678" t="str">
            <v/>
          </cell>
          <cell r="E7678" t="str">
            <v/>
          </cell>
          <cell r="F7678" t="str">
            <v>Kompletny zestaw eksperymentalny: Miareczkowanie napoju orzeźwiającego o zawartości kwasu z Cobra SMARTsense</v>
          </cell>
          <cell r="G7678" t="str">
            <v>Титрование кислого безалкогольного напитка сильным основаниec Cobra SMARTsense</v>
          </cell>
          <cell r="H7678">
            <v>389.49</v>
          </cell>
        </row>
        <row r="7679">
          <cell r="A7679" t="str">
            <v>P7512569</v>
          </cell>
          <cell r="B7679" t="str">
            <v>pH-Wert von alltäglichen Stoffen (Reinigungs-, Lebensmittel)</v>
          </cell>
          <cell r="C7679" t="str">
            <v>pH-value of everyday substances</v>
          </cell>
          <cell r="D7679" t="str">
            <v>la valeur du pH des substances courantes</v>
          </cell>
          <cell r="E7679" t="str">
            <v>valor del pH de las sustancias cotidianas</v>
          </cell>
          <cell r="F7679" t="str">
            <v/>
          </cell>
          <cell r="G7679" t="str">
            <v xml:space="preserve"> Значения pH  бытовых вещевств( чистящие средства, продукты питания)</v>
          </cell>
          <cell r="H7679">
            <v>166.9</v>
          </cell>
        </row>
        <row r="7680">
          <cell r="A7680" t="str">
            <v>P8000169</v>
          </cell>
          <cell r="B7680" t="str">
            <v>Ruhe- und Belastungspuls mit Cobra SMARTsense</v>
          </cell>
          <cell r="C7680" t="str">
            <v>Pulse at rest and during exercise with Cobra SMARTsense</v>
          </cell>
          <cell r="D7680" t="str">
            <v>Pouls au repos et pendant l'exercice avec le Cobra SMARTsense</v>
          </cell>
          <cell r="E7680" t="str">
            <v>Pulso en reposo y durante el ejercicio con Cobra SMARTsense</v>
          </cell>
          <cell r="F7680" t="str">
            <v>Kompletny zestaw eksperymentalny: Puls w spoczynku i podczas wysiłku</v>
          </cell>
          <cell r="G7680" t="str">
            <v>Пульс в состоянии покоя и во время тренировки c Cobra SMARTsense</v>
          </cell>
          <cell r="H7680">
            <v>132</v>
          </cell>
        </row>
        <row r="7681">
          <cell r="A7681" t="str">
            <v>P8001069</v>
          </cell>
          <cell r="B7681" t="str">
            <v>Wieviel Luft kann unsere Lunge aufnehmen? (Spirometrie) mit Cobra SMARTsense</v>
          </cell>
          <cell r="C7681" t="str">
            <v>How much air can our lungs contain with Cobra SMARTsense</v>
          </cell>
          <cell r="D7681" t="str">
            <v>Capacités et volumes pulmonaires de l'homme avec Cobra SMARTsense</v>
          </cell>
          <cell r="E7681" t="str">
            <v>Capacidad y volumen pulmonar del ser humano con Cobra SMARTsense</v>
          </cell>
          <cell r="F7681" t="str">
            <v>Kompletny zestaw eksperymentalny: Jak dużo powietrza mogą zawierać płuca za pomocą (spirometria)</v>
          </cell>
          <cell r="G7681" t="str">
            <v>Определение количества воздуха в легких (спирометрия) c Cobra SMARTsense</v>
          </cell>
          <cell r="H7681">
            <v>296</v>
          </cell>
        </row>
        <row r="7682">
          <cell r="A7682" t="str">
            <v>P8001169</v>
          </cell>
          <cell r="B7682" t="str">
            <v>Direkte Bestimmung des Lungenvolumens mithilfe eines Spirogramms mit Cobra SMARTsense</v>
          </cell>
          <cell r="C7682" t="str">
            <v>Direct determination of lung volume from a spirogram with Cobra SMARTsense</v>
          </cell>
          <cell r="D7682" t="str">
            <v>Détermination de la capacité vitale pulmonaire par spirométrie avec Cobra SMARTsense</v>
          </cell>
          <cell r="E7682" t="str">
            <v>Determinación directa del volumen de los pulmones mediante epirómetro con Cobra SMARTsense</v>
          </cell>
          <cell r="F7682" t="str">
            <v>Kompletny zestaw eksperymentalny: Bezpośrednie wyznaczanie objętości płuc ze spirogramu</v>
          </cell>
          <cell r="G7682" t="str">
            <v>Прямое определение объема легких по спирограмме c Cobra SMARTsense</v>
          </cell>
          <cell r="H7682">
            <v>284</v>
          </cell>
        </row>
        <row r="7683">
          <cell r="A7683" t="str">
            <v>P8001269</v>
          </cell>
          <cell r="B7683" t="str">
            <v>Ist das Lungenvolumen von der Körpergröße abhängig? mit Cobra SMARTsense</v>
          </cell>
          <cell r="C7683" t="str">
            <v>Does the lung volume depend on how tall you are? with Cobra SMARTsense</v>
          </cell>
          <cell r="D7683" t="str">
            <v>Capacité vitale pulmonaire en fonction de la taille corporelle avec Cobra SMARTsense</v>
          </cell>
          <cell r="E7683" t="str">
            <v>Capacidad pulmonar en función de la altura de la persona con Cobra SMARTsense</v>
          </cell>
          <cell r="F7683" t="str">
            <v>Kompletny zestaw eksperymentalny: Czy objętości Twoich płuc zależy od Twojego wzrostu?</v>
          </cell>
          <cell r="G7683" t="str">
            <v>Определение зависимости обьема легких от роста c Cobra SMARTsense</v>
          </cell>
          <cell r="H7683">
            <v>289.5</v>
          </cell>
        </row>
        <row r="7684">
          <cell r="A7684" t="str">
            <v>P8001369</v>
          </cell>
          <cell r="B7684" t="str">
            <v>Mit welcher Methode können Lungenkrankheiten diagnostiziert werden? mit Cobra SMARTsense (Einsekundenkapazität)</v>
          </cell>
          <cell r="C7684" t="str">
            <v>Diagnosis of lung disease (FEV) with Cobra SMARTsense (forced expiratory volume in 1 second)</v>
          </cell>
          <cell r="D7684" t="str">
            <v>Détermination du volume expiratoire avec Cobra SMARTsense</v>
          </cell>
          <cell r="E7684" t="str">
            <v>Diagnóstico de enfermedades pulmonares (FEV) con Cobra SMARTsense</v>
          </cell>
          <cell r="F7684" t="str">
            <v>Kompletny zestaw eksperymentalny: Rozpoznanie choroby płuc (FEV) z Cobra SMARTsense</v>
          </cell>
          <cell r="G7684" t="str">
            <v>Диагностика заболеванй легких с Cobra SMARTsense</v>
          </cell>
          <cell r="H7684">
            <v>284</v>
          </cell>
        </row>
        <row r="7685">
          <cell r="A7685" t="str">
            <v>P8001569</v>
          </cell>
          <cell r="B7685" t="str">
            <v>Der Stroop Effekt mit Cobra SMARTsense (Lügendetektor)</v>
          </cell>
          <cell r="C7685" t="str">
            <v>The Stroop effect with Cobra SMARTsense (lie detector)</v>
          </cell>
          <cell r="D7685" t="str">
            <v/>
          </cell>
          <cell r="E7685" t="str">
            <v/>
          </cell>
          <cell r="F7685" t="str">
            <v/>
          </cell>
          <cell r="G7685" t="str">
            <v/>
          </cell>
          <cell r="H7685">
            <v>118</v>
          </cell>
        </row>
        <row r="7686">
          <cell r="A7686" t="str">
            <v>P8001669</v>
          </cell>
          <cell r="B7686" t="str">
            <v>CO2-Konzentration im Klassenzimmer mit Cobra SMARTsense</v>
          </cell>
          <cell r="C7686" t="str">
            <v>CO2 concentration in the classroom with Cobra SMARTsense</v>
          </cell>
          <cell r="D7686" t="str">
            <v>La concentration de CO2 en classe avec le Cobra SMARTsense</v>
          </cell>
          <cell r="E7686" t="str">
            <v>Concentración de CO2 en el aula con Cobra SMARTsense</v>
          </cell>
          <cell r="F7686" t="str">
            <v/>
          </cell>
          <cell r="G7686" t="str">
            <v>Концентрация CO2 в классе с Cobra SMARTsense</v>
          </cell>
          <cell r="H7686">
            <v>324</v>
          </cell>
        </row>
        <row r="7687">
          <cell r="A7687" t="str">
            <v>P8001769</v>
          </cell>
          <cell r="B7687" t="str">
            <v>Schutz vor Kälte. Warum tragen wir Kleidung? mit Cobra SMARTsense</v>
          </cell>
          <cell r="C7687" t="str">
            <v>Protection from cold. Why do we wear clothes? with Cobra SMARTsense</v>
          </cell>
          <cell r="D7687" t="str">
            <v>Protection contre le froid. Pourquoi portons-nous des vêtements? avec Cobra SMARTsense</v>
          </cell>
          <cell r="E7687" t="str">
            <v>Protección contra el frío. ¿Por qué usamos ropa? con Cobra SMARTsense</v>
          </cell>
          <cell r="F7687" t="str">
            <v/>
          </cell>
          <cell r="G7687" t="str">
            <v>Защита от холода. Почему мы носим одежду? С Cobra SMARTsense</v>
          </cell>
          <cell r="H7687">
            <v>82</v>
          </cell>
        </row>
        <row r="7688">
          <cell r="A7688" t="str">
            <v>P8001869</v>
          </cell>
          <cell r="B7688" t="str">
            <v>Thermoregulation mit Cobra SMARTsense</v>
          </cell>
          <cell r="C7688" t="str">
            <v>Thermoregulation with Cobra SMARTsense</v>
          </cell>
          <cell r="D7688" t="str">
            <v>La thermorégulation avec le Cobra SMARTsense</v>
          </cell>
          <cell r="E7688" t="str">
            <v>Termorregulación con Cobra SMARTsense</v>
          </cell>
          <cell r="F7688" t="str">
            <v/>
          </cell>
          <cell r="G7688" t="str">
            <v>Терморегуляция с помощью Cobra SMARTsense</v>
          </cell>
          <cell r="H7688">
            <v>82</v>
          </cell>
        </row>
        <row r="7689">
          <cell r="A7689" t="str">
            <v>P8001969</v>
          </cell>
          <cell r="B7689" t="str">
            <v>Methan-Messung mit Cobra SMARTsense</v>
          </cell>
          <cell r="C7689" t="str">
            <v>Methane measurement with Cobra SMARTsense</v>
          </cell>
          <cell r="D7689" t="str">
            <v/>
          </cell>
          <cell r="E7689" t="str">
            <v/>
          </cell>
          <cell r="F7689" t="str">
            <v/>
          </cell>
          <cell r="G7689" t="str">
            <v>Измерение метана с помощью Cobra SMARTsense</v>
          </cell>
          <cell r="H7689">
            <v>164</v>
          </cell>
        </row>
        <row r="7690">
          <cell r="A7690" t="str">
            <v>P8002069</v>
          </cell>
          <cell r="B7690" t="str">
            <v>Nitrat-Messung mit Cobra SMARTsense</v>
          </cell>
          <cell r="C7690" t="str">
            <v>Nitrate measurement with Cobra SMARTsense</v>
          </cell>
          <cell r="D7690" t="str">
            <v/>
          </cell>
          <cell r="E7690" t="str">
            <v/>
          </cell>
          <cell r="F7690" t="str">
            <v/>
          </cell>
          <cell r="G7690" t="str">
            <v>Измерение нитратов с помощью Cobra SMARTsense</v>
          </cell>
          <cell r="H7690">
            <v>478.1</v>
          </cell>
        </row>
        <row r="7691">
          <cell r="A7691" t="str">
            <v>P8002169</v>
          </cell>
          <cell r="B7691" t="str">
            <v>Ammonium-Messung mit Cobra SMARTsense</v>
          </cell>
          <cell r="C7691" t="str">
            <v>Ammonium measurement with Cobra SMARTsense</v>
          </cell>
          <cell r="D7691" t="str">
            <v/>
          </cell>
          <cell r="E7691" t="str">
            <v/>
          </cell>
          <cell r="F7691" t="str">
            <v/>
          </cell>
          <cell r="G7691" t="str">
            <v>Измерение аммония с помощью Cobra SMARTsense</v>
          </cell>
          <cell r="H7691">
            <v>426.9</v>
          </cell>
        </row>
        <row r="7692">
          <cell r="A7692" t="str">
            <v>P8002269</v>
          </cell>
          <cell r="B7692" t="str">
            <v>Chlorid-Messung mit Cobra SMARTsense</v>
          </cell>
          <cell r="C7692" t="str">
            <v>Chloride measurement with Cobra SMARTsense</v>
          </cell>
          <cell r="D7692" t="str">
            <v/>
          </cell>
          <cell r="E7692" t="str">
            <v/>
          </cell>
          <cell r="F7692" t="str">
            <v/>
          </cell>
          <cell r="G7692" t="str">
            <v>Измерение хлоридов с помощью Cobra SMARTsense</v>
          </cell>
          <cell r="H7692">
            <v>469.1</v>
          </cell>
        </row>
        <row r="7693">
          <cell r="A7693" t="str">
            <v>P8002369</v>
          </cell>
          <cell r="B7693" t="str">
            <v>Calcium-Messung mit Cobra SMARTsense</v>
          </cell>
          <cell r="C7693" t="str">
            <v>Calcium measurement with Cobra SMARTsense</v>
          </cell>
          <cell r="D7693" t="str">
            <v/>
          </cell>
          <cell r="E7693" t="str">
            <v/>
          </cell>
          <cell r="F7693" t="str">
            <v/>
          </cell>
          <cell r="G7693" t="str">
            <v>Измерение кальция с помощью Cobra SMARTsense</v>
          </cell>
          <cell r="H7693">
            <v>483.1</v>
          </cell>
        </row>
        <row r="7694">
          <cell r="A7694" t="str">
            <v>P8002469</v>
          </cell>
          <cell r="B7694" t="str">
            <v>Kalium-Messung mit Cobra SMARTsense</v>
          </cell>
          <cell r="C7694" t="str">
            <v>Potassium measurement with Cobra SMARTsense</v>
          </cell>
          <cell r="D7694" t="str">
            <v/>
          </cell>
          <cell r="E7694" t="str">
            <v/>
          </cell>
          <cell r="F7694" t="str">
            <v/>
          </cell>
          <cell r="G7694" t="str">
            <v>Измерение калия с помощью Cobra SMARTsense</v>
          </cell>
          <cell r="H7694">
            <v>565.29999999999995</v>
          </cell>
        </row>
        <row r="7695">
          <cell r="A7695" t="str">
            <v>P8010000</v>
          </cell>
          <cell r="B7695" t="str">
            <v>Wir untersuchen eine Blüte</v>
          </cell>
          <cell r="C7695" t="str">
            <v>We study a flower</v>
          </cell>
          <cell r="D7695" t="str">
            <v>Nous étudions une fleur</v>
          </cell>
          <cell r="E7695" t="str">
            <v>Estudiamos una flor</v>
          </cell>
          <cell r="F7695" t="str">
            <v xml:space="preserve">Kompletny zestaw eksperymentalny: Badamy kwiaty  </v>
          </cell>
          <cell r="G7695" t="str">
            <v xml:space="preserve">Мы изучаем цветок  </v>
          </cell>
          <cell r="H7695">
            <v>10.199999999999999</v>
          </cell>
        </row>
        <row r="7696">
          <cell r="A7696" t="str">
            <v>P8010100</v>
          </cell>
          <cell r="B7696" t="str">
            <v>Sind alle Blüten Zwitterblüten?</v>
          </cell>
          <cell r="C7696" t="str">
            <v>Hermophrodite flowers</v>
          </cell>
          <cell r="D7696" t="str">
            <v>Fleurs d'Hermophrodite</v>
          </cell>
          <cell r="E7696" t="str">
            <v>Flores hermafroditas</v>
          </cell>
          <cell r="F7696" t="str">
            <v xml:space="preserve">Kompletny zestaw eksperymentalny: Kwiaty obupłciowe  </v>
          </cell>
          <cell r="G7696" t="str">
            <v xml:space="preserve">Цветы гермофродиты  </v>
          </cell>
          <cell r="H7696">
            <v>10.8</v>
          </cell>
        </row>
        <row r="7697">
          <cell r="A7697" t="str">
            <v>P8010200</v>
          </cell>
          <cell r="B7697" t="str">
            <v>Was sind einhäusige und zweihäusige Pflanzen?</v>
          </cell>
          <cell r="C7697" t="str">
            <v>Monoecious and dioecious flowers</v>
          </cell>
          <cell r="D7697" t="str">
            <v>Fleurs monoïques et dioïquesrs</v>
          </cell>
          <cell r="E7697" t="str">
            <v>Flores monoicas y dioicas</v>
          </cell>
          <cell r="F7697" t="str">
            <v xml:space="preserve">Kompletny zestaw eksperymentalny: Kwiaty jednopienne i dwupienne  </v>
          </cell>
          <cell r="G7697" t="str">
            <v xml:space="preserve">Однодомные и двудомные цветы  </v>
          </cell>
          <cell r="H7697">
            <v>10.199999999999999</v>
          </cell>
        </row>
        <row r="7698">
          <cell r="A7698" t="str">
            <v>P8010300</v>
          </cell>
          <cell r="B7698" t="str">
            <v>Vom Bau und der Festigkeit der Knochen</v>
          </cell>
          <cell r="C7698" t="str">
            <v>Structure and strength of bones</v>
          </cell>
          <cell r="D7698" t="str">
            <v>Structure et résistance des oss</v>
          </cell>
          <cell r="E7698" t="str">
            <v>Estructura y dureza de los huesos</v>
          </cell>
          <cell r="F7698" t="str">
            <v xml:space="preserve">Kompletny zestaw eksperymentalny: Struktura i wytrzymałość kości  </v>
          </cell>
          <cell r="G7698" t="str">
            <v xml:space="preserve">Структура и прочность костей  </v>
          </cell>
          <cell r="H7698">
            <v>82.9</v>
          </cell>
        </row>
        <row r="7699">
          <cell r="A7699" t="str">
            <v>P8010400</v>
          </cell>
          <cell r="B7699" t="str">
            <v>Die Körperwärme</v>
          </cell>
          <cell r="C7699" t="str">
            <v>Body heat</v>
          </cell>
          <cell r="D7699" t="str">
            <v>Chaleur corporelle</v>
          </cell>
          <cell r="E7699" t="str">
            <v>Calor corporal</v>
          </cell>
          <cell r="F7699" t="str">
            <v xml:space="preserve">Kompletny zestaw eksperymentalny: Ciepłota ciała  </v>
          </cell>
          <cell r="G7699" t="str">
            <v>Тепло тела</v>
          </cell>
          <cell r="H7699">
            <v>10.5</v>
          </cell>
        </row>
        <row r="7700">
          <cell r="A7700" t="str">
            <v>P8010500</v>
          </cell>
          <cell r="B7700" t="str">
            <v>Vom Samen zur Pflanze</v>
          </cell>
          <cell r="C7700" t="str">
            <v>From seed to plant</v>
          </cell>
          <cell r="D7700" t="str">
            <v>De la graine à la plante</v>
          </cell>
          <cell r="E7700" t="str">
            <v>Desde la semilla hasta la planta</v>
          </cell>
          <cell r="F7700" t="str">
            <v xml:space="preserve">Kompletny zestaw eksperymentalny: Od nasienia do rośliny  </v>
          </cell>
          <cell r="G7700" t="str">
            <v>От семени к растению</v>
          </cell>
          <cell r="H7700">
            <v>11.2</v>
          </cell>
        </row>
        <row r="7701">
          <cell r="A7701" t="str">
            <v>P8010600</v>
          </cell>
          <cell r="B7701" t="str">
            <v>Was brauchen Samen zur Keimung?</v>
          </cell>
          <cell r="C7701" t="str">
            <v>Conditions necessary for germination of seeds</v>
          </cell>
          <cell r="D7701" t="str">
            <v>Conditions nécessaires à la germinationnation de graines</v>
          </cell>
          <cell r="E7701" t="str">
            <v>Condiciones necesarias para la germinación de las semillas</v>
          </cell>
          <cell r="F7701" t="str">
            <v xml:space="preserve">Kompletny zestaw eksperymentalny: Warunki konieczne do kiełkowania nasion  </v>
          </cell>
          <cell r="G7701" t="str">
            <v>Условия, необходимые для прорастания семян</v>
          </cell>
          <cell r="H7701">
            <v>20.239999999999998</v>
          </cell>
        </row>
        <row r="7702">
          <cell r="A7702" t="str">
            <v>P8010700</v>
          </cell>
          <cell r="B7702" t="str">
            <v>Die Quellung</v>
          </cell>
          <cell r="C7702" t="str">
            <v>Swelling</v>
          </cell>
          <cell r="D7702" t="str">
            <v>Gonflement</v>
          </cell>
          <cell r="E7702" t="str">
            <v>Hinchazón</v>
          </cell>
          <cell r="F7702" t="str">
            <v xml:space="preserve">Kompletny zestaw eksperymentalny: Pęcznienie  </v>
          </cell>
          <cell r="G7702" t="str">
            <v>Набухание</v>
          </cell>
          <cell r="H7702">
            <v>6.54</v>
          </cell>
        </row>
        <row r="7703">
          <cell r="A7703" t="str">
            <v>P8010800</v>
          </cell>
          <cell r="B7703" t="str">
            <v>Keimung und Sauerstoff</v>
          </cell>
          <cell r="C7703" t="str">
            <v>Germination and oxygen</v>
          </cell>
          <cell r="D7703" t="str">
            <v>Germination et oxygène</v>
          </cell>
          <cell r="E7703" t="str">
            <v>La germinación y el oxígeno</v>
          </cell>
          <cell r="F7703" t="str">
            <v xml:space="preserve">Kompletny zestaw eksperymentalny: Kiełkowanie i tlen  </v>
          </cell>
          <cell r="G7703" t="str">
            <v xml:space="preserve">Роль кислорода при прорастании  </v>
          </cell>
          <cell r="H7703">
            <v>11.7</v>
          </cell>
        </row>
        <row r="7704">
          <cell r="A7704" t="str">
            <v>P8010900</v>
          </cell>
          <cell r="B7704" t="str">
            <v>Keimung und Temperatur</v>
          </cell>
          <cell r="C7704" t="str">
            <v>Germination and temperature</v>
          </cell>
          <cell r="D7704" t="str">
            <v>Germination et température</v>
          </cell>
          <cell r="E7704" t="str">
            <v>Germinación y temperatura</v>
          </cell>
          <cell r="F7704" t="str">
            <v xml:space="preserve">Kompletny zestaw eksperymentalny: Kiełkowanie i temperatura  </v>
          </cell>
          <cell r="G7704" t="str">
            <v xml:space="preserve">Роль тепемературы при прорастании  </v>
          </cell>
          <cell r="H7704">
            <v>21.4</v>
          </cell>
        </row>
        <row r="7705">
          <cell r="A7705" t="str">
            <v>P8011000</v>
          </cell>
          <cell r="B7705" t="str">
            <v>Keimung und Licht</v>
          </cell>
          <cell r="C7705" t="str">
            <v>Germination and light</v>
          </cell>
          <cell r="D7705" t="str">
            <v>Germination et lumière</v>
          </cell>
          <cell r="E7705" t="str">
            <v>La germinación y la luz</v>
          </cell>
          <cell r="F7705" t="str">
            <v xml:space="preserve">Kompletny zestaw eksperymentalny: Kiełkowanie i światło  </v>
          </cell>
          <cell r="G7705" t="str">
            <v>Роль света при прорастании</v>
          </cell>
          <cell r="H7705">
            <v>20.9</v>
          </cell>
        </row>
        <row r="7706">
          <cell r="A7706" t="str">
            <v>P8011100</v>
          </cell>
          <cell r="B7706" t="str">
            <v>Keimhemmung in Früchten</v>
          </cell>
          <cell r="C7706" t="str">
            <v>Inhibition of germination in fruits</v>
          </cell>
          <cell r="D7706" t="str">
            <v>Inhibition de la germination chez fruits</v>
          </cell>
          <cell r="E7706" t="str">
            <v>Inhibición de la germinación en las frutas</v>
          </cell>
          <cell r="F7706" t="str">
            <v xml:space="preserve">Kompletny zestaw eksperymentalny: Inhibicja kiełkowania w owocach  </v>
          </cell>
          <cell r="G7706" t="str">
            <v xml:space="preserve">Ингибирование прорастания фруктов  </v>
          </cell>
          <cell r="H7706">
            <v>18.2</v>
          </cell>
        </row>
        <row r="7707">
          <cell r="A7707" t="str">
            <v>P8011200</v>
          </cell>
          <cell r="B7707" t="str">
            <v>Welche Aufgabe haben Keimblätter?</v>
          </cell>
          <cell r="C7707" t="str">
            <v>The function of the seed leaves</v>
          </cell>
          <cell r="D7707" t="str">
            <v>La fonction des feuilles de la graine</v>
          </cell>
          <cell r="E7707" t="str">
            <v>La función de las hojas seminales</v>
          </cell>
          <cell r="F7707" t="str">
            <v xml:space="preserve">Kompletny zestaw eksperymentalny: Funkcja liścieni  </v>
          </cell>
          <cell r="G7707" t="str">
            <v>Функция семядолий</v>
          </cell>
          <cell r="H7707">
            <v>78.400000000000006</v>
          </cell>
        </row>
        <row r="7708">
          <cell r="A7708" t="str">
            <v>P8011300</v>
          </cell>
          <cell r="B7708" t="str">
            <v>Aufbau des Samens einer Pflanze</v>
          </cell>
          <cell r="C7708" t="str">
            <v>Construction of a plant seed</v>
          </cell>
          <cell r="D7708" t="str">
            <v>Construction d'une graine végétale</v>
          </cell>
          <cell r="E7708" t="str">
            <v>Estructura de una semilla</v>
          </cell>
          <cell r="F7708" t="str">
            <v xml:space="preserve">Kompletny zestaw eksperymentalny: Budowa nasion roślin  </v>
          </cell>
          <cell r="G7708" t="str">
            <v>Строение семени растения</v>
          </cell>
          <cell r="H7708">
            <v>11.7</v>
          </cell>
        </row>
        <row r="7709">
          <cell r="A7709" t="str">
            <v>P8011400</v>
          </cell>
          <cell r="B7709" t="str">
            <v>Welken von Pflanzen</v>
          </cell>
          <cell r="C7709" t="str">
            <v>Wilting of plants</v>
          </cell>
          <cell r="D7709" t="str">
            <v>Flétrissement des plantes</v>
          </cell>
          <cell r="E7709" t="str">
            <v>Marchitamiento de las plantas</v>
          </cell>
          <cell r="F7709" t="str">
            <v xml:space="preserve">Kompletny zestaw eksperymentalny: Więdnięcie roślin  </v>
          </cell>
          <cell r="G7709" t="str">
            <v xml:space="preserve">Увядание растений  </v>
          </cell>
          <cell r="H7709">
            <v>70.5</v>
          </cell>
        </row>
        <row r="7710">
          <cell r="A7710" t="str">
            <v>P8011500</v>
          </cell>
          <cell r="B7710" t="str">
            <v>Verdunstungsschutz der Pflanzen</v>
          </cell>
          <cell r="C7710" t="str">
            <v>Protection against evaporation</v>
          </cell>
          <cell r="D7710" t="str">
            <v>Protection contre l'évaporation</v>
          </cell>
          <cell r="E7710" t="str">
            <v>Protección contra la evaporación de agua</v>
          </cell>
          <cell r="F7710" t="str">
            <v xml:space="preserve">Kompletny zestaw eksperymentalny: Ochrona roślin przed parowaniem  </v>
          </cell>
          <cell r="G7710" t="str">
            <v>Защита от испарения</v>
          </cell>
          <cell r="H7710">
            <v>37.4</v>
          </cell>
        </row>
        <row r="7711">
          <cell r="A7711" t="str">
            <v>P8011600</v>
          </cell>
          <cell r="B7711" t="str">
            <v>Die Funktion der Wurzel</v>
          </cell>
          <cell r="C7711" t="str">
            <v>The function of roots</v>
          </cell>
          <cell r="D7711" t="str">
            <v>La fonction des racines</v>
          </cell>
          <cell r="E7711" t="str">
            <v>La función de las raíces</v>
          </cell>
          <cell r="F7711" t="str">
            <v xml:space="preserve">Kompletny zestaw eksperymentalny: Funkcja korzeni  </v>
          </cell>
          <cell r="G7711" t="str">
            <v>Функция корней</v>
          </cell>
          <cell r="H7711">
            <v>42.1</v>
          </cell>
        </row>
        <row r="7712">
          <cell r="A7712" t="str">
            <v>P8011700</v>
          </cell>
          <cell r="B7712" t="str">
            <v>Wasserleitung in Pflanzen</v>
          </cell>
          <cell r="C7712" t="str">
            <v>Water supply of plants</v>
          </cell>
          <cell r="D7712" t="str">
            <v>Alimentation en eau des plantes</v>
          </cell>
          <cell r="E7712" t="str">
            <v>Transporte de agua en las plantas</v>
          </cell>
          <cell r="F7712" t="str">
            <v xml:space="preserve">Kompletny zestaw eksperymentalny: Zaopatrzenie roślin w wodę  </v>
          </cell>
          <cell r="G7712" t="str">
            <v>Водоснабжение растений</v>
          </cell>
          <cell r="H7712">
            <v>276.08</v>
          </cell>
        </row>
        <row r="7713">
          <cell r="A7713" t="str">
            <v>P8011800</v>
          </cell>
          <cell r="B7713" t="str">
            <v>Voraussetzungen für die Fotosynthese</v>
          </cell>
          <cell r="C7713" t="str">
            <v>Conditions necessary for photosynthesis</v>
          </cell>
          <cell r="D7713" t="str">
            <v>Conditions nécessaires à la photosynthèse</v>
          </cell>
          <cell r="E7713" t="str">
            <v>Condiciones necesarias para la fotosíntesis</v>
          </cell>
          <cell r="F7713" t="str">
            <v xml:space="preserve">Kompletny zestaw eksperymentalny: Warunki niezbędne do fotosyntezy  </v>
          </cell>
          <cell r="G7713" t="str">
            <v xml:space="preserve">Условия, необходимые для фотосинтеза  </v>
          </cell>
          <cell r="H7713">
            <v>259.54000000000002</v>
          </cell>
        </row>
        <row r="7714">
          <cell r="A7714" t="str">
            <v>P8011900</v>
          </cell>
          <cell r="B7714" t="str">
            <v>Welche Bedeutung hat der grüne Blattfarbstoff? - Fotosynthese</v>
          </cell>
          <cell r="C7714" t="str">
            <v>The green leaf pigment</v>
          </cell>
          <cell r="D7714" t="str">
            <v>Le pigment vert de la feuille</v>
          </cell>
          <cell r="E7714" t="str">
            <v>El pigmento de las hojas verdes</v>
          </cell>
          <cell r="F7714" t="str">
            <v xml:space="preserve">Kompletny zestaw eksperymentalny: Zielony barwnik liści  </v>
          </cell>
          <cell r="G7714" t="str">
            <v>Пигмент зеленых листьев</v>
          </cell>
          <cell r="H7714">
            <v>269.74</v>
          </cell>
        </row>
        <row r="7715">
          <cell r="A7715" t="str">
            <v>P8012000</v>
          </cell>
          <cell r="B7715" t="str">
            <v>Die Korngröße des Bodens</v>
          </cell>
          <cell r="C7715" t="str">
            <v>The size of soil particles</v>
          </cell>
          <cell r="D7715" t="str">
            <v>La taille des particules du sol</v>
          </cell>
          <cell r="E7715" t="str">
            <v>El tamaño de las partículas del suelo</v>
          </cell>
          <cell r="F7715" t="str">
            <v xml:space="preserve">Kompletny zestaw eksperymentalny: Wielkość cząstek gleby  </v>
          </cell>
          <cell r="G7715" t="str">
            <v xml:space="preserve">Размер частиц почвы  </v>
          </cell>
          <cell r="H7715">
            <v>3.94</v>
          </cell>
        </row>
        <row r="7716">
          <cell r="A7716" t="str">
            <v>P8012100</v>
          </cell>
          <cell r="B7716" t="str">
            <v>Der Kalkgehalt des Bodens</v>
          </cell>
          <cell r="C7716" t="str">
            <v>The calcium content of the soil</v>
          </cell>
          <cell r="D7716" t="str">
            <v>La teneur en calcium du sol</v>
          </cell>
          <cell r="E7716" t="str">
            <v>El contenido de calcita en el suelo</v>
          </cell>
          <cell r="F7716" t="str">
            <v xml:space="preserve">Kompletny zestaw eksperymentalny: Zawartość kredy w glebie  </v>
          </cell>
          <cell r="G7716" t="str">
            <v>Содержание  извести в почве</v>
          </cell>
          <cell r="H7716">
            <v>27.44</v>
          </cell>
        </row>
        <row r="7717">
          <cell r="A7717" t="str">
            <v>P8012200</v>
          </cell>
          <cell r="B7717" t="str">
            <v>Nahrungsmittel und Nährstoffe</v>
          </cell>
          <cell r="C7717" t="str">
            <v>Foods and nutrients</v>
          </cell>
          <cell r="D7717" t="str">
            <v>Aliments et nutriments</v>
          </cell>
          <cell r="E7717" t="str">
            <v>La comida y los nutrientes</v>
          </cell>
          <cell r="F7717" t="str">
            <v xml:space="preserve">Kompletny zestaw eksperymentalny: Pokarm i żywność  </v>
          </cell>
          <cell r="G7717" t="str">
            <v xml:space="preserve">Пищевые продукты и питательные вещества </v>
          </cell>
          <cell r="H7717">
            <v>206.53</v>
          </cell>
        </row>
        <row r="7718">
          <cell r="A7718" t="str">
            <v>P8012300</v>
          </cell>
          <cell r="B7718" t="str">
            <v>Nachweis von Stärke in Nahrungsmitteln</v>
          </cell>
          <cell r="C7718" t="str">
            <v>Starch containing nutrients</v>
          </cell>
          <cell r="D7718" t="str">
            <v>Nutriments contenant de l'amidon</v>
          </cell>
          <cell r="E7718" t="str">
            <v>Alimentos que contienen almidón</v>
          </cell>
          <cell r="F7718" t="str">
            <v xml:space="preserve">Kompletny zestaw eksperymentalny: Skrobia zawiera składniki odżywcze  </v>
          </cell>
          <cell r="G7718" t="str">
            <v xml:space="preserve">Обнаружение крахмала в пищевых продуктах  </v>
          </cell>
          <cell r="H7718">
            <v>49.24</v>
          </cell>
        </row>
        <row r="7719">
          <cell r="A7719" t="str">
            <v>P8012400</v>
          </cell>
          <cell r="B7719" t="str">
            <v>Welche Nahrungsmittel enthalten Zucker? - Nachweis von Zucker in Nahrungsmitteln</v>
          </cell>
          <cell r="C7719" t="str">
            <v>Sugar containing nutrients</v>
          </cell>
          <cell r="D7719" t="str">
            <v>Sucre contenant des nutriments</v>
          </cell>
          <cell r="E7719" t="str">
            <v>Alimentos que contienen azúcar</v>
          </cell>
          <cell r="F7719" t="str">
            <v xml:space="preserve">Kompletny zestaw eksperymentalny: Cukier zawiera składniki odżywcze  </v>
          </cell>
          <cell r="G7719" t="str">
            <v xml:space="preserve">Какие продукты содержат сахар? - Обнаружение сахара в пищевых продуктах  </v>
          </cell>
          <cell r="H7719">
            <v>253.13</v>
          </cell>
        </row>
        <row r="7720">
          <cell r="A7720" t="str">
            <v>P8012500</v>
          </cell>
          <cell r="B7720" t="str">
            <v>Welche Nahrungsmittel enthalten Fett? - Nachweis von Fett in Nahrungsmitteln</v>
          </cell>
          <cell r="C7720" t="str">
            <v>Fat containing nutrients</v>
          </cell>
          <cell r="D7720" t="str">
            <v>Des nutriments contenant des graisses</v>
          </cell>
          <cell r="E7720" t="str">
            <v>Alimentos que contienen grasas</v>
          </cell>
          <cell r="F7720" t="str">
            <v xml:space="preserve">Kompletny zestaw eksperymentalny: Tłuszcz zawiera składniki odżywcze  </v>
          </cell>
          <cell r="G7720" t="str">
            <v xml:space="preserve">Какие продукты содержат жир? - Обнаружение жира в пищевых продуктах  </v>
          </cell>
          <cell r="H7720">
            <v>66.900000000000006</v>
          </cell>
        </row>
        <row r="7721">
          <cell r="A7721" t="str">
            <v>P8012600</v>
          </cell>
          <cell r="B7721" t="str">
            <v>Die Eiweiße - Nachweis von Eiweiß</v>
          </cell>
          <cell r="C7721" t="str">
            <v>Protein containing nutrients</v>
          </cell>
          <cell r="D7721" t="str">
            <v>Des nutriments contenant des protéines</v>
          </cell>
          <cell r="E7721" t="str">
            <v>Alimentos que contienen proteínas</v>
          </cell>
          <cell r="F7721" t="str">
            <v xml:space="preserve">Kompletny zestaw eksperymentalny: Białka zawierają składniki odżywcze  </v>
          </cell>
          <cell r="G7721" t="str">
            <v xml:space="preserve">Обнаружение белка в пищевых продуктах  </v>
          </cell>
          <cell r="H7721">
            <v>344.47</v>
          </cell>
        </row>
        <row r="7722">
          <cell r="A7722" t="str">
            <v>P8012700</v>
          </cell>
          <cell r="B7722" t="str">
            <v>Die Verdauung im Mund</v>
          </cell>
          <cell r="C7722" t="str">
            <v>Digestion in the mounth</v>
          </cell>
          <cell r="D7722" t="str">
            <v>La digestion dans le mois</v>
          </cell>
          <cell r="E7722" t="str">
            <v>La digestión en la boca</v>
          </cell>
          <cell r="F7722" t="str">
            <v xml:space="preserve">Kompletny zestaw eksperymentalny: Trawienie w jamie ustnej  </v>
          </cell>
          <cell r="G7722" t="str">
            <v>Пищеварение во рту</v>
          </cell>
          <cell r="H7722">
            <v>370.37</v>
          </cell>
        </row>
        <row r="7723">
          <cell r="A7723" t="str">
            <v>P8012800</v>
          </cell>
          <cell r="B7723" t="str">
            <v>Die Verdauung im Magen</v>
          </cell>
          <cell r="C7723" t="str">
            <v>Digestion in the stomach</v>
          </cell>
          <cell r="D7723" t="str">
            <v>Digestion dans l'estomac</v>
          </cell>
          <cell r="E7723" t="str">
            <v>La digestión en el estómago</v>
          </cell>
          <cell r="F7723" t="str">
            <v xml:space="preserve">Kompletny zestaw eksperymentalny: Trawienie w żołądku  </v>
          </cell>
          <cell r="G7723" t="str">
            <v>Пищеварение в желудке</v>
          </cell>
          <cell r="H7723">
            <v>412.08</v>
          </cell>
        </row>
        <row r="7724">
          <cell r="A7724" t="str">
            <v>P8012900</v>
          </cell>
          <cell r="B7724" t="str">
            <v>Leicht verdauliches und schwer verdauliches Eiweiß</v>
          </cell>
          <cell r="C7724" t="str">
            <v>Digestible and indesgestible protein</v>
          </cell>
          <cell r="D7724" t="str">
            <v>Protéines digestibles et indescriptibles</v>
          </cell>
          <cell r="E7724" t="str">
            <v>Proteinas digeribles e indigeribles</v>
          </cell>
          <cell r="F7724" t="str">
            <v xml:space="preserve">Kompletny zestaw eksperymentalny: Białka strawne i niestrawne  </v>
          </cell>
          <cell r="G7724" t="str">
            <v xml:space="preserve">Легкоусваемые и неперивареваемые белки </v>
          </cell>
          <cell r="H7724">
            <v>412.08</v>
          </cell>
        </row>
        <row r="7725">
          <cell r="A7725" t="str">
            <v>P8013000</v>
          </cell>
          <cell r="B7725" t="str">
            <v>Funktion des Gallensafts</v>
          </cell>
          <cell r="C7725" t="str">
            <v>The function of the bile</v>
          </cell>
          <cell r="D7725" t="str">
            <v>La fonction de la bile</v>
          </cell>
          <cell r="E7725" t="str">
            <v>La función de la bilis</v>
          </cell>
          <cell r="F7725" t="str">
            <v xml:space="preserve">Kompletny zestaw eksperymentalny: Funkcja żółci  </v>
          </cell>
          <cell r="G7725" t="str">
            <v>Функция желчи в процессе пищеварения</v>
          </cell>
          <cell r="H7725">
            <v>197.78</v>
          </cell>
        </row>
        <row r="7726">
          <cell r="A7726" t="str">
            <v>P8013100</v>
          </cell>
          <cell r="B7726" t="str">
            <v>Die Verdauung im Darm</v>
          </cell>
          <cell r="C7726" t="str">
            <v>Digestion in the intestine</v>
          </cell>
          <cell r="D7726" t="str">
            <v>La digestion dans l'intestin</v>
          </cell>
          <cell r="E7726" t="str">
            <v>La digestión en el intestino</v>
          </cell>
          <cell r="F7726" t="str">
            <v xml:space="preserve">Kompletny zestaw eksperymentalny: Trawienie jelitowe  </v>
          </cell>
          <cell r="G7726" t="str">
            <v xml:space="preserve">Пищеварение в кишечнике </v>
          </cell>
          <cell r="H7726">
            <v>377.78</v>
          </cell>
        </row>
        <row r="7727">
          <cell r="A7727" t="str">
            <v>P8013200</v>
          </cell>
          <cell r="B7727" t="str">
            <v>Leicht verdauliche und schwer verdauliche Fette</v>
          </cell>
          <cell r="C7727" t="str">
            <v>Digestible and indigestible fats</v>
          </cell>
          <cell r="D7727" t="str">
            <v>Graisses digestibles et indigestibles</v>
          </cell>
          <cell r="E7727" t="str">
            <v>Grasas digeribles e indigeribles</v>
          </cell>
          <cell r="F7727" t="str">
            <v xml:space="preserve">Kompletny zestaw eksperymentalny: Tłuszcza strawne i niestrawne  </v>
          </cell>
          <cell r="G7727" t="str">
            <v>Легкоусваемые и неперевариваемые жиры</v>
          </cell>
          <cell r="H7727">
            <v>185.84</v>
          </cell>
        </row>
        <row r="7728">
          <cell r="A7728" t="str">
            <v>P8013300</v>
          </cell>
          <cell r="B7728" t="str">
            <v>Nachweis von CO2 in der Ausatemluft</v>
          </cell>
          <cell r="C7728" t="str">
            <v>Examination of the exhaled air</v>
          </cell>
          <cell r="D7728" t="str">
            <v>Examen de l'air expiré</v>
          </cell>
          <cell r="E7728" t="str">
            <v>Análisis del aire exhalado</v>
          </cell>
          <cell r="F7728" t="str">
            <v xml:space="preserve">Kompletny zestaw eksperymentalny: Badanie wydychanego powietrza  </v>
          </cell>
          <cell r="G7728" t="str">
            <v xml:space="preserve">Исследование выдыхаемого воздуха </v>
          </cell>
          <cell r="H7728">
            <v>98.05</v>
          </cell>
        </row>
        <row r="7729">
          <cell r="A7729" t="str">
            <v>P8013400</v>
          </cell>
          <cell r="B7729" t="str">
            <v>Unser Geruchssinn</v>
          </cell>
          <cell r="C7729" t="str">
            <v>The sense of smell</v>
          </cell>
          <cell r="D7729" t="str">
            <v>L'odorat</v>
          </cell>
          <cell r="E7729" t="str">
            <v>El sentido del olfato</v>
          </cell>
          <cell r="F7729" t="str">
            <v xml:space="preserve">Kompletny zestaw eksperymentalny: Zmysł węchu  </v>
          </cell>
          <cell r="G7729" t="str">
            <v>Обоняние</v>
          </cell>
          <cell r="H7729">
            <v>43</v>
          </cell>
        </row>
        <row r="7730">
          <cell r="A7730" t="str">
            <v>P8013500</v>
          </cell>
          <cell r="B7730" t="str">
            <v>Die Verbindung von Geschmacks- und Geruchssinn</v>
          </cell>
          <cell r="C7730" t="str">
            <v>The combination of the senses of the taste and smell</v>
          </cell>
          <cell r="D7730" t="str">
            <v>La combinaison des sens du goût et de l'odorat</v>
          </cell>
          <cell r="E7730" t="str">
            <v>La combinación de los sentidos del gusto y del olfato</v>
          </cell>
          <cell r="F7730" t="str">
            <v xml:space="preserve">Kompletny zestaw eksperymentalny: Połączenie zmysłów smaku i zapachu  </v>
          </cell>
          <cell r="G7730" t="str">
            <v xml:space="preserve">Сочетание чувств вкуса и запаха </v>
          </cell>
          <cell r="H7730">
            <v>9.24</v>
          </cell>
        </row>
        <row r="7731">
          <cell r="A7731" t="str">
            <v>P8013600</v>
          </cell>
          <cell r="B7731" t="str">
            <v>Der Geschmackssinn</v>
          </cell>
          <cell r="C7731" t="str">
            <v>The sense of taste</v>
          </cell>
          <cell r="D7731" t="str">
            <v>Le sens du goût</v>
          </cell>
          <cell r="E7731" t="str">
            <v>El sentido del gusto</v>
          </cell>
          <cell r="F7731" t="str">
            <v xml:space="preserve">Kompletny zestaw eksperymentalny: Zmysł smaku  </v>
          </cell>
          <cell r="G7731" t="str">
            <v xml:space="preserve">Чувство вкуса  </v>
          </cell>
          <cell r="H7731">
            <v>105.78</v>
          </cell>
        </row>
        <row r="7732">
          <cell r="A7732" t="str">
            <v>P8013700</v>
          </cell>
          <cell r="B7732" t="str">
            <v>Der blinde Fleck</v>
          </cell>
          <cell r="C7732" t="str">
            <v>The blind spot</v>
          </cell>
          <cell r="D7732" t="str">
            <v>L'angle mort</v>
          </cell>
          <cell r="E7732" t="str">
            <v>El punto ciego</v>
          </cell>
          <cell r="F7732" t="str">
            <v xml:space="preserve">Kompletny zestaw eksperymentalny: Plamka ślepa  </v>
          </cell>
          <cell r="G7732" t="str">
            <v xml:space="preserve">Слепое пятно  </v>
          </cell>
          <cell r="H7732">
            <v>10.5</v>
          </cell>
        </row>
        <row r="7733">
          <cell r="A7733" t="str">
            <v>P8013800</v>
          </cell>
          <cell r="B7733" t="str">
            <v>Optische Täuschungen</v>
          </cell>
          <cell r="C7733" t="str">
            <v>Optical illusions</v>
          </cell>
          <cell r="D7733" t="str">
            <v>Illusions d'optique</v>
          </cell>
          <cell r="E7733" t="str">
            <v>Ilusiones ópticas</v>
          </cell>
          <cell r="F7733" t="str">
            <v xml:space="preserve">Kompletny zestaw eksperymentalny: Złudzenia optyczne  </v>
          </cell>
          <cell r="G7733" t="str">
            <v xml:space="preserve">Оптические иллюзии  </v>
          </cell>
          <cell r="H7733">
            <v>6.3</v>
          </cell>
        </row>
        <row r="7734">
          <cell r="A7734" t="str">
            <v>P8013900</v>
          </cell>
          <cell r="B7734" t="str">
            <v>Das Verhalten von Algen zum Licht</v>
          </cell>
          <cell r="C7734" t="str">
            <v>Response of algae to light</v>
          </cell>
          <cell r="D7734" t="str">
            <v>Réponse des algues à la lumière</v>
          </cell>
          <cell r="E7734" t="str">
            <v>Reacción de las algas a la luz</v>
          </cell>
          <cell r="F7734" t="str">
            <v xml:space="preserve">Kompletny zestaw eksperymentalny: Reakcja glonów na światło  </v>
          </cell>
          <cell r="G7734" t="str">
            <v>Реакция водорослей на свет</v>
          </cell>
          <cell r="H7734">
            <v>19.3</v>
          </cell>
        </row>
        <row r="7735">
          <cell r="A7735" t="str">
            <v>P8014000</v>
          </cell>
          <cell r="B7735" t="str">
            <v>Verbreitung von Samen</v>
          </cell>
          <cell r="C7735" t="str">
            <v>Dispersal of seeds</v>
          </cell>
          <cell r="D7735" t="str">
            <v>Dispersion des graines</v>
          </cell>
          <cell r="E7735" t="str">
            <v>Dispersión de las semillas</v>
          </cell>
          <cell r="F7735" t="str">
            <v xml:space="preserve">Kompletny zestaw eksperymentalny: Rozpraszanie nasion  </v>
          </cell>
          <cell r="G7735" t="str">
            <v xml:space="preserve">Рассеивание семян  </v>
          </cell>
          <cell r="H7735">
            <v>1.9</v>
          </cell>
        </row>
        <row r="7736">
          <cell r="A7736" t="str">
            <v>P8020169</v>
          </cell>
          <cell r="B7736" t="str">
            <v>Bergmann-Regel: Wärmeverlust in Abhängigkeit von Körperoberfläche und Volumen mit Cobra SMARTsense</v>
          </cell>
          <cell r="C7736" t="str">
            <v>The Bergmann rule: heat loss as a function of the body surface area and volume with Cobra SMARTsense</v>
          </cell>
          <cell r="D7736" t="str">
            <v>Règle de Bergmann : la perte de chaleur en fonction de la surface et du volume du corps avec Cobra SMARTsense</v>
          </cell>
          <cell r="E7736" t="str">
            <v>Regla de Bergmann: Pérdida de calor en función de la super-ficie y volumen del cuerpo con Cobra SMARTsense</v>
          </cell>
          <cell r="F7736" t="str">
            <v>Kompletny zestaw eksperymentalny: Reguła Bergmanna: straty ciepła w zależności od powierzchni i objętości ciała zCobra SMARTsense</v>
          </cell>
          <cell r="G7736" t="str">
            <v>Правило Бергмана: Потеря тепла как функция поверхности тела и объема с Cobra SMARTsense</v>
          </cell>
          <cell r="H7736">
            <v>164</v>
          </cell>
        </row>
        <row r="7737">
          <cell r="A7737" t="str">
            <v>P8110100</v>
          </cell>
          <cell r="B7737" t="str">
            <v>Bakterielle Plasmid-DNA in der Gel-Elektrophorese</v>
          </cell>
          <cell r="C7737" t="str">
            <v>Electrophoresis of Plasmid DNA</v>
          </cell>
          <cell r="D7737" t="str">
            <v xml:space="preserve">Electrophorèse d'ADN plasmidique </v>
          </cell>
          <cell r="E7737" t="str">
            <v>Electroforesis del ADN plasmídico</v>
          </cell>
          <cell r="F7737" t="str">
            <v>Kompletny zestaw eksperymentalny: Bakteryjny plasmid DNA w elektroforezie żelowej</v>
          </cell>
          <cell r="G7737" t="str">
            <v>Электрофорез плазмидной ДНК</v>
          </cell>
          <cell r="H7737">
            <v>1246.45</v>
          </cell>
        </row>
        <row r="7738">
          <cell r="A7738" t="str">
            <v>P8110200</v>
          </cell>
          <cell r="B7738" t="str">
            <v>Elektrophorese von Lambda-DNA</v>
          </cell>
          <cell r="C7738" t="str">
            <v>Electrophoresis of Lambda DNA</v>
          </cell>
          <cell r="D7738" t="str">
            <v xml:space="preserve">Electrophorèse d'ADN lambda </v>
          </cell>
          <cell r="E7738" t="str">
            <v>Electroforesis del ADN Lambda</v>
          </cell>
          <cell r="F7738" t="str">
            <v xml:space="preserve">Kompletny zestaw eksperymentalny: Elektroforeza plasmidu DNA-Lambda </v>
          </cell>
          <cell r="G7738" t="str">
            <v>Электрофорез лямбда-ДНК</v>
          </cell>
          <cell r="H7738">
            <v>1241.45</v>
          </cell>
        </row>
        <row r="7739">
          <cell r="A7739" t="str">
            <v>P8110500</v>
          </cell>
          <cell r="B7739" t="str">
            <v>Bakterielle Plasmid-DNA in der Gel-Elektrophorese mit blueGel Elektrophoresekammer</v>
          </cell>
          <cell r="C7739" t="str">
            <v>Electrophoresis of Plasmid DNA</v>
          </cell>
          <cell r="D7739" t="str">
            <v xml:space="preserve">Electrophorèse d'ADN plasmidique </v>
          </cell>
          <cell r="E7739" t="str">
            <v>Electroforesis del ADN plasmídico</v>
          </cell>
          <cell r="F7739" t="str">
            <v>Kompletny zestaw eksperymentalny: Bakteryjny plasmid DNA w elektroforezie żelowej</v>
          </cell>
          <cell r="G7739" t="str">
            <v>Электрофорез плазмидной ДНК</v>
          </cell>
          <cell r="H7739">
            <v>1090.7</v>
          </cell>
        </row>
        <row r="7740">
          <cell r="A7740" t="str">
            <v>P8110600</v>
          </cell>
          <cell r="B7740" t="str">
            <v>Elektrophorese von Lambda-DNA mit blueGel Elektrophoresekammer</v>
          </cell>
          <cell r="C7740" t="str">
            <v>Electrophoresis of Lambda DNA</v>
          </cell>
          <cell r="D7740" t="str">
            <v xml:space="preserve">Electrophorèse d'ADN lambda </v>
          </cell>
          <cell r="E7740" t="str">
            <v>Electroforesis del ADN Lambda</v>
          </cell>
          <cell r="F7740" t="str">
            <v xml:space="preserve">Kompletny zestaw eksperymentalny: Elektroforeza plasmidu DNA-Lambda </v>
          </cell>
          <cell r="G7740" t="str">
            <v>Электрофорез лямбда-ДНК</v>
          </cell>
          <cell r="H7740">
            <v>1085.7</v>
          </cell>
        </row>
        <row r="7741">
          <cell r="A7741" t="str">
            <v>P8110700</v>
          </cell>
          <cell r="B7741" t="str">
            <v>Genetischer Fingerabdruck  mit blueGel Elektrophoresekammer</v>
          </cell>
          <cell r="C7741" t="str">
            <v>Genetic fingerprinting</v>
          </cell>
          <cell r="D7741" t="str">
            <v>Empreintes génétiques par électrophorèse sur gel</v>
          </cell>
          <cell r="E7741" t="str">
            <v>Huellas genéticas con electroforesis en gel</v>
          </cell>
          <cell r="F7741" t="str">
            <v/>
          </cell>
          <cell r="G7741" t="str">
            <v>Генетическая дактилоскопия с помощью гель-электрофореза</v>
          </cell>
          <cell r="H7741">
            <v>1085.7</v>
          </cell>
        </row>
        <row r="7742">
          <cell r="A7742" t="str">
            <v>P8110800</v>
          </cell>
          <cell r="B7742" t="str">
            <v>Vaterschaftsanalyse mit blueGel Elektrophoresekammer</v>
          </cell>
          <cell r="C7742" t="str">
            <v>Paternity test</v>
          </cell>
          <cell r="D7742" t="str">
            <v>Test de paternité</v>
          </cell>
          <cell r="E7742" t="str">
            <v>Prueba de paternidad</v>
          </cell>
          <cell r="F7742" t="str">
            <v>Kompletny zestaw eksperymentalny: Wykluczanie ojcostwa</v>
          </cell>
          <cell r="G7742" t="str">
            <v>Тест на отцовство</v>
          </cell>
          <cell r="H7742">
            <v>1085.7</v>
          </cell>
        </row>
        <row r="7743">
          <cell r="A7743" t="str">
            <v>P8300100</v>
          </cell>
          <cell r="B7743" t="str">
            <v>Mikroskopieren des Querschnitts durch ein bifaziales Laubblatt</v>
          </cell>
          <cell r="C7743" t="str">
            <v>-</v>
          </cell>
          <cell r="D7743" t="str">
            <v/>
          </cell>
          <cell r="E7743" t="str">
            <v/>
          </cell>
          <cell r="F7743" t="str">
            <v/>
          </cell>
          <cell r="G7743" t="str">
            <v>Микроскопия поперечного сечения через бифациальную листовую  пластинку</v>
          </cell>
          <cell r="H7743">
            <v>343.4</v>
          </cell>
        </row>
        <row r="7744">
          <cell r="A7744" t="str">
            <v>P8300200</v>
          </cell>
          <cell r="B7744" t="str">
            <v>Isolation und dünnschichtchromatografische Trennung von Blattfarbstoffen</v>
          </cell>
          <cell r="C7744" t="str">
            <v>-</v>
          </cell>
          <cell r="D7744" t="str">
            <v/>
          </cell>
          <cell r="E7744" t="str">
            <v/>
          </cell>
          <cell r="F7744" t="str">
            <v/>
          </cell>
          <cell r="G7744" t="str">
            <v>Изоляция и тонкослойное хроматографическое разделение красителей листьев</v>
          </cell>
          <cell r="H7744">
            <v>445.7</v>
          </cell>
        </row>
        <row r="7745">
          <cell r="A7745" t="str">
            <v>P8300310</v>
          </cell>
          <cell r="B7745" t="str">
            <v>Bestimmung des Gehalts an Nitrat-Ionen im Boden</v>
          </cell>
          <cell r="C7745" t="str">
            <v>-</v>
          </cell>
          <cell r="D7745" t="str">
            <v/>
          </cell>
          <cell r="E7745" t="str">
            <v/>
          </cell>
          <cell r="F7745" t="str">
            <v/>
          </cell>
          <cell r="G7745" t="str">
            <v>Определение содержания нитрат-иона в почве</v>
          </cell>
          <cell r="H7745">
            <v>145.80000000000001</v>
          </cell>
        </row>
        <row r="7746">
          <cell r="A7746" t="str">
            <v>P8300320</v>
          </cell>
          <cell r="B7746" t="str">
            <v>Bestimmung des Gehalts an Phosphat-Ionen im Boden</v>
          </cell>
          <cell r="C7746" t="str">
            <v>-</v>
          </cell>
          <cell r="D7746" t="str">
            <v/>
          </cell>
          <cell r="E7746" t="str">
            <v/>
          </cell>
          <cell r="F7746" t="str">
            <v/>
          </cell>
          <cell r="G7746" t="str">
            <v>Определение содержания фосфат-ионов в почве</v>
          </cell>
          <cell r="H7746">
            <v>149.6</v>
          </cell>
        </row>
        <row r="7747">
          <cell r="A7747" t="str">
            <v>P8300330</v>
          </cell>
          <cell r="B7747" t="str">
            <v>Bestimmung des pH-Werts einer Bodenlösung</v>
          </cell>
          <cell r="C7747" t="str">
            <v>-</v>
          </cell>
          <cell r="D7747" t="str">
            <v/>
          </cell>
          <cell r="E7747" t="str">
            <v/>
          </cell>
          <cell r="F7747" t="str">
            <v/>
          </cell>
          <cell r="G7747" t="str">
            <v>Определение значения pH почвенного раствора</v>
          </cell>
          <cell r="H7747">
            <v>93</v>
          </cell>
        </row>
        <row r="7748">
          <cell r="A7748" t="str">
            <v>P8300410</v>
          </cell>
          <cell r="B7748" t="str">
            <v>Bestimmung des Gehalts an Nitrat-Ionen in einer Gewässerprobe</v>
          </cell>
          <cell r="C7748" t="str">
            <v>-</v>
          </cell>
          <cell r="D7748" t="str">
            <v/>
          </cell>
          <cell r="E7748" t="str">
            <v/>
          </cell>
          <cell r="F7748" t="str">
            <v/>
          </cell>
          <cell r="G7748" t="str">
            <v>Определение содержания нитрат-ионов в образце воды</v>
          </cell>
          <cell r="H7748">
            <v>75.599999999999994</v>
          </cell>
        </row>
        <row r="7749">
          <cell r="A7749" t="str">
            <v>P8300420</v>
          </cell>
          <cell r="B7749" t="str">
            <v>Bestimmung des Gehalts an Phosphat-Ionen in einer Gewässerprobe</v>
          </cell>
          <cell r="C7749" t="str">
            <v>-</v>
          </cell>
          <cell r="D7749" t="str">
            <v/>
          </cell>
          <cell r="E7749" t="str">
            <v/>
          </cell>
          <cell r="F7749" t="str">
            <v/>
          </cell>
          <cell r="G7749" t="str">
            <v>Определение содержания фосфат-ионов в образце воды</v>
          </cell>
          <cell r="H7749">
            <v>75.599999999999994</v>
          </cell>
        </row>
        <row r="7750">
          <cell r="A7750" t="str">
            <v>P8300430</v>
          </cell>
          <cell r="B7750" t="str">
            <v>Bestimmung des pH-Werts in einer Gewässerprobe</v>
          </cell>
          <cell r="C7750" t="str">
            <v>-</v>
          </cell>
          <cell r="D7750" t="str">
            <v/>
          </cell>
          <cell r="E7750" t="str">
            <v/>
          </cell>
          <cell r="F7750" t="str">
            <v/>
          </cell>
          <cell r="G7750" t="str">
            <v>Определение значения pH в образце воды</v>
          </cell>
          <cell r="H7750">
            <v>35.299999999999997</v>
          </cell>
        </row>
        <row r="7751">
          <cell r="A7751" t="str">
            <v>P8300500</v>
          </cell>
          <cell r="B7751" t="str">
            <v>Abziehpräparate der Epidermis eines Blattes mit Spaltöffnungen</v>
          </cell>
          <cell r="C7751" t="str">
            <v>-</v>
          </cell>
          <cell r="D7751" t="str">
            <v/>
          </cell>
          <cell r="E7751" t="str">
            <v/>
          </cell>
          <cell r="F7751" t="str">
            <v/>
          </cell>
          <cell r="G7751" t="str">
            <v/>
          </cell>
          <cell r="H7751">
            <v>335.4</v>
          </cell>
        </row>
        <row r="7752">
          <cell r="A7752" t="str">
            <v>P8300600</v>
          </cell>
          <cell r="B7752" t="str">
            <v>Modellierung der HILL-Reaktion</v>
          </cell>
          <cell r="C7752" t="str">
            <v>-</v>
          </cell>
          <cell r="D7752" t="str">
            <v/>
          </cell>
          <cell r="E7752" t="str">
            <v/>
          </cell>
          <cell r="F7752" t="str">
            <v/>
          </cell>
          <cell r="G7752" t="str">
            <v/>
          </cell>
          <cell r="H7752">
            <v>346.7</v>
          </cell>
        </row>
        <row r="7753">
          <cell r="A7753" t="str">
            <v>P8300710</v>
          </cell>
          <cell r="B7753" t="str">
            <v>Urease katalysiert die chemische Spaltung von Harnstoff</v>
          </cell>
          <cell r="C7753" t="str">
            <v>-</v>
          </cell>
          <cell r="D7753" t="str">
            <v/>
          </cell>
          <cell r="E7753" t="str">
            <v/>
          </cell>
          <cell r="F7753" t="str">
            <v/>
          </cell>
          <cell r="G7753" t="str">
            <v/>
          </cell>
          <cell r="H7753">
            <v>256.04000000000002</v>
          </cell>
        </row>
        <row r="7754">
          <cell r="A7754" t="str">
            <v>P8300720</v>
          </cell>
          <cell r="B7754" t="str">
            <v>Die Substratkonzentration beeinflusst die Reaktionsgeschwindigkeit</v>
          </cell>
          <cell r="C7754" t="str">
            <v>-</v>
          </cell>
          <cell r="D7754" t="str">
            <v/>
          </cell>
          <cell r="E7754" t="str">
            <v/>
          </cell>
          <cell r="F7754" t="str">
            <v/>
          </cell>
          <cell r="G7754" t="str">
            <v/>
          </cell>
          <cell r="H7754">
            <v>328.15</v>
          </cell>
        </row>
        <row r="7755">
          <cell r="A7755" t="str">
            <v>P8300730</v>
          </cell>
          <cell r="B7755" t="str">
            <v>Die Urease-Aktivität ist temperaturabhängig</v>
          </cell>
          <cell r="C7755" t="str">
            <v>-</v>
          </cell>
          <cell r="D7755" t="str">
            <v/>
          </cell>
          <cell r="E7755" t="str">
            <v/>
          </cell>
          <cell r="F7755" t="str">
            <v/>
          </cell>
          <cell r="G7755" t="str">
            <v/>
          </cell>
          <cell r="H7755">
            <v>324.39999999999998</v>
          </cell>
        </row>
        <row r="7756">
          <cell r="A7756" t="str">
            <v>P8300800</v>
          </cell>
          <cell r="B7756" t="str">
            <v>Nachweis von NADH + H+ bei der Glykolyse</v>
          </cell>
          <cell r="C7756" t="str">
            <v>-</v>
          </cell>
          <cell r="D7756" t="str">
            <v/>
          </cell>
          <cell r="E7756" t="str">
            <v/>
          </cell>
          <cell r="F7756" t="str">
            <v/>
          </cell>
          <cell r="G7756" t="str">
            <v/>
          </cell>
          <cell r="H7756">
            <v>1397.2</v>
          </cell>
        </row>
        <row r="7757">
          <cell r="A7757" t="str">
            <v>P8300900</v>
          </cell>
          <cell r="B7757" t="str">
            <v>pH-Wert-Untersuchungen bei Dickblattgewächsen</v>
          </cell>
          <cell r="C7757" t="str">
            <v>-</v>
          </cell>
          <cell r="D7757" t="str">
            <v/>
          </cell>
          <cell r="E7757" t="str">
            <v/>
          </cell>
          <cell r="F7757" t="str">
            <v/>
          </cell>
          <cell r="G7757" t="str">
            <v/>
          </cell>
          <cell r="H7757">
            <v>87.1</v>
          </cell>
        </row>
        <row r="7758">
          <cell r="A7758" t="str">
            <v>P9110100</v>
          </cell>
          <cell r="B7758" t="str">
            <v>Licht und Schatten</v>
          </cell>
          <cell r="C7758" t="str">
            <v>Light and shadows</v>
          </cell>
          <cell r="D7758" t="str">
            <v/>
          </cell>
          <cell r="E7758" t="str">
            <v>Luces y sombras</v>
          </cell>
          <cell r="F7758" t="str">
            <v xml:space="preserve">Kompletny zestaw eksperymentalny: Światło i cień  </v>
          </cell>
          <cell r="G7758" t="str">
            <v>Свет и тени</v>
          </cell>
          <cell r="H7758">
            <v>149</v>
          </cell>
        </row>
        <row r="7759">
          <cell r="A7759" t="str">
            <v>P9110200</v>
          </cell>
          <cell r="B7759" t="str">
            <v>Schattenmuster</v>
          </cell>
          <cell r="C7759" t="str">
            <v>Silhouettes</v>
          </cell>
          <cell r="D7759" t="str">
            <v/>
          </cell>
          <cell r="E7759" t="str">
            <v>Siluetas</v>
          </cell>
          <cell r="F7759" t="str">
            <v xml:space="preserve">Kompletny zestaw eksperymentalny: Teatrzyk cieni. Półcienie  </v>
          </cell>
          <cell r="G7759" t="str">
            <v>Силуэты</v>
          </cell>
          <cell r="H7759">
            <v>149</v>
          </cell>
        </row>
        <row r="7760">
          <cell r="A7760" t="str">
            <v>P9110300</v>
          </cell>
          <cell r="B7760" t="str">
            <v>Gespiegelte Schatten</v>
          </cell>
          <cell r="C7760" t="str">
            <v>Mirror images of the shadow</v>
          </cell>
          <cell r="D7760" t="str">
            <v/>
          </cell>
          <cell r="E7760" t="str">
            <v>Imágenes espejo de la sombra</v>
          </cell>
          <cell r="F7760" t="str">
            <v xml:space="preserve">Kompletny zestaw eksperymentalny: Lustrzane odbicia cienia  </v>
          </cell>
          <cell r="G7760" t="str">
            <v>Зеркальные изображения тени</v>
          </cell>
          <cell r="H7760">
            <v>149</v>
          </cell>
        </row>
        <row r="7761">
          <cell r="A7761" t="str">
            <v>P9110400</v>
          </cell>
          <cell r="B7761" t="str">
            <v>Spiegelspiele</v>
          </cell>
          <cell r="C7761" t="str">
            <v>Playing wih mirrors</v>
          </cell>
          <cell r="D7761" t="str">
            <v/>
          </cell>
          <cell r="E7761" t="str">
            <v>Jugando con los espejos</v>
          </cell>
          <cell r="F7761" t="str">
            <v xml:space="preserve">Kompletny zestaw eksperymentalny: Zabawa z lustrami  </v>
          </cell>
          <cell r="G7761" t="str">
            <v>Игра с зеркалами</v>
          </cell>
          <cell r="H7761">
            <v>149</v>
          </cell>
        </row>
        <row r="7762">
          <cell r="A7762" t="str">
            <v>P9110500</v>
          </cell>
          <cell r="B7762" t="str">
            <v>Der Löffelspiegel</v>
          </cell>
          <cell r="C7762" t="str">
            <v>Playing with a spoon</v>
          </cell>
          <cell r="D7762" t="str">
            <v/>
          </cell>
          <cell r="E7762" t="str">
            <v>Jugando con la cuchara</v>
          </cell>
          <cell r="F7762" t="str">
            <v xml:space="preserve">Kompletny zestaw eksperymentalny: Zabawa z łyżką  </v>
          </cell>
          <cell r="G7762" t="str">
            <v>Игра отображения с ложкой</v>
          </cell>
          <cell r="H7762">
            <v>149</v>
          </cell>
        </row>
        <row r="7763">
          <cell r="A7763" t="str">
            <v>P9110600</v>
          </cell>
          <cell r="B7763" t="str">
            <v>Die verborgene Münze</v>
          </cell>
          <cell r="C7763" t="str">
            <v>The lost coin</v>
          </cell>
          <cell r="D7763" t="str">
            <v/>
          </cell>
          <cell r="E7763" t="str">
            <v>La moneda perdida</v>
          </cell>
          <cell r="F7763" t="str">
            <v xml:space="preserve">Kompletny zestaw eksperymentalny: Znikająca moneta  </v>
          </cell>
          <cell r="G7763" t="str">
            <v>Исчезающая монета</v>
          </cell>
          <cell r="H7763">
            <v>149</v>
          </cell>
        </row>
        <row r="7764">
          <cell r="A7764" t="str">
            <v>P9110700</v>
          </cell>
          <cell r="B7764" t="str">
            <v>Die Wasserlupe</v>
          </cell>
          <cell r="C7764" t="str">
            <v>A lens made of water</v>
          </cell>
          <cell r="D7764" t="str">
            <v/>
          </cell>
          <cell r="E7764" t="str">
            <v>Lente hecha de agua</v>
          </cell>
          <cell r="F7764" t="str">
            <v xml:space="preserve">Kompletny zestaw eksperymentalny: Soczewka zbudowana z wody  </v>
          </cell>
          <cell r="G7764" t="str">
            <v>Линза изготовленая из воды</v>
          </cell>
          <cell r="H7764">
            <v>149</v>
          </cell>
        </row>
        <row r="7765">
          <cell r="A7765" t="str">
            <v>P9110800</v>
          </cell>
          <cell r="B7765" t="str">
            <v>Der Zauberstab</v>
          </cell>
          <cell r="C7765" t="str">
            <v>The magic wand</v>
          </cell>
          <cell r="D7765" t="str">
            <v/>
          </cell>
          <cell r="E7765" t="str">
            <v>La pared mágica</v>
          </cell>
          <cell r="F7765" t="str">
            <v xml:space="preserve">Kompletny zestaw eksperymentalny: Magiczna różdżka  </v>
          </cell>
          <cell r="G7765" t="str">
            <v>Волшебная палочка</v>
          </cell>
          <cell r="H7765">
            <v>149</v>
          </cell>
        </row>
        <row r="7766">
          <cell r="A7766" t="str">
            <v>P9110900</v>
          </cell>
          <cell r="B7766" t="str">
            <v>Ballon im Glas</v>
          </cell>
          <cell r="C7766" t="str">
            <v>A balloon in a flask</v>
          </cell>
          <cell r="D7766" t="str">
            <v/>
          </cell>
          <cell r="E7766" t="str">
            <v>Pelota en un frasco</v>
          </cell>
          <cell r="F7766" t="str">
            <v xml:space="preserve">Kompletny zestaw eksperymentalny: Balon w butelce  </v>
          </cell>
          <cell r="G7766" t="str">
            <v>Воздушный шар в колбе</v>
          </cell>
          <cell r="H7766">
            <v>149</v>
          </cell>
        </row>
        <row r="7767">
          <cell r="A7767" t="str">
            <v>P9111000</v>
          </cell>
          <cell r="B7767" t="str">
            <v>Der Trick mit der Postkarte</v>
          </cell>
          <cell r="C7767" t="str">
            <v>The postcard trick</v>
          </cell>
          <cell r="D7767" t="str">
            <v/>
          </cell>
          <cell r="E7767" t="str">
            <v>El truco de la postal</v>
          </cell>
          <cell r="F7767" t="str">
            <v xml:space="preserve">Kompletny zestaw eksperymentalny: Sztuczka z pocztówką  </v>
          </cell>
          <cell r="G7767" t="str">
            <v>Трюк с открыткой</v>
          </cell>
          <cell r="H7767">
            <v>149</v>
          </cell>
        </row>
        <row r="7768">
          <cell r="A7768" t="str">
            <v>P9111100</v>
          </cell>
          <cell r="B7768" t="str">
            <v>Warme und kalte Luft</v>
          </cell>
          <cell r="C7768" t="str">
            <v>Hot and cold air</v>
          </cell>
          <cell r="D7768" t="str">
            <v/>
          </cell>
          <cell r="E7768" t="str">
            <v>Aire caliente y frio</v>
          </cell>
          <cell r="F7768" t="str">
            <v xml:space="preserve">Kompletny zestaw eksperymentalny: Gorące i zimne powietrze  </v>
          </cell>
          <cell r="G7768" t="str">
            <v>Горячий и холодный воздух</v>
          </cell>
          <cell r="H7768">
            <v>149</v>
          </cell>
        </row>
        <row r="7769">
          <cell r="A7769" t="str">
            <v>P9111200</v>
          </cell>
          <cell r="B7769" t="str">
            <v>Frische und verbrauchte Luft</v>
          </cell>
          <cell r="C7769" t="str">
            <v>Fresh and spent air</v>
          </cell>
          <cell r="D7769" t="str">
            <v/>
          </cell>
          <cell r="E7769" t="str">
            <v>Aire fresco y cargado</v>
          </cell>
          <cell r="F7769" t="str">
            <v xml:space="preserve">Kompletny zestaw eksperymentalny: Powietrze świeże i zużyte  </v>
          </cell>
          <cell r="G7769" t="str">
            <v>Свежий и отработанный воздух</v>
          </cell>
          <cell r="H7769">
            <v>149</v>
          </cell>
        </row>
        <row r="7770">
          <cell r="A7770" t="str">
            <v>P9111300</v>
          </cell>
          <cell r="B7770" t="str">
            <v>Die durstige Kerze</v>
          </cell>
          <cell r="C7770" t="str">
            <v>The thirsty candle</v>
          </cell>
          <cell r="D7770" t="str">
            <v/>
          </cell>
          <cell r="E7770" t="str">
            <v>La vela sedienta</v>
          </cell>
          <cell r="F7770" t="str">
            <v xml:space="preserve">Kompletny zestaw eksperymentalny: Spragniona świeca  </v>
          </cell>
          <cell r="G7770" t="str">
            <v>Свечи</v>
          </cell>
          <cell r="H7770">
            <v>149</v>
          </cell>
        </row>
        <row r="7771">
          <cell r="A7771" t="str">
            <v>P9111400</v>
          </cell>
          <cell r="B7771" t="str">
            <v>Kleine Gärtnerei</v>
          </cell>
          <cell r="C7771" t="str">
            <v>A mini nursery</v>
          </cell>
          <cell r="D7771" t="str">
            <v/>
          </cell>
          <cell r="E7771" t="str">
            <v>Mini jardín</v>
          </cell>
          <cell r="F7771" t="str">
            <v xml:space="preserve">Kompletny zestaw eksperymentalny: Mini szkółka  </v>
          </cell>
          <cell r="G7771" t="str">
            <v>Мини-питомник</v>
          </cell>
          <cell r="H7771">
            <v>149</v>
          </cell>
        </row>
        <row r="7772">
          <cell r="A7772" t="str">
            <v>P9111500</v>
          </cell>
          <cell r="B7772" t="str">
            <v>Bloß Schmutz</v>
          </cell>
          <cell r="C7772" t="str">
            <v>Merely dirty</v>
          </cell>
          <cell r="D7772" t="str">
            <v/>
          </cell>
          <cell r="E7772" t="str">
            <v>Simplemente sucio</v>
          </cell>
          <cell r="F7772" t="str">
            <v xml:space="preserve">Kompletny zestaw eksperymentalny: Czy tylko bród? (O glebie)  </v>
          </cell>
          <cell r="G7772" t="str">
            <v>Грязь</v>
          </cell>
          <cell r="H7772">
            <v>149</v>
          </cell>
        </row>
        <row r="7773">
          <cell r="A7773" t="str">
            <v>P9111600</v>
          </cell>
          <cell r="B7773" t="str">
            <v>Belüftung im Boden</v>
          </cell>
          <cell r="C7773" t="str">
            <v>Soil aeration</v>
          </cell>
          <cell r="D7773" t="str">
            <v/>
          </cell>
          <cell r="E7773" t="str">
            <v>Aireación del suelo</v>
          </cell>
          <cell r="F7773" t="str">
            <v xml:space="preserve">Kompletny zestaw eksperymentalny: Napowietrzanie gleby  </v>
          </cell>
          <cell r="G7773" t="str">
            <v>Аэрация почвы</v>
          </cell>
          <cell r="H7773">
            <v>149</v>
          </cell>
        </row>
        <row r="7774">
          <cell r="A7774" t="str">
            <v>P9111700</v>
          </cell>
          <cell r="B7774" t="str">
            <v>Schnelldurchlauf</v>
          </cell>
          <cell r="C7774" t="str">
            <v>A quick run trough</v>
          </cell>
          <cell r="D7774" t="str">
            <v/>
          </cell>
          <cell r="E7774" t="str">
            <v>Recorrido rápido</v>
          </cell>
          <cell r="F7774" t="str">
            <v xml:space="preserve">Kompletny zestaw eksperymentalny: Przepływ wody przez glebę  </v>
          </cell>
          <cell r="G7774" t="str">
            <v>Ускоренная перемотка вперед</v>
          </cell>
          <cell r="H7774">
            <v>149</v>
          </cell>
        </row>
        <row r="7775">
          <cell r="A7775" t="str">
            <v>P9111800</v>
          </cell>
          <cell r="B7775" t="str">
            <v>Unterirdische Kräfte</v>
          </cell>
          <cell r="C7775" t="str">
            <v>Underfoot forces</v>
          </cell>
          <cell r="D7775" t="str">
            <v/>
          </cell>
          <cell r="E7775" t="str">
            <v>Fuerzas subterráneas</v>
          </cell>
          <cell r="F7775" t="str">
            <v xml:space="preserve">Kompletny zestaw eksperymentalny: Siły podziemne  </v>
          </cell>
          <cell r="G7775" t="str">
            <v>Подземные силы</v>
          </cell>
          <cell r="H7775">
            <v>149</v>
          </cell>
        </row>
        <row r="7776">
          <cell r="A7776" t="str">
            <v>P9112100</v>
          </cell>
          <cell r="B7776" t="str">
            <v>Was eine Lupe alles kann</v>
          </cell>
          <cell r="C7776" t="str">
            <v>What a lens can do</v>
          </cell>
          <cell r="D7776" t="str">
            <v>Ce qu'un objectif peut faire</v>
          </cell>
          <cell r="E7776" t="str">
            <v>Lo que una lente puede hacer</v>
          </cell>
          <cell r="F7776" t="str">
            <v xml:space="preserve">Kompletny zestaw eksperymentalny: Co można stworzyć z soczewki  </v>
          </cell>
          <cell r="G7776" t="str">
            <v>Что может делать лупа</v>
          </cell>
          <cell r="H7776">
            <v>82.9</v>
          </cell>
        </row>
        <row r="7777">
          <cell r="A7777" t="str">
            <v>P9112200</v>
          </cell>
          <cell r="B7777" t="str">
            <v>Luft ist nicht nichts</v>
          </cell>
          <cell r="C7777" t="str">
            <v>Is air nothing?</v>
          </cell>
          <cell r="D7777" t="str">
            <v>L'air n'est rien ?</v>
          </cell>
          <cell r="E7777" t="str">
            <v>¿Qué es el aire?</v>
          </cell>
          <cell r="F7777" t="str">
            <v xml:space="preserve">Kompletny zestaw eksperymentalny: Czy powietrze jest niczym?  </v>
          </cell>
          <cell r="G7777" t="str">
            <v>Разве воздух есть ничто?</v>
          </cell>
          <cell r="H7777">
            <v>34.450000000000003</v>
          </cell>
        </row>
        <row r="7778">
          <cell r="A7778" t="str">
            <v>P9112300</v>
          </cell>
          <cell r="B7778" t="str">
            <v>Luftverschmutzung</v>
          </cell>
          <cell r="C7778" t="str">
            <v>Air pollution</v>
          </cell>
          <cell r="D7778" t="str">
            <v>La pollution de l'air</v>
          </cell>
          <cell r="E7778" t="str">
            <v>Contaminación del aire</v>
          </cell>
          <cell r="F7778" t="str">
            <v xml:space="preserve">Kompletny zestaw eksperymentalny: Zanieczyszczenie powietrza  </v>
          </cell>
          <cell r="G7778" t="str">
            <v>Загрязнение воздуха</v>
          </cell>
          <cell r="H7778">
            <v>134.9</v>
          </cell>
        </row>
        <row r="7779">
          <cell r="A7779" t="str">
            <v>P9112400</v>
          </cell>
          <cell r="B7779" t="str">
            <v>Bestimmung der  Bodenhorizonte</v>
          </cell>
          <cell r="C7779" t="str">
            <v>Examination of soil horizons</v>
          </cell>
          <cell r="D7779" t="str">
            <v>Examen des horizons du sol</v>
          </cell>
          <cell r="E7779" t="str">
            <v>Estudio de los horizontes del suelo</v>
          </cell>
          <cell r="F7779" t="str">
            <v xml:space="preserve">Kompletny zestaw eksperymentalny: Badanie poziomów glebowych  </v>
          </cell>
          <cell r="G7779" t="str">
            <v>Определение уровня почвы</v>
          </cell>
          <cell r="H7779">
            <v>12.4</v>
          </cell>
        </row>
        <row r="7780">
          <cell r="A7780" t="str">
            <v>P9130100</v>
          </cell>
          <cell r="B7780" t="str">
            <v>Die Zunge im Spiegel</v>
          </cell>
          <cell r="C7780" t="str">
            <v>Mirror your tongue</v>
          </cell>
          <cell r="D7780" t="str">
            <v>Miroir de la langue</v>
          </cell>
          <cell r="E7780" t="str">
            <v>La lengua en el espejo</v>
          </cell>
          <cell r="F7780" t="str">
            <v xml:space="preserve">Kompletny zestaw eksperymentalny: Język w lustrze  </v>
          </cell>
          <cell r="G7780" t="str">
            <v>Язык в зеркале</v>
          </cell>
          <cell r="H7780">
            <v>155</v>
          </cell>
        </row>
        <row r="7781">
          <cell r="A7781" t="str">
            <v>P9130200</v>
          </cell>
          <cell r="B7781" t="str">
            <v>Geruchs- und Geschmackssinn</v>
          </cell>
          <cell r="C7781" t="str">
            <v>Senses of smell and taste</v>
          </cell>
          <cell r="D7781" t="str">
            <v>Les sens de l'odorat et du goût</v>
          </cell>
          <cell r="E7781" t="str">
            <v>Trabajo en equipo</v>
          </cell>
          <cell r="F7781" t="str">
            <v xml:space="preserve">Kompletny zestaw eksperymentalny: Praca zespołowa (smaki)  </v>
          </cell>
          <cell r="G7781" t="str">
            <v>Работа в команде</v>
          </cell>
          <cell r="H7781">
            <v>155</v>
          </cell>
        </row>
        <row r="7782">
          <cell r="A7782" t="str">
            <v>P9130300</v>
          </cell>
          <cell r="B7782" t="str">
            <v>Geschmackssache</v>
          </cell>
          <cell r="C7782" t="str">
            <v>A matter of taste</v>
          </cell>
          <cell r="D7782" t="str">
            <v>Une question de goût</v>
          </cell>
          <cell r="E7782" t="str">
            <v>Cuestión de gusto</v>
          </cell>
          <cell r="F7782" t="str">
            <v xml:space="preserve">Kompletny zestaw eksperymentalny: Kwestia gustu (smaki)  </v>
          </cell>
          <cell r="G7782" t="str">
            <v>Дело вкуса</v>
          </cell>
          <cell r="H7782">
            <v>155</v>
          </cell>
        </row>
        <row r="7783">
          <cell r="A7783" t="str">
            <v>P9130400</v>
          </cell>
          <cell r="B7783" t="str">
            <v>Die Haut</v>
          </cell>
          <cell r="C7783" t="str">
            <v>The skin</v>
          </cell>
          <cell r="D7783" t="str">
            <v>La peau</v>
          </cell>
          <cell r="E7783" t="str">
            <v>Muy cerca</v>
          </cell>
          <cell r="F7783" t="str">
            <v xml:space="preserve">Kompletny zestaw eksperymentalny: Bardzo blisko (smaki)  </v>
          </cell>
          <cell r="G7783" t="str">
            <v>Очень близко</v>
          </cell>
          <cell r="H7783">
            <v>155</v>
          </cell>
        </row>
        <row r="7784">
          <cell r="A7784" t="str">
            <v>P9130500</v>
          </cell>
          <cell r="B7784" t="str">
            <v>Der Tastsinn</v>
          </cell>
          <cell r="C7784" t="str">
            <v>The tactile sense</v>
          </cell>
          <cell r="D7784" t="str">
            <v>Le sens tactile</v>
          </cell>
          <cell r="E7784" t="str">
            <v>Sentirse bien</v>
          </cell>
          <cell r="F7784" t="str">
            <v xml:space="preserve">Kompletny zestaw eksperymentalny: Czuć się dobrze  </v>
          </cell>
          <cell r="G7784" t="str">
            <v>Чувствовать себя хорошо</v>
          </cell>
          <cell r="H7784">
            <v>155</v>
          </cell>
        </row>
        <row r="7785">
          <cell r="A7785" t="str">
            <v>P9130600</v>
          </cell>
          <cell r="B7785" t="str">
            <v>Temperaturwahrnehmung der Haut</v>
          </cell>
          <cell r="C7785" t="str">
            <v>Perception of temperature</v>
          </cell>
          <cell r="D7785" t="str">
            <v>Perception de la température</v>
          </cell>
          <cell r="E7785" t="str">
            <v>Frio o caliente</v>
          </cell>
          <cell r="F7785" t="str">
            <v xml:space="preserve">Kompletny zestaw eksperymentalny: Ciepło czy zimno  </v>
          </cell>
          <cell r="G7785" t="str">
            <v>Горячий или холодный</v>
          </cell>
          <cell r="H7785">
            <v>155</v>
          </cell>
        </row>
        <row r="7786">
          <cell r="A7786" t="str">
            <v>P9130700</v>
          </cell>
          <cell r="B7786" t="str">
            <v>Schallwellen</v>
          </cell>
          <cell r="C7786" t="str">
            <v>Sound waves</v>
          </cell>
          <cell r="D7786" t="str">
            <v>Les ondes sonores</v>
          </cell>
          <cell r="E7786" t="str">
            <v>Ondas sonoras</v>
          </cell>
          <cell r="F7786" t="str">
            <v xml:space="preserve">Kompletny zestaw eksperymentalny: Fale dźwiękowe  </v>
          </cell>
          <cell r="G7786" t="str">
            <v>Звуковые волны</v>
          </cell>
          <cell r="H7786">
            <v>155</v>
          </cell>
        </row>
        <row r="7787">
          <cell r="A7787" t="str">
            <v>P9130800</v>
          </cell>
          <cell r="B7787" t="str">
            <v>Geräusche und Musik</v>
          </cell>
          <cell r="C7787" t="str">
            <v>Sounds and music</v>
          </cell>
          <cell r="D7787" t="str">
            <v>Sons et musique</v>
          </cell>
          <cell r="E7787" t="str">
            <v>Música</v>
          </cell>
          <cell r="F7787" t="str">
            <v xml:space="preserve">Kompletny zestaw eksperymentalny: Muzyka  </v>
          </cell>
          <cell r="G7787" t="str">
            <v>Музыка</v>
          </cell>
          <cell r="H7787">
            <v>155</v>
          </cell>
        </row>
        <row r="7788">
          <cell r="A7788" t="str">
            <v>P9130900</v>
          </cell>
          <cell r="B7788" t="str">
            <v>Orientierung</v>
          </cell>
          <cell r="C7788" t="str">
            <v>Orientation</v>
          </cell>
          <cell r="D7788" t="str">
            <v>Orientation</v>
          </cell>
          <cell r="E7788" t="str">
            <v>Orientación</v>
          </cell>
          <cell r="F7788" t="str">
            <v xml:space="preserve">Kompletny zestaw eksperymentalny: Orientacja (kierunkowość dźwięku)  </v>
          </cell>
          <cell r="G7788" t="str">
            <v>Ориентация</v>
          </cell>
          <cell r="H7788">
            <v>155</v>
          </cell>
        </row>
        <row r="7789">
          <cell r="A7789" t="str">
            <v>P9131000</v>
          </cell>
          <cell r="B7789" t="str">
            <v>Ein Blick auf das Auge</v>
          </cell>
          <cell r="C7789" t="str">
            <v>A look at your eye</v>
          </cell>
          <cell r="D7789" t="str">
            <v>Un regard sur votre œil</v>
          </cell>
          <cell r="E7789" t="str">
            <v>Una mirada en tus ojos</v>
          </cell>
          <cell r="F7789" t="str">
            <v xml:space="preserve">Kompletny zestaw eksperymentalny: Spojrzenie na oko  </v>
          </cell>
          <cell r="G7789" t="str">
            <v>Посмотрите на ваши глаза</v>
          </cell>
          <cell r="H7789">
            <v>155</v>
          </cell>
        </row>
        <row r="7790">
          <cell r="A7790" t="str">
            <v>P9131100</v>
          </cell>
          <cell r="B7790" t="str">
            <v>Nah und fern</v>
          </cell>
          <cell r="C7790" t="str">
            <v>Near and far</v>
          </cell>
          <cell r="D7790" t="str">
            <v>Proche et lointain</v>
          </cell>
          <cell r="E7790" t="str">
            <v>Cerca y lejos</v>
          </cell>
          <cell r="F7790" t="str">
            <v xml:space="preserve">Kompletny zestaw eksperymentalny: Blisko i daleko  </v>
          </cell>
          <cell r="G7790" t="str">
            <v>Ближний и дальний</v>
          </cell>
          <cell r="H7790">
            <v>155</v>
          </cell>
        </row>
        <row r="7791">
          <cell r="A7791" t="str">
            <v>P9131200</v>
          </cell>
          <cell r="B7791" t="str">
            <v>Kerze auf dem Kopf</v>
          </cell>
          <cell r="C7791" t="str">
            <v>The upside down candle</v>
          </cell>
          <cell r="D7791" t="str">
            <v>La bougie à l'envers</v>
          </cell>
          <cell r="E7791" t="str">
            <v>Parte superior de una vela</v>
          </cell>
          <cell r="F7791" t="str">
            <v xml:space="preserve">Kompletny zestaw eksperymentalny: Świeca do góry nogami  </v>
          </cell>
          <cell r="G7791" t="str">
            <v>Перевернутые свечи</v>
          </cell>
          <cell r="H7791">
            <v>155</v>
          </cell>
        </row>
        <row r="7792">
          <cell r="A7792" t="str">
            <v>P9131300</v>
          </cell>
          <cell r="B7792" t="str">
            <v>Der blinde Fleck</v>
          </cell>
          <cell r="C7792" t="str">
            <v>Blind spot</v>
          </cell>
          <cell r="D7792" t="str">
            <v>L'angle mort</v>
          </cell>
          <cell r="E7792" t="str">
            <v>Punto ciego</v>
          </cell>
          <cell r="F7792" t="str">
            <v xml:space="preserve">Kompletny zestaw eksperymentalny: Ślepa plamka  </v>
          </cell>
          <cell r="G7792" t="str">
            <v>Слепое пятно</v>
          </cell>
          <cell r="H7792">
            <v>10.5</v>
          </cell>
        </row>
        <row r="7793">
          <cell r="A7793" t="str">
            <v>P9131400</v>
          </cell>
          <cell r="B7793" t="str">
            <v>Zwei Augen sehen mehr als eins</v>
          </cell>
          <cell r="C7793" t="str">
            <v>Two eyes see more than one</v>
          </cell>
          <cell r="D7793" t="str">
            <v>Deux yeux voient plus qu'un</v>
          </cell>
          <cell r="E7793" t="str">
            <v>2 ojos ven más que 1</v>
          </cell>
          <cell r="F7793" t="str">
            <v xml:space="preserve">Kompletny zestaw eksperymentalny: Dwoje oczu widzi więcej niż jedno  </v>
          </cell>
          <cell r="G7793" t="str">
            <v>Два глаза видят больше, чем один</v>
          </cell>
          <cell r="H7793">
            <v>155</v>
          </cell>
        </row>
        <row r="7794">
          <cell r="A7794" t="str">
            <v>P9131500</v>
          </cell>
          <cell r="B7794" t="str">
            <v>Ausgetrickst</v>
          </cell>
          <cell r="C7794" t="str">
            <v>A useful trick</v>
          </cell>
          <cell r="D7794" t="str">
            <v>Une astuce utile</v>
          </cell>
          <cell r="E7794" t="str">
            <v>Un truco útil</v>
          </cell>
          <cell r="F7794" t="str">
            <v xml:space="preserve">Kompletny zestaw eksperymentalny: Przydatny trik (złudzenia optyczne)  </v>
          </cell>
          <cell r="G7794" t="str">
            <v>Полезный трюк (оптические иллюзии)</v>
          </cell>
          <cell r="H7794">
            <v>155</v>
          </cell>
        </row>
        <row r="7795">
          <cell r="A7795" t="str">
            <v>P9132000</v>
          </cell>
          <cell r="B7795" t="str">
            <v>Verbreitung von Gerüchen</v>
          </cell>
          <cell r="C7795" t="str">
            <v>Spreading of smells</v>
          </cell>
          <cell r="D7795" t="str">
            <v>Propagation des odeurs</v>
          </cell>
          <cell r="E7795" t="str">
            <v>Difusión de olores</v>
          </cell>
          <cell r="F7795" t="str">
            <v xml:space="preserve">Kompletny zestaw eksperymentalny: Rozprzestrzeniania się zapachów  </v>
          </cell>
          <cell r="G7795" t="str">
            <v xml:space="preserve">Распространение запахов </v>
          </cell>
          <cell r="H7795">
            <v>146.35</v>
          </cell>
        </row>
        <row r="7796">
          <cell r="A7796" t="str">
            <v>P9132100</v>
          </cell>
          <cell r="B7796" t="str">
            <v>Tastempfindlichkeit</v>
          </cell>
          <cell r="C7796" t="str">
            <v>Tactile sensitivity</v>
          </cell>
          <cell r="D7796" t="str">
            <v>Sensibilité tactile</v>
          </cell>
          <cell r="E7796" t="str">
            <v>Sensibilidad táctil</v>
          </cell>
          <cell r="F7796" t="str">
            <v xml:space="preserve">Kompletny zestaw eksperymentalny: Zmysł dotyku  </v>
          </cell>
          <cell r="G7796" t="str">
            <v>Тактильная чувствительность (осязание)</v>
          </cell>
          <cell r="H7796">
            <v>10.1</v>
          </cell>
        </row>
        <row r="7797">
          <cell r="A7797" t="str">
            <v>P9132200</v>
          </cell>
          <cell r="B7797" t="str">
            <v>Schwingungen in der Luft</v>
          </cell>
          <cell r="C7797" t="str">
            <v>Vibrations in the air</v>
          </cell>
          <cell r="D7797" t="str">
            <v>Vibrations dans l'air</v>
          </cell>
          <cell r="E7797" t="str">
            <v>Vibraciones en el aire</v>
          </cell>
          <cell r="F7797" t="str">
            <v xml:space="preserve">Kompletny zestaw eksperymentalny: Drgania w powietrzu  </v>
          </cell>
          <cell r="G7797" t="str">
            <v>Вибрации в воздухе</v>
          </cell>
          <cell r="H7797">
            <v>197</v>
          </cell>
        </row>
        <row r="7798">
          <cell r="A7798" t="str">
            <v>P9142000</v>
          </cell>
          <cell r="B7798" t="str">
            <v>Brennendes Eisen</v>
          </cell>
          <cell r="C7798" t="str">
            <v>Burning iron</v>
          </cell>
          <cell r="D7798" t="str">
            <v>Le fer brûlant</v>
          </cell>
          <cell r="E7798" t="str">
            <v>Hierro caliente</v>
          </cell>
          <cell r="F7798" t="str">
            <v xml:space="preserve">Kompletny zestaw eksperymentalny: Spalanie żelaza  </v>
          </cell>
          <cell r="G7798" t="str">
            <v>Сжигание железа</v>
          </cell>
          <cell r="H7798">
            <v>56.1</v>
          </cell>
        </row>
        <row r="7799">
          <cell r="A7799" t="str">
            <v>P9142100</v>
          </cell>
          <cell r="B7799" t="str">
            <v>Kurzschluss</v>
          </cell>
          <cell r="C7799" t="str">
            <v>Short-circuit</v>
          </cell>
          <cell r="D7799" t="str">
            <v>Court-circuit</v>
          </cell>
          <cell r="E7799" t="str">
            <v>Circuito corto</v>
          </cell>
          <cell r="F7799" t="str">
            <v xml:space="preserve">Kompletny zestaw eksperymentalny: Zwarcie  </v>
          </cell>
          <cell r="G7799" t="str">
            <v>Короткое замыкание</v>
          </cell>
          <cell r="H7799">
            <v>343.8</v>
          </cell>
        </row>
        <row r="7800">
          <cell r="A7800" t="str">
            <v>P9142200</v>
          </cell>
          <cell r="B7800" t="str">
            <v>Ein Magnet und fünf Metalle</v>
          </cell>
          <cell r="C7800" t="str">
            <v>One magnet, five metals</v>
          </cell>
          <cell r="D7800" t="str">
            <v>Un aimant, cinq métaux</v>
          </cell>
          <cell r="E7800" t="str">
            <v>1 imán, 5 metales</v>
          </cell>
          <cell r="F7800" t="str">
            <v xml:space="preserve">Kompletny zestaw eksperymentalny: Jeden magnes, pięć metali  </v>
          </cell>
          <cell r="G7800" t="str">
            <v>Один магнит, пять металлов</v>
          </cell>
          <cell r="H7800">
            <v>44.5</v>
          </cell>
        </row>
        <row r="7801">
          <cell r="A7801" t="str">
            <v>P9142300</v>
          </cell>
          <cell r="B7801" t="str">
            <v>Der zerteilte Magnet</v>
          </cell>
          <cell r="C7801" t="str">
            <v>The divided magnet</v>
          </cell>
          <cell r="D7801" t="str">
            <v>L'aimant divisé</v>
          </cell>
          <cell r="E7801" t="str">
            <v>El imán dividido</v>
          </cell>
          <cell r="F7801" t="str">
            <v xml:space="preserve">Kompletny zestaw eksperymentalny: Rozdzielanie za pomocą magnesu  </v>
          </cell>
          <cell r="G7801" t="str">
            <v>Разделенный магнит</v>
          </cell>
          <cell r="H7801">
            <v>43.5</v>
          </cell>
        </row>
        <row r="7802">
          <cell r="A7802" t="str">
            <v>P9152100</v>
          </cell>
          <cell r="B7802" t="str">
            <v>Kalibrieren eines Kraftmessers</v>
          </cell>
          <cell r="C7802" t="str">
            <v>Calibration of a force measuring instrument</v>
          </cell>
          <cell r="D7802" t="str">
            <v>Étalonnage d'un instrument de mesure de la force</v>
          </cell>
          <cell r="E7802" t="str">
            <v>Calibración de un instrumento de medición de fuerzas</v>
          </cell>
          <cell r="F7802" t="str">
            <v xml:space="preserve">Kompletny zestaw eksperymentalny: Kalibracja przyrządu pomiarowego siły  </v>
          </cell>
          <cell r="G7802" t="str">
            <v>Градуирование динамометра</v>
          </cell>
          <cell r="H7802">
            <v>151.9</v>
          </cell>
        </row>
        <row r="7803">
          <cell r="A7803" t="str">
            <v>P9152200</v>
          </cell>
          <cell r="B7803" t="str">
            <v>Am längeren Hebel</v>
          </cell>
          <cell r="C7803" t="str">
            <v>The two-sided lever</v>
          </cell>
          <cell r="D7803" t="str">
            <v>Le levier biface</v>
          </cell>
          <cell r="E7803" t="str">
            <v>Palanca de 2 caras</v>
          </cell>
          <cell r="F7803" t="str">
            <v xml:space="preserve">Kompletny zestaw eksperymentalny: Dźwignia dwustronna  </v>
          </cell>
          <cell r="G7803" t="str">
            <v>Двусторонний рычаг</v>
          </cell>
          <cell r="H7803">
            <v>168.2</v>
          </cell>
        </row>
        <row r="7804">
          <cell r="A7804" t="str">
            <v>P9152300</v>
          </cell>
          <cell r="B7804" t="str">
            <v>Kraft sparen durch Rollen</v>
          </cell>
          <cell r="C7804" t="str">
            <v>Save energy, use pulleys</v>
          </cell>
          <cell r="D7804" t="str">
            <v>Économisez de l'énergie, utilisez des poulies</v>
          </cell>
          <cell r="E7804" t="str">
            <v>Ahorra energía, usa poleas</v>
          </cell>
          <cell r="F7804" t="str">
            <v xml:space="preserve">Kompletny zestaw eksperymentalny: Oszczędzaj siłę, używając bloczka  </v>
          </cell>
          <cell r="G7804" t="str">
            <v>Экономия электроэнергии с помощью блока</v>
          </cell>
          <cell r="H7804">
            <v>188.8</v>
          </cell>
        </row>
        <row r="7805">
          <cell r="A7805" t="str">
            <v>P9160100</v>
          </cell>
          <cell r="B7805" t="str">
            <v>Wasser und Eis</v>
          </cell>
          <cell r="C7805" t="str">
            <v>Water and ice</v>
          </cell>
          <cell r="D7805" t="str">
            <v/>
          </cell>
          <cell r="E7805" t="str">
            <v>Agua y hielo</v>
          </cell>
          <cell r="F7805" t="str">
            <v xml:space="preserve">Kompletny zestaw eksperymentalny: Woda i lód  </v>
          </cell>
          <cell r="G7805" t="str">
            <v>Вода и лед</v>
          </cell>
          <cell r="H7805">
            <v>149</v>
          </cell>
        </row>
        <row r="7806">
          <cell r="A7806" t="str">
            <v>P9160200</v>
          </cell>
          <cell r="B7806" t="str">
            <v>Süße und salzige Lösungen</v>
          </cell>
          <cell r="C7806" t="str">
            <v>Sweet and salty solutions</v>
          </cell>
          <cell r="D7806" t="str">
            <v/>
          </cell>
          <cell r="E7806" t="str">
            <v>Disoluciones dulces y saladas</v>
          </cell>
          <cell r="F7806" t="str">
            <v xml:space="preserve">Kompletny zestaw eksperymentalny: Roztwory słodkie i słone  </v>
          </cell>
          <cell r="G7806" t="str">
            <v>Сладкие и соленые растворы</v>
          </cell>
          <cell r="H7806">
            <v>149</v>
          </cell>
        </row>
        <row r="7807">
          <cell r="A7807" t="str">
            <v>P9160300</v>
          </cell>
          <cell r="B7807" t="str">
            <v>Das Ei im Wasser</v>
          </cell>
          <cell r="C7807" t="str">
            <v>An egg in water</v>
          </cell>
          <cell r="D7807" t="str">
            <v/>
          </cell>
          <cell r="E7807" t="str">
            <v>Un huevo en el agua</v>
          </cell>
          <cell r="F7807" t="str">
            <v xml:space="preserve">Kompletny zestaw eksperymentalny: Jajko w wodzie  </v>
          </cell>
          <cell r="G7807" t="str">
            <v>Яйцо в воде</v>
          </cell>
          <cell r="H7807">
            <v>149</v>
          </cell>
        </row>
        <row r="7808">
          <cell r="A7808" t="str">
            <v>P9160400</v>
          </cell>
          <cell r="B7808" t="str">
            <v>Der Kühlschrank im Glas</v>
          </cell>
          <cell r="C7808" t="str">
            <v>A refrigerator in a bottle</v>
          </cell>
          <cell r="D7808" t="str">
            <v/>
          </cell>
          <cell r="E7808" t="str">
            <v>Nevera en una botella</v>
          </cell>
          <cell r="F7808" t="str">
            <v xml:space="preserve">Kompletny zestaw eksperymentalny: Lodówka w butelce  </v>
          </cell>
          <cell r="G7808" t="str">
            <v>Холодильник в бутылке</v>
          </cell>
          <cell r="H7808">
            <v>149</v>
          </cell>
        </row>
        <row r="7809">
          <cell r="A7809" t="str">
            <v>P9160500</v>
          </cell>
          <cell r="B7809" t="str">
            <v>Kälter als Eis</v>
          </cell>
          <cell r="C7809" t="str">
            <v>Colder than ice</v>
          </cell>
          <cell r="D7809" t="str">
            <v/>
          </cell>
          <cell r="E7809" t="str">
            <v>Más frio que el hielo</v>
          </cell>
          <cell r="F7809" t="str">
            <v xml:space="preserve">Kompletny zestaw eksperymentalny: Zimniejsze niż lód  </v>
          </cell>
          <cell r="G7809" t="str">
            <v>Холоднее чем лед</v>
          </cell>
          <cell r="H7809">
            <v>149</v>
          </cell>
        </row>
        <row r="7810">
          <cell r="A7810" t="str">
            <v>P9160600</v>
          </cell>
          <cell r="B7810" t="str">
            <v>Weiches und hartes Wasser</v>
          </cell>
          <cell r="C7810" t="str">
            <v>Soft and hard water</v>
          </cell>
          <cell r="D7810" t="str">
            <v/>
          </cell>
          <cell r="E7810" t="str">
            <v>Agua blanda y dura</v>
          </cell>
          <cell r="F7810" t="str">
            <v xml:space="preserve">Kompletny zestaw eksperymentalny: Miękka i twarda woda  </v>
          </cell>
          <cell r="G7810" t="str">
            <v>Мягкая и жесткая вода</v>
          </cell>
          <cell r="H7810">
            <v>149</v>
          </cell>
        </row>
        <row r="7811">
          <cell r="A7811" t="str">
            <v>P9160700</v>
          </cell>
          <cell r="B7811" t="str">
            <v>Seifenschaum</v>
          </cell>
          <cell r="C7811" t="str">
            <v>Soap suds</v>
          </cell>
          <cell r="D7811" t="str">
            <v/>
          </cell>
          <cell r="E7811" t="str">
            <v>Espuma del jabón</v>
          </cell>
          <cell r="F7811" t="str">
            <v xml:space="preserve">Kompletny zestaw eksperymentalny: Mydliny  </v>
          </cell>
          <cell r="G7811" t="str">
            <v>Мыльная пена</v>
          </cell>
          <cell r="H7811">
            <v>149</v>
          </cell>
        </row>
        <row r="7812">
          <cell r="A7812" t="str">
            <v>P9160800</v>
          </cell>
          <cell r="B7812" t="str">
            <v>Wasser und Öl - getrennt und vereint</v>
          </cell>
          <cell r="C7812" t="str">
            <v>Water and oil - separate and together</v>
          </cell>
          <cell r="D7812" t="str">
            <v/>
          </cell>
          <cell r="E7812" t="str">
            <v>Agua en aceite - juntas y separadas</v>
          </cell>
          <cell r="F7812" t="str">
            <v xml:space="preserve">Kompletny zestaw eksperymentalny: Woda i olej - osobno i razem  </v>
          </cell>
          <cell r="G7812" t="str">
            <v>Вода и нефть - по отдельности и вместе</v>
          </cell>
          <cell r="H7812">
            <v>149</v>
          </cell>
        </row>
        <row r="7813">
          <cell r="A7813" t="str">
            <v>P9160900</v>
          </cell>
          <cell r="B7813" t="str">
            <v>Der Wasserberg</v>
          </cell>
          <cell r="C7813" t="str">
            <v>A wall of water</v>
          </cell>
          <cell r="D7813" t="str">
            <v/>
          </cell>
          <cell r="E7813" t="str">
            <v>Una pared de agua</v>
          </cell>
          <cell r="F7813" t="str">
            <v xml:space="preserve">Kompletny zestaw eksperymentalny: Ściana wody  </v>
          </cell>
          <cell r="G7813" t="str">
            <v>Стена воды</v>
          </cell>
          <cell r="H7813">
            <v>149</v>
          </cell>
        </row>
        <row r="7814">
          <cell r="A7814" t="str">
            <v>P9161000</v>
          </cell>
          <cell r="B7814" t="str">
            <v>Die sinkende Büroklammer</v>
          </cell>
          <cell r="C7814" t="str">
            <v>The sinking of a paper clip</v>
          </cell>
          <cell r="D7814" t="str">
            <v/>
          </cell>
          <cell r="E7814" t="str">
            <v>El hundimiento de un clip</v>
          </cell>
          <cell r="F7814" t="str">
            <v xml:space="preserve">Kompletny zestaw eksperymentalny: Tonący spinacz (napięcie powierzchniowe)  </v>
          </cell>
          <cell r="G7814" t="str">
            <v>Тонущая скрепка (поверхностное натяжение)</v>
          </cell>
          <cell r="H7814">
            <v>149</v>
          </cell>
        </row>
        <row r="7815">
          <cell r="A7815" t="str">
            <v>P9161100</v>
          </cell>
          <cell r="B7815" t="str">
            <v>Das Seifenschiffchen</v>
          </cell>
          <cell r="C7815" t="str">
            <v>The soap boat</v>
          </cell>
          <cell r="D7815" t="str">
            <v/>
          </cell>
          <cell r="E7815" t="str">
            <v>El barco en el jabón</v>
          </cell>
          <cell r="F7815" t="str">
            <v xml:space="preserve">Kompletny zestaw eksperymentalny: Mydlana łódka  </v>
          </cell>
          <cell r="G7815" t="str">
            <v>Лодка из мыла</v>
          </cell>
          <cell r="H7815">
            <v>149</v>
          </cell>
        </row>
        <row r="7816">
          <cell r="A7816" t="str">
            <v>P9161200</v>
          </cell>
          <cell r="B7816" t="str">
            <v>Der Riss in der Oberfläche</v>
          </cell>
          <cell r="C7816" t="str">
            <v>A torn surface</v>
          </cell>
          <cell r="D7816" t="str">
            <v/>
          </cell>
          <cell r="E7816" t="str">
            <v>Superficie rasgada</v>
          </cell>
          <cell r="F7816" t="str">
            <v>Kompletny zestaw eksperymentalny: Rysa na powierzchni</v>
          </cell>
          <cell r="G7816" t="str">
            <v/>
          </cell>
          <cell r="H7816">
            <v>149</v>
          </cell>
        </row>
        <row r="7817">
          <cell r="A7817" t="str">
            <v>P9161300</v>
          </cell>
          <cell r="B7817" t="str">
            <v>Der Wassertropfen</v>
          </cell>
          <cell r="C7817" t="str">
            <v>A drop of water</v>
          </cell>
          <cell r="D7817" t="str">
            <v/>
          </cell>
          <cell r="E7817" t="str">
            <v>Gota de agua</v>
          </cell>
          <cell r="F7817" t="str">
            <v xml:space="preserve">Kompletny zestaw eksperymentalny: Kropla wody (działanie detergentów)  </v>
          </cell>
          <cell r="G7817" t="str">
            <v>Капли воды</v>
          </cell>
          <cell r="H7817">
            <v>149</v>
          </cell>
        </row>
        <row r="7818">
          <cell r="A7818" t="str">
            <v>P9161400</v>
          </cell>
          <cell r="B7818" t="str">
            <v>Wasserreinigung</v>
          </cell>
          <cell r="C7818" t="str">
            <v>Clean water</v>
          </cell>
          <cell r="D7818" t="str">
            <v/>
          </cell>
          <cell r="E7818" t="str">
            <v>Agua limpia</v>
          </cell>
          <cell r="F7818" t="str">
            <v xml:space="preserve">Kompletny zestaw eksperymentalny: Czysta woda  </v>
          </cell>
          <cell r="G7818" t="str">
            <v>Чистая вода</v>
          </cell>
          <cell r="H7818">
            <v>246</v>
          </cell>
        </row>
        <row r="7819">
          <cell r="A7819" t="str">
            <v>P9162000</v>
          </cell>
          <cell r="B7819" t="str">
            <v>Die Aggregatzustände des Wassers</v>
          </cell>
          <cell r="C7819" t="str">
            <v>States of aggregation of water</v>
          </cell>
          <cell r="D7819" t="str">
            <v>États d'agrégation de l'eau</v>
          </cell>
          <cell r="E7819" t="str">
            <v>Estados de agregación del agua</v>
          </cell>
          <cell r="F7819" t="str">
            <v xml:space="preserve">Kompletny zestaw eksperymentalny: Stany skupienia wody  </v>
          </cell>
          <cell r="G7819" t="str">
            <v>Агрегатные состояния воды</v>
          </cell>
          <cell r="H7819">
            <v>178.85</v>
          </cell>
        </row>
        <row r="7820">
          <cell r="A7820" t="str">
            <v>P9162100</v>
          </cell>
          <cell r="B7820" t="str">
            <v>Wasserhärte</v>
          </cell>
          <cell r="C7820" t="str">
            <v>Water hardness</v>
          </cell>
          <cell r="D7820" t="str">
            <v/>
          </cell>
          <cell r="E7820" t="str">
            <v/>
          </cell>
          <cell r="F7820" t="str">
            <v/>
          </cell>
          <cell r="G7820" t="str">
            <v/>
          </cell>
          <cell r="H7820">
            <v>96.3</v>
          </cell>
        </row>
        <row r="7821">
          <cell r="A7821" t="str">
            <v>P9162200</v>
          </cell>
          <cell r="B7821" t="str">
            <v>Uferfiltration</v>
          </cell>
          <cell r="C7821" t="str">
            <v>River bank filtration</v>
          </cell>
          <cell r="D7821" t="str">
            <v>Filtration sur les berges des rivières</v>
          </cell>
          <cell r="E7821" t="str">
            <v>Filtración del agua del rio</v>
          </cell>
          <cell r="F7821" t="str">
            <v xml:space="preserve">Kompletny zestaw eksperymentalny: Filtracja "rzeczna"  </v>
          </cell>
          <cell r="G7821" t="str">
            <v>Фильтрация "Река"</v>
          </cell>
          <cell r="H7821">
            <v>120.3</v>
          </cell>
        </row>
        <row r="7822">
          <cell r="A7822" t="str">
            <v>P9162300</v>
          </cell>
          <cell r="B7822" t="str">
            <v>Destillation</v>
          </cell>
          <cell r="C7822" t="str">
            <v>Distillation</v>
          </cell>
          <cell r="D7822" t="str">
            <v/>
          </cell>
          <cell r="E7822" t="str">
            <v/>
          </cell>
          <cell r="F7822" t="str">
            <v/>
          </cell>
          <cell r="G7822" t="str">
            <v/>
          </cell>
          <cell r="H7822">
            <v>274.89999999999998</v>
          </cell>
        </row>
        <row r="7823">
          <cell r="A7823" t="str">
            <v>P9162400</v>
          </cell>
          <cell r="B7823" t="str">
            <v>Die Leitfähigkeit von Wasser</v>
          </cell>
          <cell r="C7823" t="str">
            <v>Conductivity of water</v>
          </cell>
          <cell r="D7823" t="str">
            <v>Conductivité de l'eau</v>
          </cell>
          <cell r="E7823" t="str">
            <v>Conductividad del agua</v>
          </cell>
          <cell r="F7823" t="str">
            <v xml:space="preserve">Kompletny zestaw eksperymentalny: Przewodność wody  </v>
          </cell>
          <cell r="G7823" t="str">
            <v>Проводимость воды</v>
          </cell>
          <cell r="H7823">
            <v>287.25</v>
          </cell>
        </row>
        <row r="7824">
          <cell r="A7824" t="str">
            <v>P9170100</v>
          </cell>
          <cell r="B7824" t="str">
            <v>Temperaturempfinden der Haut</v>
          </cell>
          <cell r="C7824" t="str">
            <v>Temperature sensitivity of the skin</v>
          </cell>
          <cell r="D7824" t="str">
            <v>Sensibilité de la peau à la température</v>
          </cell>
          <cell r="E7824" t="str">
            <v>Sensibilidad de la piel a la temperatura</v>
          </cell>
          <cell r="F7824" t="str">
            <v xml:space="preserve">Kompletny zestaw eksperymentalny: Wrażliwość skóry na temperaturę  </v>
          </cell>
          <cell r="G7824" t="str">
            <v xml:space="preserve">Температурная чувствительность кожи  </v>
          </cell>
          <cell r="H7824">
            <v>155</v>
          </cell>
        </row>
        <row r="7825">
          <cell r="A7825" t="str">
            <v>P9170200</v>
          </cell>
          <cell r="B7825" t="str">
            <v>Wärmeausdehnung von Luft und Wasser</v>
          </cell>
          <cell r="C7825" t="str">
            <v>Thermal expansion of air and water</v>
          </cell>
          <cell r="D7825" t="str">
            <v>Expansion thermique de l'air et de l'eau</v>
          </cell>
          <cell r="E7825" t="str">
            <v>Expansión térmica del agua y del aire</v>
          </cell>
          <cell r="F7825" t="str">
            <v xml:space="preserve">Kompletny zestaw eksperymentalny: Rozszerzalność cieplna powietrza i wody  </v>
          </cell>
          <cell r="G7825" t="str">
            <v xml:space="preserve">Тепловое расширение воздуха и воды  </v>
          </cell>
          <cell r="H7825">
            <v>155</v>
          </cell>
        </row>
        <row r="7826">
          <cell r="A7826" t="str">
            <v>P9170300</v>
          </cell>
          <cell r="B7826" t="str">
            <v>Wärmeausdehnung von Wasser und Spiritus</v>
          </cell>
          <cell r="C7826" t="str">
            <v>Thermal expansion of water and methylated spirit</v>
          </cell>
          <cell r="D7826" t="str">
            <v>Expansion thermique de l'eau et de l'alcool à brûler</v>
          </cell>
          <cell r="E7826" t="str">
            <v>Expansión térmica del agua y alcohol desnaturalizado</v>
          </cell>
          <cell r="F7826" t="str">
            <v xml:space="preserve">Kompletny zestaw eksperymentalny: Rozszerzalność cieplna wody i alkoholu  </v>
          </cell>
          <cell r="G7826" t="str">
            <v xml:space="preserve">Тепловое расширение воды и метилового спирта  </v>
          </cell>
          <cell r="H7826">
            <v>155</v>
          </cell>
        </row>
        <row r="7827">
          <cell r="A7827" t="str">
            <v>P9170400</v>
          </cell>
          <cell r="B7827" t="str">
            <v>Kalibrieren eines Thermometers</v>
          </cell>
          <cell r="C7827" t="str">
            <v>Calibration of a thermometer</v>
          </cell>
          <cell r="D7827" t="str">
            <v>Étalonnage d'un thermomètre</v>
          </cell>
          <cell r="E7827" t="str">
            <v>Calibración de un termómetro</v>
          </cell>
          <cell r="F7827" t="str">
            <v xml:space="preserve">Kompletny zestaw eksperymentalny: Kalibracja termometru  </v>
          </cell>
          <cell r="G7827" t="str">
            <v xml:space="preserve">Градуирование термометра  </v>
          </cell>
          <cell r="H7827">
            <v>155</v>
          </cell>
        </row>
        <row r="7828">
          <cell r="A7828" t="str">
            <v>P9170500</v>
          </cell>
          <cell r="B7828" t="str">
            <v>Temperaturmessung</v>
          </cell>
          <cell r="C7828" t="str">
            <v>Temperature measurement</v>
          </cell>
          <cell r="D7828" t="str">
            <v>Mesure de la température</v>
          </cell>
          <cell r="E7828" t="str">
            <v>Medición de la temperatura</v>
          </cell>
          <cell r="F7828" t="str">
            <v xml:space="preserve">Kompletny zestaw eksperymentalny: Pomiar temperatury  </v>
          </cell>
          <cell r="G7828" t="str">
            <v xml:space="preserve">Измерение температуры  </v>
          </cell>
          <cell r="H7828">
            <v>155</v>
          </cell>
        </row>
        <row r="7829">
          <cell r="A7829" t="str">
            <v>P9170600</v>
          </cell>
          <cell r="B7829" t="str">
            <v>Mischungstemperatur</v>
          </cell>
          <cell r="C7829" t="str">
            <v>Temperature of mixture</v>
          </cell>
          <cell r="D7829" t="str">
            <v>Température du mélange</v>
          </cell>
          <cell r="E7829" t="str">
            <v>Temperatura de la mezcla</v>
          </cell>
          <cell r="F7829" t="str">
            <v xml:space="preserve">Kompletny zestaw eksperymentalny: Temperatura mieszaniny  </v>
          </cell>
          <cell r="G7829" t="str">
            <v xml:space="preserve">Температура смеси  </v>
          </cell>
          <cell r="H7829">
            <v>155</v>
          </cell>
        </row>
        <row r="7830">
          <cell r="A7830" t="str">
            <v>P9170700</v>
          </cell>
          <cell r="B7830" t="str">
            <v>Wärmeisolierung durch Wolle</v>
          </cell>
          <cell r="C7830" t="str">
            <v>Wool as thermal insulator</v>
          </cell>
          <cell r="D7830" t="str">
            <v>La laine comme isolant thermique</v>
          </cell>
          <cell r="E7830" t="str">
            <v>La lana como aislante térmico</v>
          </cell>
          <cell r="F7830" t="str">
            <v xml:space="preserve">Kompletny zestaw eksperymentalny: Wełna jako izolator termiczny  </v>
          </cell>
          <cell r="G7830" t="str">
            <v xml:space="preserve">Шерсть в качестве теплоизолятора  </v>
          </cell>
          <cell r="H7830">
            <v>155</v>
          </cell>
        </row>
        <row r="7831">
          <cell r="A7831" t="str">
            <v>P9170800</v>
          </cell>
          <cell r="B7831" t="str">
            <v>Wärmeisolierung durch Luft (Federn)</v>
          </cell>
          <cell r="C7831" t="str">
            <v>Air (feathers) as thermal insulator</v>
          </cell>
          <cell r="D7831" t="str">
            <v>L'air (plumes) comme isolant thermique</v>
          </cell>
          <cell r="E7831" t="str">
            <v>Aire (plumas) como aislante térmico</v>
          </cell>
          <cell r="F7831" t="str">
            <v xml:space="preserve">Kompletny zestaw eksperymentalny: Powietrzne (w piórach) jako izolator termiczny  </v>
          </cell>
          <cell r="G7831" t="str">
            <v xml:space="preserve">Воздух (пух) в качестве теплоизолятора  </v>
          </cell>
          <cell r="H7831">
            <v>155</v>
          </cell>
        </row>
        <row r="7832">
          <cell r="A7832" t="str">
            <v>P9170900</v>
          </cell>
          <cell r="B7832" t="str">
            <v xml:space="preserve">Wärmedämmung </v>
          </cell>
          <cell r="C7832" t="str">
            <v>Thermal insulation</v>
          </cell>
          <cell r="D7832" t="str">
            <v>Isolation thermique</v>
          </cell>
          <cell r="E7832" t="str">
            <v>Aislamiento térmico</v>
          </cell>
          <cell r="F7832" t="str">
            <v xml:space="preserve">Kompletny zestaw eksperymentalny: Izolacja termiczna  </v>
          </cell>
          <cell r="G7832" t="str">
            <v xml:space="preserve">Теплоизоляция  </v>
          </cell>
          <cell r="H7832">
            <v>155</v>
          </cell>
        </row>
        <row r="7833">
          <cell r="A7833" t="str">
            <v>P9171000</v>
          </cell>
          <cell r="B7833" t="str">
            <v>Verdunstungswärme von Wasser</v>
          </cell>
          <cell r="C7833" t="str">
            <v>Heat of evaporation of water</v>
          </cell>
          <cell r="D7833" t="str">
            <v>Chaleur d'évaporation de l'eau</v>
          </cell>
          <cell r="E7833" t="str">
            <v>Calor de evaporación del agua</v>
          </cell>
          <cell r="F7833" t="str">
            <v xml:space="preserve">Kompletny zestaw eksperymentalny: Ciepło parowania wody  </v>
          </cell>
          <cell r="G7833" t="str">
            <v xml:space="preserve">Теплота испарения воды  </v>
          </cell>
          <cell r="H7833">
            <v>155</v>
          </cell>
        </row>
        <row r="7834">
          <cell r="A7834" t="str">
            <v>P9171100</v>
          </cell>
          <cell r="B7834" t="str">
            <v>Verdunsten von Spiritus</v>
          </cell>
          <cell r="C7834" t="str">
            <v>Heat of evaporation of spirit</v>
          </cell>
          <cell r="D7834" t="str">
            <v>Chaleur d'évaporation de l'alcool</v>
          </cell>
          <cell r="E7834" t="str">
            <v>Calor de evaporación del alcohol</v>
          </cell>
          <cell r="F7834" t="str">
            <v xml:space="preserve">Kompletny zestaw eksperymentalny: Ciepło parowania alkoholu  </v>
          </cell>
          <cell r="G7834" t="str">
            <v xml:space="preserve">Теплота испарения спирта  </v>
          </cell>
          <cell r="H7834">
            <v>155</v>
          </cell>
        </row>
        <row r="7835">
          <cell r="A7835" t="str">
            <v>P9171200</v>
          </cell>
          <cell r="B7835" t="str">
            <v>Erniedrigung des Schmelzpunktes durch Salz</v>
          </cell>
          <cell r="C7835" t="str">
            <v>Lowering of the melting point with salt</v>
          </cell>
          <cell r="D7835" t="str">
            <v>Abaissement du point de fusion avec le sel</v>
          </cell>
          <cell r="E7835" t="str">
            <v>Bajada del punto de fusión con sal</v>
          </cell>
          <cell r="F7835" t="str">
            <v xml:space="preserve">Kompletny zestaw eksperymentalny: Obniżenie temperatury topnienia za pomocą soli  </v>
          </cell>
          <cell r="G7835" t="str">
            <v xml:space="preserve">Понижение точки плавления солью  </v>
          </cell>
          <cell r="H7835">
            <v>155</v>
          </cell>
        </row>
        <row r="7836">
          <cell r="A7836" t="str">
            <v>P9171300</v>
          </cell>
          <cell r="B7836" t="str">
            <v>Eis schwimmt</v>
          </cell>
          <cell r="C7836" t="str">
            <v>Ice floats</v>
          </cell>
          <cell r="D7836" t="str">
            <v>Flotteurs de glace</v>
          </cell>
          <cell r="E7836" t="str">
            <v>Flotadores de hielo</v>
          </cell>
          <cell r="F7836" t="str">
            <v xml:space="preserve">Kompletny zestaw eksperymentalny: Pływający lód (o gęstości wody)  </v>
          </cell>
          <cell r="G7836" t="str">
            <v xml:space="preserve">Плавающий лед  (плотность воды)  </v>
          </cell>
          <cell r="H7836">
            <v>155</v>
          </cell>
        </row>
        <row r="7837">
          <cell r="A7837" t="str">
            <v>P9172000</v>
          </cell>
          <cell r="B7837" t="str">
            <v>Absorption von Wärmestrahlung</v>
          </cell>
          <cell r="C7837" t="str">
            <v>Absorption of thermal radiation (light)</v>
          </cell>
          <cell r="D7837" t="str">
            <v>Absorption du rayonnement thermique (lumière)</v>
          </cell>
          <cell r="E7837" t="str">
            <v>Absorción de la radiación térmica (luz)</v>
          </cell>
          <cell r="F7837" t="str">
            <v xml:space="preserve">Kompletny zestaw eksperymentalny: Absorpcja promieniowania cieplnego (światło)  </v>
          </cell>
          <cell r="G7837" t="str">
            <v xml:space="preserve">Поглощение теплового излучения (свет)  </v>
          </cell>
          <cell r="H7837">
            <v>260.10000000000002</v>
          </cell>
        </row>
        <row r="7838">
          <cell r="A7838" t="str">
            <v>P9172100</v>
          </cell>
          <cell r="B7838" t="str">
            <v>Wärmeströmung in Wasser</v>
          </cell>
          <cell r="C7838" t="str">
            <v>Thermal convection in water</v>
          </cell>
          <cell r="D7838" t="str">
            <v>La convection thermique dans l'eau</v>
          </cell>
          <cell r="E7838" t="str">
            <v>Convección térmica en el agua</v>
          </cell>
          <cell r="F7838" t="str">
            <v xml:space="preserve">Kompletny zestaw eksperymentalny: Konwekcja w wodzie  </v>
          </cell>
          <cell r="G7838" t="str">
            <v xml:space="preserve">Конвекция в воде  </v>
          </cell>
          <cell r="H7838">
            <v>165.35</v>
          </cell>
        </row>
        <row r="7839">
          <cell r="A7839" t="str">
            <v>P9172200</v>
          </cell>
          <cell r="B7839" t="str">
            <v>Wärmeleitung in Glas und Wasser</v>
          </cell>
          <cell r="C7839" t="str">
            <v>Thermal conduction in glass and metal</v>
          </cell>
          <cell r="D7839" t="str">
            <v>Conduction thermique dans le verre et le métal</v>
          </cell>
          <cell r="E7839" t="str">
            <v>Conducción térmica en vidrio y metal</v>
          </cell>
          <cell r="F7839" t="str">
            <v xml:space="preserve">Kompletny zestaw eksperymentalny: Przewodzenie ciepła przez szkło i metale  </v>
          </cell>
          <cell r="G7839" t="str">
            <v xml:space="preserve">Теплопроводность стекла и металла  </v>
          </cell>
          <cell r="H7839">
            <v>201.55</v>
          </cell>
        </row>
        <row r="7840">
          <cell r="A7840" t="str">
            <v>P9172300</v>
          </cell>
          <cell r="B7840" t="str">
            <v>Wärmeleitung in Wasser</v>
          </cell>
          <cell r="C7840" t="str">
            <v>Thermal conduction in water</v>
          </cell>
          <cell r="D7840" t="str">
            <v>Conduction thermique dans l'eau</v>
          </cell>
          <cell r="E7840" t="str">
            <v>Conducción térmica en el agua</v>
          </cell>
          <cell r="F7840" t="str">
            <v xml:space="preserve">Kompletny zestaw eksperymentalny: Przewodzenie ciepła przez wodę  </v>
          </cell>
          <cell r="G7840" t="str">
            <v xml:space="preserve">Теплопроводность воды  </v>
          </cell>
          <cell r="H7840">
            <v>243.2</v>
          </cell>
        </row>
        <row r="7841">
          <cell r="A7841" t="str">
            <v>P9172400</v>
          </cell>
          <cell r="B7841" t="str">
            <v>Eis schwimmt - Dichtemaximum bei 4°C</v>
          </cell>
          <cell r="C7841" t="str">
            <v>Ice floats – Maximum density of water is 4 °C</v>
          </cell>
          <cell r="D7841" t="str">
            <v>La glace flotte - La densité maximale de l'eau est de 4 °C</v>
          </cell>
          <cell r="E7841" t="str">
            <v>El hielo flota - La densidad máxima del agua es de 4 °C</v>
          </cell>
          <cell r="F7841" t="str">
            <v xml:space="preserve">Kompletny zestaw eksperymentalny: Pływalność lodu - woda ma maksymalną gęstość przy temperaturze 4 °C  </v>
          </cell>
          <cell r="G7841" t="str">
            <v xml:space="preserve">Плавание льда - Максимальная плотность воды при 4°C  </v>
          </cell>
          <cell r="H7841">
            <v>87.85</v>
          </cell>
        </row>
        <row r="7842">
          <cell r="A7842" t="str">
            <v>P9501100</v>
          </cell>
          <cell r="B7842" t="str">
            <v>Umwandlung von Licht in Bewegung mit einer Solarzelle mit ADM3</v>
          </cell>
          <cell r="C7842" t="str">
            <v>Converting light into motion with a solar cell with ADM3</v>
          </cell>
          <cell r="D7842" t="str">
            <v>Convertir la lumière en mouvement avec une cellule solaire avec ADM3</v>
          </cell>
          <cell r="E7842" t="str">
            <v>Convertir la luz en movimiento con una célula solar con ADM3</v>
          </cell>
          <cell r="F7842" t="str">
            <v/>
          </cell>
          <cell r="G7842" t="str">
            <v>Преобразование света в движение с солнечным элементом с ADM3</v>
          </cell>
          <cell r="H7842">
            <v>3906.8</v>
          </cell>
        </row>
        <row r="7843">
          <cell r="A7843" t="str">
            <v>P9501200</v>
          </cell>
          <cell r="B7843" t="str">
            <v>Umwandlung von Wärmeenergie in elektrische Energie und Bewegung mit ADM3</v>
          </cell>
          <cell r="C7843" t="str">
            <v>Conversion of thermal energy into electrical energy and motion with ADM3</v>
          </cell>
          <cell r="D7843" t="str">
            <v>Conversion de l'énergie thermique en énergie électrique et en mouvement avec ADM3</v>
          </cell>
          <cell r="E7843" t="str">
            <v>Conversión de energía térmica en energía eléctrica y movimiento con ADM3</v>
          </cell>
          <cell r="F7843" t="str">
            <v/>
          </cell>
          <cell r="G7843" t="str">
            <v>Преобразование тепловой энергии в электрическую энергию и движение с помощью ADM3</v>
          </cell>
          <cell r="H7843">
            <v>2552</v>
          </cell>
        </row>
        <row r="7844">
          <cell r="A7844" t="str">
            <v>P9501300</v>
          </cell>
          <cell r="B7844" t="str">
            <v>Umwandlung von elektrischer Energie in Wärmenergie mit ADM3</v>
          </cell>
          <cell r="C7844" t="str">
            <v>Conversion of electrical energy into thermal energy with ADM3</v>
          </cell>
          <cell r="D7844" t="str">
            <v>Conversion de l'énergie électrique en énergie thermique avec ADM3</v>
          </cell>
          <cell r="E7844" t="str">
            <v>Conversión de energía eléctrica en energía térmica con ADM3</v>
          </cell>
          <cell r="F7844" t="str">
            <v/>
          </cell>
          <cell r="G7844" t="str">
            <v>Преобразование электрической энергии в тепловую с помощью ADM3</v>
          </cell>
          <cell r="H7844">
            <v>7680.4</v>
          </cell>
        </row>
        <row r="7845">
          <cell r="A7845" t="str">
            <v>P9501400</v>
          </cell>
          <cell r="B7845" t="str">
            <v>Umwandlung elektrischer Energie in mechanische Energie und umgekehrt mit ADM3</v>
          </cell>
          <cell r="C7845" t="str">
            <v>Conversion of electrical energy into mechanical energy and vice versa with ADM3</v>
          </cell>
          <cell r="D7845" t="str">
            <v>Conversion de l'énergie électrique en énergie mécanique et inversement avec ADM3</v>
          </cell>
          <cell r="E7845" t="str">
            <v>Conversión de la energía eléctrica en energía mecánica y viceversa con ADM3</v>
          </cell>
          <cell r="F7845" t="str">
            <v/>
          </cell>
          <cell r="G7845" t="str">
            <v>Преобразование электрической энергии в механическую и наоборот с помощью ADM3</v>
          </cell>
          <cell r="H7845">
            <v>4875.6000000000004</v>
          </cell>
        </row>
        <row r="7846">
          <cell r="A7846" t="str">
            <v>P9502100</v>
          </cell>
          <cell r="B7846" t="str">
            <v>Spannung und Stromstärke einer Solarzelle - Einfluss von Fläche und Beleuchtungsstärke mit ADM3</v>
          </cell>
          <cell r="C7846" t="str">
            <v>Voltage and current of a solar cell - influence of area and illuminance with ADM3</v>
          </cell>
          <cell r="D7846" t="str">
            <v>Tension et courant d'une cellule solaire - influence de la surface et de l'éclairement avec ADM3</v>
          </cell>
          <cell r="E7846" t="str">
            <v>Tensión y corriente de una célula solar - influencia del área y la iluminancia con ADM3</v>
          </cell>
          <cell r="F7846" t="str">
            <v/>
          </cell>
          <cell r="G7846" t="str">
            <v>Напряжение и ток солнечного элемента - влияние площади и освещенности с помощью ADM3</v>
          </cell>
          <cell r="H7846">
            <v>3791.6</v>
          </cell>
        </row>
        <row r="7847">
          <cell r="A7847" t="str">
            <v>P9502200</v>
          </cell>
          <cell r="B7847" t="str">
            <v>Spannung und Stromstärke bei Reihen- und Parallelschaltung von Solarzellen mit ADM3</v>
          </cell>
          <cell r="C7847" t="str">
            <v xml:space="preserve">Voltage and current for series and parallel connection of solar cells with ADM3 </v>
          </cell>
          <cell r="D7847" t="str">
            <v>Tension et courant pour la connexion en série et en parallèle des cellules solaires avec ADM3</v>
          </cell>
          <cell r="E7847" t="str">
            <v>Tensión y corriente para la conexión en serie y en paralelo de células solares con ADM3</v>
          </cell>
          <cell r="F7847" t="str">
            <v/>
          </cell>
          <cell r="G7847" t="str">
            <v>Напряжение и ток для последовательного и параллельного соединения солнечных батарей с ADM3</v>
          </cell>
          <cell r="H7847">
            <v>3959.7</v>
          </cell>
        </row>
        <row r="7848">
          <cell r="A7848" t="str">
            <v>P9502300</v>
          </cell>
          <cell r="B7848" t="str">
            <v>Betrieb einer LED mit Solarenergie mit ADM3</v>
          </cell>
          <cell r="C7848" t="str">
            <v>Operation of an LED with solar energy with ADM3</v>
          </cell>
          <cell r="D7848" t="str">
            <v>Fonctionnement d'une LED à l'énergie solaire avec ADM3</v>
          </cell>
          <cell r="E7848" t="str">
            <v>Funcionamiento de un LED con energía solar con ADM3</v>
          </cell>
          <cell r="F7848" t="str">
            <v/>
          </cell>
          <cell r="G7848" t="str">
            <v>Эксплуатация светодиода с солнечной энергией с ADM3</v>
          </cell>
          <cell r="H7848">
            <v>4181.6000000000004</v>
          </cell>
        </row>
        <row r="7849">
          <cell r="A7849" t="str">
            <v>P9502400</v>
          </cell>
          <cell r="B7849" t="str">
            <v>Die Solarzelle als Diode mit ADM3</v>
          </cell>
          <cell r="C7849" t="str">
            <v>The solar cell as a diode with ADM3</v>
          </cell>
          <cell r="D7849" t="str">
            <v>La cellule solaire comme diode avec ADM3</v>
          </cell>
          <cell r="E7849" t="str">
            <v>La célula solar como diodo con ADM3</v>
          </cell>
          <cell r="F7849" t="str">
            <v/>
          </cell>
          <cell r="G7849" t="str">
            <v>Солнечный элемент как диод с ADM3</v>
          </cell>
          <cell r="H7849">
            <v>4662.3</v>
          </cell>
        </row>
        <row r="7850">
          <cell r="A7850" t="str">
            <v>P9502500</v>
          </cell>
          <cell r="B7850" t="str">
            <v>Speicherung der elektrischen Energie einer Solarzelle mit einem Akku mit ADM3</v>
          </cell>
          <cell r="C7850" t="str">
            <v>Storing the electrical energy of a solar cell with a rechargeable battery with ADM3</v>
          </cell>
          <cell r="D7850" t="str">
            <v>Stocker l'énergie électrique d'une cellule solaire avec une batterie rechargeable avec ADM3</v>
          </cell>
          <cell r="E7850" t="str">
            <v>Almacenamiento de la energía eléctrica de una célula solar con una batería recargable con ADM3</v>
          </cell>
          <cell r="F7850" t="str">
            <v/>
          </cell>
          <cell r="G7850" t="str">
            <v>Хранение электрической энергии солнечного элемента с перезаряжаемой батареей с ADM3</v>
          </cell>
          <cell r="H7850">
            <v>4246.8</v>
          </cell>
        </row>
        <row r="7851">
          <cell r="A7851" t="str">
            <v>P9502600</v>
          </cell>
          <cell r="B7851" t="str">
            <v>Speicherung der elektrischen Energie einer Solarzelle mit einem Kondensator mit ADM3</v>
          </cell>
          <cell r="C7851" t="str">
            <v>Storing the electrical energy of a solar cell with a capacitor with ADM3</v>
          </cell>
          <cell r="D7851" t="str">
            <v>Stocker l'énergie électrique d'une cellule solaire avec un condensateur avec ADM3</v>
          </cell>
          <cell r="E7851" t="str">
            <v>Almacenamiento de la energía eléctrica de una célula solar con un condensador con ADM3</v>
          </cell>
          <cell r="F7851" t="str">
            <v/>
          </cell>
          <cell r="G7851" t="str">
            <v>Хранение электрической энергии солнечного элемента с конденсатором с ADM3</v>
          </cell>
          <cell r="H7851">
            <v>4321.6000000000004</v>
          </cell>
        </row>
        <row r="7852">
          <cell r="A7852" t="str">
            <v>P9502700</v>
          </cell>
          <cell r="B7852" t="str">
            <v>Strom-Spannungs-Kennlinie und Leistung einer Solarzelle mit ADM3</v>
          </cell>
          <cell r="C7852" t="str">
            <v>The characteristic current-voltage curves of a solar cell with ADM3</v>
          </cell>
          <cell r="D7852" t="str">
            <v>Caractéristiques courant-tension et puissance d'une cellule solaire avec ADM3</v>
          </cell>
          <cell r="E7852" t="str">
            <v>Característica corriente-tensión y potencia de una célula solar con ADM3</v>
          </cell>
          <cell r="F7852" t="str">
            <v/>
          </cell>
          <cell r="G7852" t="str">
            <v>Вольт-амперные характеристические кривые солнечных батарей   с ADM3</v>
          </cell>
          <cell r="H7852">
            <v>4033.6</v>
          </cell>
        </row>
        <row r="7853">
          <cell r="A7853" t="str">
            <v>P9503100</v>
          </cell>
          <cell r="B7853" t="str">
            <v>Einfluss der Oberfläche auf die Absorption von Solarenergie mit ADM3</v>
          </cell>
          <cell r="C7853" t="str">
            <v>Influence of the surface on the absorption of solar energy with ADM3</v>
          </cell>
          <cell r="D7853" t="str">
            <v>Influence de la surface sur l'absorption de l'énergie solaire avec ADM3</v>
          </cell>
          <cell r="E7853" t="str">
            <v>Influencia de la superficie en la absorción de la energía solar con ADM3</v>
          </cell>
          <cell r="F7853" t="str">
            <v/>
          </cell>
          <cell r="G7853" t="str">
            <v>Влияние поверхности на поглощение солнечной энергии с помощью ADM3</v>
          </cell>
          <cell r="H7853">
            <v>3998</v>
          </cell>
        </row>
        <row r="7854">
          <cell r="A7854" t="str">
            <v>P9503200</v>
          </cell>
          <cell r="B7854" t="str">
            <v>Der Treibhauseffekt mit ADM3</v>
          </cell>
          <cell r="C7854" t="str">
            <v>The greenhouse effect with ADM3</v>
          </cell>
          <cell r="D7854" t="str">
            <v>L'effet de serre avec ADM3</v>
          </cell>
          <cell r="E7854" t="str">
            <v>El efecto invernadero con ADM3 con ADM3</v>
          </cell>
          <cell r="F7854" t="str">
            <v/>
          </cell>
          <cell r="G7854" t="str">
            <v>Тепловой эффект с ADM3</v>
          </cell>
          <cell r="H7854">
            <v>2578</v>
          </cell>
        </row>
        <row r="7855">
          <cell r="A7855" t="str">
            <v>P9503300</v>
          </cell>
          <cell r="B7855" t="str">
            <v>Erwärmen von Wasser in einem Sonnekollektor mit ADM3</v>
          </cell>
          <cell r="C7855" t="str">
            <v>Heating water in a solar collector with ADM3</v>
          </cell>
          <cell r="D7855" t="str">
            <v>Chauffage de l'eau dans un collecteur solaire avec ADM3</v>
          </cell>
          <cell r="E7855" t="str">
            <v>Calentar agua en un colector solar con ADM3</v>
          </cell>
          <cell r="F7855" t="str">
            <v/>
          </cell>
          <cell r="G7855" t="str">
            <v>Нагрев воды в солнечном коллекторе с ADM3</v>
          </cell>
          <cell r="H7855">
            <v>4203.3</v>
          </cell>
        </row>
        <row r="7856">
          <cell r="A7856" t="str">
            <v>P9504100</v>
          </cell>
          <cell r="B7856" t="str">
            <v>Erzeugen von H2 und O2 und Kennlinine eines PEM Elektrolyseurs mit ADM3</v>
          </cell>
          <cell r="C7856" t="str">
            <v>Generation of H2 and O2 and characteristic of a PEM electrolyser with ADM3</v>
          </cell>
          <cell r="D7856" t="str">
            <v>Génération de H2 et O2 et caractéristique d'un électrolyseur PEM avec ADM3</v>
          </cell>
          <cell r="E7856" t="str">
            <v>Generación de H2 y O2 y características de un electrolizador PEM con ADM3</v>
          </cell>
          <cell r="F7856" t="str">
            <v/>
          </cell>
          <cell r="G7856" t="str">
            <v>Генерация H2 и O2 и характеристика электролизера PEM с ADM3</v>
          </cell>
          <cell r="H7856">
            <v>4842.6000000000004</v>
          </cell>
        </row>
        <row r="7857">
          <cell r="A7857" t="str">
            <v>P9504200</v>
          </cell>
          <cell r="B7857" t="str">
            <v>Faradayscher und energetischer Wirkungsgrad eines PEM Elektrolyseurs mit ADM3</v>
          </cell>
          <cell r="C7857" t="str">
            <v>Faraday and energetic efficiency of a PEM electrolyzer with ADM3</v>
          </cell>
          <cell r="D7857" t="str">
            <v>Efficacité Faraday et énergétique d'un électrolyseur PEM avec ADM3</v>
          </cell>
          <cell r="E7857" t="str">
            <v>Eficiencia energética y de Faraday de un electrolizador PEM con ADM3</v>
          </cell>
          <cell r="F7857" t="str">
            <v/>
          </cell>
          <cell r="G7857" t="str">
            <v>Фарадей и энергетическая эффективность электролизера PEM с ADM3</v>
          </cell>
          <cell r="H7857">
            <v>4849</v>
          </cell>
        </row>
        <row r="7858">
          <cell r="A7858" t="str">
            <v>P9504300</v>
          </cell>
          <cell r="B7858" t="str">
            <v>Erzeugen elektrischer Energie mit einer PEM Brennstoffzelle / Solar-Wasserstoff-Anlage mit ADM3</v>
          </cell>
          <cell r="C7858" t="str">
            <v>Generating electrical energy with a PEM fuel cell / solar hydrogen system with ADM3</v>
          </cell>
          <cell r="D7858" t="str">
            <v>Générer de l'énergie électrique avec une pile à combustible PEM / système d'hydrogène solaire avec ADM3</v>
          </cell>
          <cell r="E7858" t="str">
            <v>Generación de energía eléctrica con una pila de combustible PEM / sistema de hidrógeno solar con ADM3</v>
          </cell>
          <cell r="F7858" t="str">
            <v/>
          </cell>
          <cell r="G7858" t="str">
            <v>Генерация электрической энергии с PEM топливного элемента / солнечной водородной системы с ADM3</v>
          </cell>
          <cell r="H7858">
            <v>4774.6000000000004</v>
          </cell>
        </row>
        <row r="7859">
          <cell r="A7859" t="str">
            <v>P9504400</v>
          </cell>
          <cell r="B7859" t="str">
            <v>Wind-Wasserstoff-Anlage mit ADM3</v>
          </cell>
          <cell r="C7859" t="str">
            <v>Wind-hydrogen plant with ADM3</v>
          </cell>
          <cell r="D7859" t="str">
            <v>Centrale éolienne-hydrogène avec ADM3</v>
          </cell>
          <cell r="E7859" t="str">
            <v>Planta de hidrógeno eólico con ADM3</v>
          </cell>
          <cell r="F7859" t="str">
            <v/>
          </cell>
          <cell r="G7859" t="str">
            <v>Ветро-водородный завод с ADM3</v>
          </cell>
          <cell r="H7859">
            <v>4985</v>
          </cell>
        </row>
        <row r="7860">
          <cell r="A7860" t="str">
            <v>P9504500</v>
          </cell>
          <cell r="B7860" t="str">
            <v>Strom-Spannungs-Kennlinie und Leistung einer PEM Brennstoffzelle mit ADM3</v>
          </cell>
          <cell r="C7860" t="str">
            <v>Current-voltage characteristic and power of a PEM fuel cell with ADM3</v>
          </cell>
          <cell r="D7860" t="str">
            <v>Caractéristique courant-tension et performance d'une pile à combustible PEM avec ADM3</v>
          </cell>
          <cell r="E7860" t="str">
            <v>Característica corriente-voltaje y rendimiento de una pila de combustible PEM con ADM3</v>
          </cell>
          <cell r="F7860" t="str">
            <v/>
          </cell>
          <cell r="G7860" t="str">
            <v>Токовольтная характеристика и производительность PEM топливного элемента с ADM3</v>
          </cell>
          <cell r="H7860">
            <v>5269.9</v>
          </cell>
        </row>
        <row r="7861">
          <cell r="A7861" t="str">
            <v>P9504600</v>
          </cell>
          <cell r="B7861" t="str">
            <v>Faradayscher und energetischer Wirkungsgrad einer PEM Brennstoffzelle mit ADM3</v>
          </cell>
          <cell r="C7861" t="str">
            <v xml:space="preserve">Faraday and energetic efficiency of a PEM fuel cell with ADM3 </v>
          </cell>
          <cell r="D7861" t="str">
            <v>Faraday et efficacité énergétique d'une pile à combustible PEM avec ADM3</v>
          </cell>
          <cell r="E7861" t="str">
            <v>Eficiencia energética y de Faraday de una pila de combustible PEM con ADM3</v>
          </cell>
          <cell r="F7861" t="str">
            <v/>
          </cell>
          <cell r="G7861" t="str">
            <v>Фарадей и энергетическая эффективность PEM топливного элемента с ADM3</v>
          </cell>
          <cell r="H7861">
            <v>6784</v>
          </cell>
        </row>
        <row r="7862">
          <cell r="A7862" t="str">
            <v>P9504700</v>
          </cell>
          <cell r="B7862" t="str">
            <v>Wirkungsgrad einer Elektrolyseur-Brennstoffzellen-Anlage mit ADM3</v>
          </cell>
          <cell r="C7862" t="str">
            <v>Efficiency of an electrolyser fuel cell plant with ADM3</v>
          </cell>
          <cell r="D7862" t="str">
            <v xml:space="preserve">Efficacité énergétique d'un système électrolyseur - pile à combustible avec ADM3 </v>
          </cell>
          <cell r="E7862" t="str">
            <v>Eficiencia de una planta de pila de combustible con electrolizador ADM3</v>
          </cell>
          <cell r="F7862" t="str">
            <v/>
          </cell>
          <cell r="G7862" t="str">
            <v>Эффективность электролизеровской установки на топливных элементах с ADM3</v>
          </cell>
          <cell r="H7862">
            <v>5266</v>
          </cell>
        </row>
        <row r="7863">
          <cell r="A7863" t="str">
            <v>P9505100</v>
          </cell>
          <cell r="B7863" t="str">
            <v>Elektrische Energie aus Windenergie - Einfluss von Windgeschwindigkeit, Windrichtung und Belastung mit ADM3</v>
          </cell>
          <cell r="C7863" t="str">
            <v>Electrical Energy from Wind Power - Influence of Wind Speed, Wind Direction and Load with ADM3</v>
          </cell>
          <cell r="D7863" t="str">
            <v>L'énergie électrique d'origine éolienne - Influence de la vitesse, de la direction et de la charge du vent avec ADM3</v>
          </cell>
          <cell r="E7863" t="str">
            <v>Energía eléctrica procedente de la energía eólica - Influencia de la velocidad y la dirección del viento y la carga con ADM3</v>
          </cell>
          <cell r="F7863" t="str">
            <v/>
          </cell>
          <cell r="G7863" t="str">
            <v>Электроэнергия от ветра - Влияние скорости ветра, направления и нагрузки ветра с ADM3</v>
          </cell>
          <cell r="H7863">
            <v>4966.6000000000004</v>
          </cell>
        </row>
        <row r="7864">
          <cell r="A7864" t="str">
            <v>P9505200</v>
          </cell>
          <cell r="B7864" t="str">
            <v>Einfluss der Anzahl der Rotorblätter mit ADM3</v>
          </cell>
          <cell r="C7864" t="str">
            <v>Influence of the number of rotor blades with ADM3</v>
          </cell>
          <cell r="D7864" t="str">
            <v>Influence du nombre de pales de rotor avec ADM3</v>
          </cell>
          <cell r="E7864" t="str">
            <v>Influencia del número de palas del rotor con ADM3</v>
          </cell>
          <cell r="F7864" t="str">
            <v/>
          </cell>
          <cell r="G7864" t="str">
            <v>Влияние количества роторных лопастей с ADM3</v>
          </cell>
          <cell r="H7864">
            <v>4900.2</v>
          </cell>
        </row>
        <row r="7865">
          <cell r="A7865" t="str">
            <v>P9505300</v>
          </cell>
          <cell r="B7865" t="str">
            <v>Speicherung der elektrischen Energie aus Windenergie mit einem Akku mit ADM3</v>
          </cell>
          <cell r="C7865" t="str">
            <v>Storage of electrical energy from wind energy with an accumulator with ADM3</v>
          </cell>
          <cell r="D7865" t="str">
            <v>Stockage de l'énergie électrique provenant de l'énergie éolienne à l'aide d'un accumulateur avec ADM3</v>
          </cell>
          <cell r="E7865" t="str">
            <v>Almacenamiento de energía eléctrica procedente de la energía eólica con un acumulador con ADM3</v>
          </cell>
          <cell r="F7865" t="str">
            <v/>
          </cell>
          <cell r="G7865" t="str">
            <v>Хранение электрической энергии от ветра с помощью аккумулятора с ADM3</v>
          </cell>
          <cell r="H7865">
            <v>5321.1</v>
          </cell>
        </row>
        <row r="7866">
          <cell r="A7866" t="str">
            <v>P9505400</v>
          </cell>
          <cell r="B7866" t="str">
            <v>Speicherung der elektrischen Energie aus Windenergie mit einem Kondensator mit ADM3</v>
          </cell>
          <cell r="C7866" t="str">
            <v>Storage of electrical energy from wind energy with a  capacitor with ADM3</v>
          </cell>
          <cell r="D7866" t="str">
            <v>Stockage de l'énergie électrique d'origine éolienne à l'aide d'un condensateur avec ADM3</v>
          </cell>
          <cell r="E7866" t="str">
            <v>Almacenamiento de energía eléctrica procedente de la energía eólica mediante un condensador con ADM3</v>
          </cell>
          <cell r="F7866" t="str">
            <v/>
          </cell>
          <cell r="G7866" t="str">
            <v>Хранение электрической энергии от ветра с помощью конденсатора с ADM3</v>
          </cell>
          <cell r="H7866">
            <v>5370.9</v>
          </cell>
        </row>
        <row r="7867">
          <cell r="A7867" t="str">
            <v>P9505500</v>
          </cell>
          <cell r="B7867" t="str">
            <v>Strom-Spannungs-Kennlinie und Leistung eines Windrades mit ADM3</v>
          </cell>
          <cell r="C7867" t="str">
            <v>Current-voltage characteristic and power of a wind turbine with ADM3</v>
          </cell>
          <cell r="D7867" t="str">
            <v>Caractéristique courant-tension et puissance d'une éolienne avec ADM3</v>
          </cell>
          <cell r="E7867" t="str">
            <v>Característica corriente-tensión y potencia de un aerogenerador con ADM3</v>
          </cell>
          <cell r="F7867" t="str">
            <v/>
          </cell>
          <cell r="G7867" t="str">
            <v>Токовольтная характеристика и мощность ветряной турбины с ADM3</v>
          </cell>
          <cell r="H7867">
            <v>4957.1000000000004</v>
          </cell>
        </row>
        <row r="7868">
          <cell r="A7868" t="str">
            <v>P9506100</v>
          </cell>
          <cell r="B7868" t="str">
            <v>Pumpen von Wasser mit Solarenergie</v>
          </cell>
          <cell r="C7868" t="str">
            <v>Pumping water with solar energy</v>
          </cell>
          <cell r="D7868" t="str">
            <v>Pompage de l'eau avec l'énergie solaire</v>
          </cell>
          <cell r="E7868" t="str">
            <v>Bombeo de agua con energía solar</v>
          </cell>
          <cell r="F7868" t="str">
            <v/>
          </cell>
          <cell r="G7868" t="str">
            <v>Перекачка воды с помощью солнечной энергии</v>
          </cell>
          <cell r="H7868">
            <v>0</v>
          </cell>
        </row>
        <row r="7869">
          <cell r="A7869" t="str">
            <v>P9506200</v>
          </cell>
          <cell r="B7869" t="str">
            <v>Pumpen von Wasser mit Windenergie</v>
          </cell>
          <cell r="C7869" t="str">
            <v>Pumping water with wind energy</v>
          </cell>
          <cell r="D7869" t="str">
            <v>Pompage de l'eau avec l'énergie éolienne</v>
          </cell>
          <cell r="E7869" t="str">
            <v>Bombeo de agua con energía eólica</v>
          </cell>
          <cell r="F7869" t="str">
            <v/>
          </cell>
          <cell r="G7869" t="str">
            <v>Перекачка воды с помощью энергии ветра</v>
          </cell>
          <cell r="H7869">
            <v>0</v>
          </cell>
        </row>
        <row r="7870">
          <cell r="A7870" t="str">
            <v>P9506300</v>
          </cell>
          <cell r="B7870" t="str">
            <v>Fließendes Wasser treibt einen Generator an - Bestimmung der Leistung mit ADM3</v>
          </cell>
          <cell r="C7870" t="str">
            <v>Flowing water drives a generator - Determining the power with ADM3</v>
          </cell>
          <cell r="D7870" t="str">
            <v>L'eau qui coule entraîne un générateur - Déterminer la puissance avec ADM3</v>
          </cell>
          <cell r="E7870" t="str">
            <v>El agua que fluye impulsa un generador - Determinación de la potencia con ADM3</v>
          </cell>
          <cell r="F7870" t="str">
            <v/>
          </cell>
          <cell r="G7870" t="str">
            <v>Проточная вода приводит в действие генератор - Определение мощности с помощью ADM3</v>
          </cell>
          <cell r="H7870">
            <v>4180.59</v>
          </cell>
        </row>
        <row r="7871">
          <cell r="A7871" t="str">
            <v>P9507100</v>
          </cell>
          <cell r="B7871" t="str">
            <v>Der Peltier-Effekt mit ADM3</v>
          </cell>
          <cell r="C7871" t="str">
            <v>The Peltier effect with ADM3</v>
          </cell>
          <cell r="D7871" t="str">
            <v>L'effet Peltier avec ADM3</v>
          </cell>
          <cell r="E7871" t="str">
            <v>El efecto Peltier con ADM3</v>
          </cell>
          <cell r="F7871" t="str">
            <v/>
          </cell>
          <cell r="G7871" t="str">
            <v>Эффект Пельтье с ADM3</v>
          </cell>
          <cell r="H7871">
            <v>4707</v>
          </cell>
        </row>
        <row r="7872">
          <cell r="A7872" t="str">
            <v>P9507200</v>
          </cell>
          <cell r="B7872" t="str">
            <v>Die Peltier-Wärmepumpe mit ADM3</v>
          </cell>
          <cell r="C7872" t="str">
            <v>The Peltier heat pump with ADM3</v>
          </cell>
          <cell r="D7872" t="str">
            <v>La pompe à chaleur Peltier avec ADM3</v>
          </cell>
          <cell r="E7872" t="str">
            <v>La bomba de calor Peltier con ADM3</v>
          </cell>
          <cell r="F7872" t="str">
            <v/>
          </cell>
          <cell r="G7872" t="str">
            <v>Пельтье тепловой насос с ADM3</v>
          </cell>
          <cell r="H7872">
            <v>7898.5</v>
          </cell>
        </row>
        <row r="7873">
          <cell r="A7873" t="str">
            <v>P9507300</v>
          </cell>
          <cell r="B7873" t="str">
            <v>Modellversuch zur Nutzung von Umgebungswärme mit der Peltier-Wärmepumpe mit ADM3</v>
          </cell>
          <cell r="C7873" t="str">
            <v>Model test for the use of ambient heat with the Peltier heat pump with ADM3</v>
          </cell>
          <cell r="D7873" t="str">
            <v>Essai modèle pour l'utilisation de la chaleur ambiante avec la pompe à chaleur Peltier avec ADM3</v>
          </cell>
          <cell r="E7873" t="str">
            <v>Prueba de modelo para el uso del calor ambiental con la bomba de calor Peltier con ADM3</v>
          </cell>
          <cell r="F7873" t="str">
            <v/>
          </cell>
          <cell r="G7873" t="str">
            <v>Модельное испытание для использования тепла окружающей среды с помощью теплового насоса Пельтье с АДМ3.</v>
          </cell>
          <cell r="H7873">
            <v>4708.3999999999996</v>
          </cell>
        </row>
        <row r="7874">
          <cell r="A7874" t="str">
            <v>P9508100</v>
          </cell>
          <cell r="B7874" t="str">
            <v>Erwärmen von Wasser mit einer Parabolrinne mit ADM3</v>
          </cell>
          <cell r="C7874" t="str">
            <v>Heating water with a parabolic trough with ADM3</v>
          </cell>
          <cell r="D7874" t="str">
            <v>Chauffer l'eau avec une auge parabolique avec ADM3</v>
          </cell>
          <cell r="E7874" t="str">
            <v>Calentamiento de agua con un cilindro parabólico con ADM3</v>
          </cell>
          <cell r="F7874" t="str">
            <v/>
          </cell>
          <cell r="G7874" t="str">
            <v>Нагревательная вода с параболическим корытом с ADM3</v>
          </cell>
          <cell r="H7874">
            <v>2716.3</v>
          </cell>
        </row>
        <row r="7875">
          <cell r="A7875" t="str">
            <v>P9508200</v>
          </cell>
          <cell r="B7875" t="str">
            <v>Modell eines Parabolrinnen-Feldes mit ADM3</v>
          </cell>
          <cell r="C7875" t="str">
            <v>Model of a field of a parabolic troughs</v>
          </cell>
          <cell r="D7875" t="str">
            <v/>
          </cell>
          <cell r="E7875" t="str">
            <v/>
          </cell>
          <cell r="F7875" t="str">
            <v xml:space="preserve">Kompletny zestaw eksperymentalny: Model pola parabolicznych rynien  </v>
          </cell>
          <cell r="G7875" t="str">
            <v>Модель поля параболических желобов</v>
          </cell>
          <cell r="H7875">
            <v>2618.3000000000002</v>
          </cell>
        </row>
        <row r="7876">
          <cell r="A7876" t="str">
            <v>P9510100</v>
          </cell>
          <cell r="B7876" t="str">
            <v>Umwandlung von Licht in Bewegung mit einer Solarzelle</v>
          </cell>
          <cell r="C7876" t="str">
            <v>Conversion of light into motion with a solar cell</v>
          </cell>
          <cell r="D7876" t="str">
            <v>Conversion de la lumière en mouvementn avec une cellule solaire</v>
          </cell>
          <cell r="E7876" t="str">
            <v>Conversión de luz en movimiento con una célula solar</v>
          </cell>
          <cell r="F7876" t="str">
            <v xml:space="preserve">Kompletny zestaw eksperymentalny: Przemiana "światła w ruch" za pomocą ogniwa słonecznego  </v>
          </cell>
          <cell r="G7876" t="str">
            <v xml:space="preserve">Преобразование световой энергии в кинетическую с помощью солнечной батареи  </v>
          </cell>
          <cell r="H7876">
            <v>534.29999999999995</v>
          </cell>
        </row>
        <row r="7877">
          <cell r="A7877" t="str">
            <v>P9510200</v>
          </cell>
          <cell r="B7877" t="str">
            <v>Umwandlung von mechanischer Energie in elektrische Energie</v>
          </cell>
          <cell r="C7877" t="str">
            <v>Conversion of mechanical energy into electrical energy</v>
          </cell>
          <cell r="D7877" t="str">
            <v>Conversion de l'énergie mécaniquey en énergie électrique</v>
          </cell>
          <cell r="E7877" t="str">
            <v>Conversión de la energía mecánicay en energía eléctrica</v>
          </cell>
          <cell r="F7877" t="str">
            <v xml:space="preserve">Kompletny zestaw eksperymentalny: Przemiana energii mechanicznej na energię elektryczną  </v>
          </cell>
          <cell r="G7877" t="str">
            <v xml:space="preserve">Преобразование механической энергии в электрическую энергию </v>
          </cell>
          <cell r="H7877">
            <v>237.4</v>
          </cell>
        </row>
        <row r="7878">
          <cell r="A7878" t="str">
            <v>P9510300</v>
          </cell>
          <cell r="B7878" t="str">
            <v>Umwandlung von Wärmeenergie in elektrische Energie</v>
          </cell>
          <cell r="C7878" t="str">
            <v>Conversion of thermal energy into electrical energy</v>
          </cell>
          <cell r="D7878" t="str">
            <v xml:space="preserve">Conversion d'énergie thermique en énergie électrique </v>
          </cell>
          <cell r="E7878" t="str">
            <v>Conversión de la energía térmica ia energía eléctrica</v>
          </cell>
          <cell r="F7878" t="str">
            <v xml:space="preserve">Kompletny zestaw eksperymentalny: Przemiana energii wewnętrznej na energię elektryczną  </v>
          </cell>
          <cell r="G7878" t="str">
            <v xml:space="preserve">Преобразование тепловой энергии в электрическую энергию </v>
          </cell>
          <cell r="H7878">
            <v>187.3</v>
          </cell>
        </row>
        <row r="7879">
          <cell r="A7879" t="str">
            <v>P9510400</v>
          </cell>
          <cell r="B7879" t="str">
            <v>Umwandlung von Wärmeenergie in Bewegung</v>
          </cell>
          <cell r="C7879" t="str">
            <v>Conversion of thermal energy into motion</v>
          </cell>
          <cell r="D7879" t="str">
            <v>Conversion de l'énergie thermique into motion</v>
          </cell>
          <cell r="E7879" t="str">
            <v>Conversión de la energía térmica into de movimiento</v>
          </cell>
          <cell r="F7879" t="str">
            <v xml:space="preserve">Kompletny zestaw eksperymentalny: Przemiana energii wewnętrznej na energię kinetyczną  </v>
          </cell>
          <cell r="G7879" t="str">
            <v xml:space="preserve">Преобразование тепловой энергии в кинетическую </v>
          </cell>
          <cell r="H7879">
            <v>231.8</v>
          </cell>
        </row>
        <row r="7880">
          <cell r="A7880" t="str">
            <v>P9510500</v>
          </cell>
          <cell r="B7880" t="str">
            <v>Antrieb eines Wasserrades</v>
          </cell>
          <cell r="C7880" t="str">
            <v>Driving a water wheel</v>
          </cell>
          <cell r="D7880" t="str">
            <v>Conduite d'une roue hydraulique</v>
          </cell>
          <cell r="E7880" t="str">
            <v>Accionamiento de una rueda hidráulica</v>
          </cell>
          <cell r="F7880" t="str">
            <v xml:space="preserve">Kompletny zestaw eksperymentalny: Napędzanie koła wodnego  </v>
          </cell>
          <cell r="G7880" t="str">
            <v xml:space="preserve">Вращение водяного колеса </v>
          </cell>
          <cell r="H7880">
            <v>17.420000000000002</v>
          </cell>
        </row>
        <row r="7881">
          <cell r="A7881" t="str">
            <v>P9511100</v>
          </cell>
          <cell r="B7881" t="str">
            <v>Einfluss der Beleuchtung auf Spannung und Stromstärke einer Solarzelle</v>
          </cell>
          <cell r="C7881" t="str">
            <v>Influence of illumination level on voltage and current of asolar cell</v>
          </cell>
          <cell r="D7881" t="str">
            <v>Influence du niveau d'éclairementl sur la tension et le courant d'uncellule solaire</v>
          </cell>
          <cell r="E7881" t="str">
            <v>Influencia del nivel de iluminaciónl en la tensión y la corriente de uncélula solar</v>
          </cell>
          <cell r="F7881" t="str">
            <v xml:space="preserve">Kompletny zestaw eksperymentalny: Wpływ natężenia oświetlenia na napięcie i natężenie prądu ogniwa słonecznego  </v>
          </cell>
          <cell r="G7881" t="str">
            <v>Влияние уровня освещенности на напряжение и силу тока солнечного элемента</v>
          </cell>
          <cell r="H7881">
            <v>685.6</v>
          </cell>
        </row>
        <row r="7882">
          <cell r="A7882" t="str">
            <v>P9511200</v>
          </cell>
          <cell r="B7882" t="str">
            <v>Einfluss der Fläche einer Solarzelle auf Spannung und Stromstärke</v>
          </cell>
          <cell r="C7882" t="str">
            <v>Influence of surface area of solar cell on voltage and current</v>
          </cell>
          <cell r="D7882" t="str">
            <v>Influence de la surface de scellule olaire sur la tension et actuel</v>
          </cell>
          <cell r="E7882" t="str">
            <v>Influencia de la superficie de solar de la célula sobre la tensión y actual</v>
          </cell>
          <cell r="F7882" t="str">
            <v xml:space="preserve">Kompletny zestaw eksperymentalny: Wpływ wielkości powierzchni ogniwa słonecznego na napięcie i natężenie prądu  </v>
          </cell>
          <cell r="G7882" t="str">
            <v>Влияние площади поверхности солнечного элемента на напряжение и силу тока</v>
          </cell>
          <cell r="H7882">
            <v>691.5</v>
          </cell>
        </row>
        <row r="7883">
          <cell r="A7883" t="str">
            <v>P9511300</v>
          </cell>
          <cell r="B7883" t="str">
            <v>Spannung und Stromstärke bei der Reihenschaltung von Solarzellen</v>
          </cell>
          <cell r="C7883" t="str">
            <v>Voltage and current in a series connection of solar cells</v>
          </cell>
          <cell r="D7883" t="str">
            <v>Tension et courant dans une séries connexion des cellules solaires</v>
          </cell>
          <cell r="E7883" t="str">
            <v>Tensión y corriente en una series conexión de las células solares</v>
          </cell>
          <cell r="F7883" t="str">
            <v xml:space="preserve">Kompletny zestaw eksperymentalny: Natężenie prądu i napięcie w połączeniu szeregowym ogniw słonecznych  </v>
          </cell>
          <cell r="G7883" t="str">
            <v xml:space="preserve">Напряжение и сила тока при последовательном соединении солнечных элементов  </v>
          </cell>
          <cell r="H7883">
            <v>839.6</v>
          </cell>
        </row>
        <row r="7884">
          <cell r="A7884" t="str">
            <v>P9511400</v>
          </cell>
          <cell r="B7884" t="str">
            <v>Spannung und Stromstärke bei der Parallelschaltung von Solarzellen</v>
          </cell>
          <cell r="C7884" t="str">
            <v>Voltage and current in a parallel connection of solar cells</v>
          </cell>
          <cell r="D7884" t="str">
            <v>Tension et courant dans un parallèleconnexion lel des cellules solaires</v>
          </cell>
          <cell r="E7884" t="str">
            <v>Tensión y corriente en un paralconexión lel de las células solares</v>
          </cell>
          <cell r="F7884" t="str">
            <v xml:space="preserve">Kompletny zestaw eksperymentalny: Natężenie prądu i napięcie w połączeniu równoległym ogniw słonecznych  </v>
          </cell>
          <cell r="G7884" t="str">
            <v xml:space="preserve">Напряжение и сила тока при параллельном соединении солнечных элементов </v>
          </cell>
          <cell r="H7884">
            <v>814.7</v>
          </cell>
        </row>
        <row r="7885">
          <cell r="A7885" t="str">
            <v>P9511500</v>
          </cell>
          <cell r="B7885" t="str">
            <v>Betrieb einer LED mit Solarenergie</v>
          </cell>
          <cell r="C7885" t="str">
            <v>The solar cell as a power source for LED</v>
          </cell>
          <cell r="D7885" t="str">
            <v>La cellule solaire comme source d'énergiece pour LED</v>
          </cell>
          <cell r="E7885" t="str">
            <v>La célula solar como fuente de energíace para LED</v>
          </cell>
          <cell r="F7885" t="str">
            <v xml:space="preserve">Kompletny zestaw eksperymentalny: Ogniwo słoneczne jako źródło energii dla LED  </v>
          </cell>
          <cell r="G7885" t="str">
            <v xml:space="preserve">Солнечный элемент в качестве источника питания для светодиодов  </v>
          </cell>
          <cell r="H7885">
            <v>827.7</v>
          </cell>
        </row>
        <row r="7886">
          <cell r="A7886" t="str">
            <v>P9511600</v>
          </cell>
          <cell r="B7886" t="str">
            <v>Die Solarzelle als Diode</v>
          </cell>
          <cell r="C7886" t="str">
            <v>The solar cell as a diode</v>
          </cell>
          <cell r="D7886" t="str">
            <v>La cellule solaire comme diode</v>
          </cell>
          <cell r="E7886" t="str">
            <v>La célula solar como diodo</v>
          </cell>
          <cell r="F7886" t="str">
            <v xml:space="preserve">Kompletny zestaw eksperymentalny: Ogniwo słoneczne jako dioda  </v>
          </cell>
          <cell r="G7886" t="str">
            <v>Солнечный элемент как диод</v>
          </cell>
          <cell r="H7886">
            <v>511</v>
          </cell>
        </row>
        <row r="7887">
          <cell r="A7887" t="str">
            <v>P9511700</v>
          </cell>
          <cell r="B7887" t="str">
            <v>Spannung und Stromstärke einer Solarzelle in Abhängigkeit vo der Beleuchtungsstärke (Aufnahme von Diagrammen)</v>
          </cell>
          <cell r="C7887" t="str">
            <v>Voltage and current of a solar cell as a function of light intensity</v>
          </cell>
          <cell r="D7887" t="str">
            <v>Tension et courant d'un appareil solaire cellule en fonction de la lumière intensité</v>
          </cell>
          <cell r="E7887" t="str">
            <v>Tensión y corriente de un solar célula en función de la luz intensidad</v>
          </cell>
          <cell r="F7887" t="str">
            <v xml:space="preserve">Kompletny zestaw eksperymentalny: Zależność napięcia i natężenia prądu ogniwa słonecznego od natężenia światła  </v>
          </cell>
          <cell r="G7887" t="str">
            <v xml:space="preserve">Напряжение и сила тока солнечного элемента в зависимости от интенсивности света  </v>
          </cell>
          <cell r="H7887">
            <v>758.9</v>
          </cell>
        </row>
        <row r="7888">
          <cell r="A7888" t="str">
            <v>P9511800</v>
          </cell>
          <cell r="B7888" t="str">
            <v>Speicherung elektrischer Energie einer Solarzelle mit einem Akku</v>
          </cell>
          <cell r="C7888" t="str">
            <v>Storage of electrical energy of a solar cell with the aid ofa rechargeable battery</v>
          </cell>
          <cell r="D7888" t="str">
            <v>Stockage de l'énergie électrique of une cellule solaire à l'aide deune batterie rechargeable</v>
          </cell>
          <cell r="E7888" t="str">
            <v>Almacenamiento de energía eléctrica of una célula solar con la ayuda deuna batería recargable</v>
          </cell>
          <cell r="F7888" t="str">
            <v xml:space="preserve">Kompletny zestaw eksperymentalny: Magazynowania energii elektrycznej ogniwa słonecznego za pomocą akumulatora  </v>
          </cell>
          <cell r="G7888" t="str">
            <v xml:space="preserve">Хранение электрической энергии солнечного элемента с помощью аккумулятора  </v>
          </cell>
          <cell r="H7888">
            <v>796.8</v>
          </cell>
        </row>
        <row r="7889">
          <cell r="A7889" t="str">
            <v>P9511900</v>
          </cell>
          <cell r="B7889" t="str">
            <v>Die Dunkelkennlinie einer Solarzelle</v>
          </cell>
          <cell r="C7889" t="str">
            <v>Solar-dark characteristic curve</v>
          </cell>
          <cell r="D7889" t="str">
            <v>Courbe caractéristique soleil-obscuritée</v>
          </cell>
          <cell r="E7889" t="str">
            <v>Curva característica solar-oscurae</v>
          </cell>
          <cell r="F7889" t="str">
            <v xml:space="preserve">Kompletny zestaw eksperymentalny: Krzywa światło-cień ogniwa słonecznego  </v>
          </cell>
          <cell r="G7889" t="str">
            <v>Темновая вольт-амперная характеристика солнечного элемента</v>
          </cell>
          <cell r="H7889">
            <v>630.6</v>
          </cell>
        </row>
        <row r="7890">
          <cell r="A7890" t="str">
            <v>P9512000</v>
          </cell>
          <cell r="B7890" t="str">
            <v>Strom-Spannungs-Kennlinie einer Solarzelle</v>
          </cell>
          <cell r="C7890" t="str">
            <v>The characteristic current-voltage curves of solar cells</v>
          </cell>
          <cell r="D7890" t="str">
            <v>Le characteristique du curant vol</v>
          </cell>
          <cell r="E7890" t="str">
            <v>La característica corriente-volcurvas de rendimiento de las células solares</v>
          </cell>
          <cell r="F7890" t="str">
            <v xml:space="preserve">Kompletny zestaw eksperymentalny: Charakterystyka prądowo-napięciowa ogniwa słonecznego  </v>
          </cell>
          <cell r="G7890" t="str">
            <v>Вольт-амперные характеристические кривые солнечных элементов</v>
          </cell>
          <cell r="H7890">
            <v>799.7</v>
          </cell>
        </row>
        <row r="7891">
          <cell r="A7891" t="str">
            <v>P9512100</v>
          </cell>
          <cell r="B7891" t="str">
            <v>Speichern der elektrischen Energie einer Solarzelle mit einem Kondensator</v>
          </cell>
          <cell r="C7891" t="str">
            <v>Storage of the electric energy from a solar cell in a capacitor</v>
          </cell>
          <cell r="D7891" t="str">
            <v/>
          </cell>
          <cell r="E7891" t="str">
            <v/>
          </cell>
          <cell r="F7891" t="str">
            <v xml:space="preserve">Kompletny zestaw eksperymentalny: Magazynowania energii elektrycznej ogniwa słonecznego za pomocą kondensatora  </v>
          </cell>
          <cell r="G7891" t="str">
            <v xml:space="preserve">Хранение электрической энергии от солнечного элемента в конденсаторе  </v>
          </cell>
          <cell r="H7891">
            <v>865.3</v>
          </cell>
        </row>
        <row r="7892">
          <cell r="A7892" t="str">
            <v>P9513100</v>
          </cell>
          <cell r="B7892" t="str">
            <v>Wärmeleitung</v>
          </cell>
          <cell r="C7892" t="str">
            <v>Thermal conduction</v>
          </cell>
          <cell r="D7892" t="str">
            <v>Conduction thermique</v>
          </cell>
          <cell r="E7892" t="str">
            <v>Conductividad térmica</v>
          </cell>
          <cell r="F7892" t="str">
            <v xml:space="preserve">Kompletny zestaw eksperymentalny: Przewodnictwo cieplne  </v>
          </cell>
          <cell r="G7892" t="str">
            <v>Теплопроводность</v>
          </cell>
          <cell r="H7892">
            <v>198.8</v>
          </cell>
        </row>
        <row r="7893">
          <cell r="A7893" t="str">
            <v>P9513200</v>
          </cell>
          <cell r="B7893" t="str">
            <v>Einfluss der Oberfläche auf die Absorption von Solarenergie</v>
          </cell>
          <cell r="C7893" t="str">
            <v>Influence of surface on the absorption of solar energy</v>
          </cell>
          <cell r="D7893" t="str">
            <v>Influence de la surface sur l'absorption de l'énergie solaire</v>
          </cell>
          <cell r="E7893" t="str">
            <v>Influencia de la superficie en el absorción de la energía solar</v>
          </cell>
          <cell r="F7893" t="str">
            <v xml:space="preserve">Kompletny zestaw eksperymentalny: Wpływ wielkości powierzchni na absorpcję energii słonecznej  </v>
          </cell>
          <cell r="G7893" t="str">
            <v xml:space="preserve">Влияние площади поверхности на поглощение солнечной энергии  </v>
          </cell>
          <cell r="H7893">
            <v>557</v>
          </cell>
        </row>
        <row r="7894">
          <cell r="A7894" t="str">
            <v>P9513300</v>
          </cell>
          <cell r="B7894" t="str">
            <v>Einfluss von Wärmedämmung auf die Absorption von Solarenergie -</v>
          </cell>
          <cell r="C7894" t="str">
            <v>Influence of insulation on the absorption of solar energy</v>
          </cell>
          <cell r="D7894" t="str">
            <v>Influence de l'isolation sur le l'absorption de l'énergie solaire</v>
          </cell>
          <cell r="E7894" t="str">
            <v>Influencia del aislamiento en la absorción de la energía solar</v>
          </cell>
          <cell r="F7894" t="str">
            <v xml:space="preserve">Kompletny zestaw eksperymentalny: Wpływ izolacji na absorpcję energii słonecznej  </v>
          </cell>
          <cell r="G7894" t="str">
            <v xml:space="preserve">Влияние теплоизоляции на поглощение солнечной энергии  </v>
          </cell>
          <cell r="H7894">
            <v>530.79999999999995</v>
          </cell>
        </row>
        <row r="7895">
          <cell r="A7895" t="str">
            <v>P9513400</v>
          </cell>
          <cell r="B7895" t="str">
            <v>Nutzung des Treibhaus-Effektes bei einem Sonnenkollektor</v>
          </cell>
          <cell r="C7895" t="str">
            <v>Using the greenhouse effect with a solar collector</v>
          </cell>
          <cell r="D7895" t="str">
            <v>L'utilisation de l'effet de serre wie un capteur solaire</v>
          </cell>
          <cell r="E7895" t="str">
            <v>Utilizando el efecto invernadero wia un colector solar</v>
          </cell>
          <cell r="F7895" t="str">
            <v xml:space="preserve">Kompletny zestaw eksperymentalny: Wykorzystanie efektu cieplarnianego dla kolektora słonecznego  </v>
          </cell>
          <cell r="G7895" t="str">
            <v>Использование парникового эффекта на солнечном коллекторе</v>
          </cell>
          <cell r="H7895">
            <v>516.79999999999995</v>
          </cell>
        </row>
        <row r="7896">
          <cell r="A7896" t="str">
            <v>P9513500</v>
          </cell>
          <cell r="B7896" t="str">
            <v>Erwärmen von Wasser in einem Sonnenkollektor</v>
          </cell>
          <cell r="C7896" t="str">
            <v>Heating water in a solar collector</v>
          </cell>
          <cell r="D7896" t="str">
            <v>Chauffage de l'eau dans un collège solairector</v>
          </cell>
          <cell r="E7896" t="str">
            <v>Calentar el agua en un colector solarctor</v>
          </cell>
          <cell r="F7896" t="str">
            <v xml:space="preserve">Kompletny zestaw eksperymentalny: Ogrzewanie wody w kolektorze słonecznym  </v>
          </cell>
          <cell r="G7896" t="str">
            <v>Нагревание воды в солнечном коллекторе</v>
          </cell>
          <cell r="H7896">
            <v>538.4</v>
          </cell>
        </row>
        <row r="7897">
          <cell r="A7897" t="str">
            <v>P9513600</v>
          </cell>
          <cell r="B7897" t="str">
            <v>Wärmedämmung eines Hauses und Thermografie</v>
          </cell>
          <cell r="C7897" t="str">
            <v>Thermal insulation of houses and thermal imaging</v>
          </cell>
          <cell r="D7897" t="str">
            <v>Isolation thermique des maisons and imagerie thermique</v>
          </cell>
          <cell r="E7897" t="str">
            <v>Aislamiento térmico de las viviendas and de imágenes térmicas</v>
          </cell>
          <cell r="F7897" t="str">
            <v xml:space="preserve">Kompletny zestaw eksperymentalny: Izolacja cieplna budynków i termografia  </v>
          </cell>
          <cell r="G7897" t="str">
            <v>Утепление домов и термография</v>
          </cell>
          <cell r="H7897">
            <v>374.4</v>
          </cell>
        </row>
        <row r="7898">
          <cell r="A7898" t="str">
            <v>P9513700</v>
          </cell>
          <cell r="B7898" t="str">
            <v>Wärmestrahlung und Treibhaus-Effekt</v>
          </cell>
          <cell r="C7898" t="str">
            <v>Thermal radiation and greenhouse effect</v>
          </cell>
          <cell r="D7898" t="str">
            <v>Rayonnement thermique et effet de serre</v>
          </cell>
          <cell r="E7898" t="str">
            <v>Radiación térmica y efecto invernadero</v>
          </cell>
          <cell r="F7898" t="str">
            <v xml:space="preserve">Kompletny zestaw eksperymentalny: Promieniowanie cieplne i efekt cieplarniany  </v>
          </cell>
          <cell r="G7898" t="str">
            <v>Тепловое излучение и парниковый эффект</v>
          </cell>
          <cell r="H7898">
            <v>379.9</v>
          </cell>
        </row>
        <row r="7899">
          <cell r="A7899" t="str">
            <v>P9515100</v>
          </cell>
          <cell r="B7899" t="str">
            <v>Elektrische Energie aus Windenergie</v>
          </cell>
          <cell r="C7899" t="str">
            <v>Electrical energy from wind energy</v>
          </cell>
          <cell r="D7899" t="str">
            <v>Énergie électrique d'origine éolienneergie</v>
          </cell>
          <cell r="E7899" t="str">
            <v>Energía eléctrica procedente del viento energía</v>
          </cell>
          <cell r="F7899" t="str">
            <v xml:space="preserve">Kompletny zestaw eksperymentalny: Energia elektryczna z energii wiatrowej  </v>
          </cell>
          <cell r="G7899" t="str">
            <v xml:space="preserve">Электрическая энергия из энергии ветра  </v>
          </cell>
          <cell r="H7899">
            <v>624.6</v>
          </cell>
        </row>
        <row r="7900">
          <cell r="A7900" t="str">
            <v>P9515200</v>
          </cell>
          <cell r="B7900" t="str">
            <v>Einfluss der Windgeschwindigkeit</v>
          </cell>
          <cell r="C7900" t="str">
            <v>Influence of wind speed</v>
          </cell>
          <cell r="D7900" t="str">
            <v>Influence de la vitesse du vent</v>
          </cell>
          <cell r="E7900" t="str">
            <v>Influencia de la velocidad del viento</v>
          </cell>
          <cell r="F7900" t="str">
            <v xml:space="preserve">Kompletny zestaw eksperymentalny: Wpływ prędkość wiatru na turbinę  </v>
          </cell>
          <cell r="G7900" t="str">
            <v xml:space="preserve">Влияние скорости ветра  </v>
          </cell>
          <cell r="H7900">
            <v>597.5</v>
          </cell>
        </row>
        <row r="7901">
          <cell r="A7901" t="str">
            <v>P9515300</v>
          </cell>
          <cell r="B7901" t="str">
            <v>Einfluss der Windrichtung</v>
          </cell>
          <cell r="C7901" t="str">
            <v>Influence of wind direction</v>
          </cell>
          <cell r="D7901" t="str">
            <v>Influence de la direction du vent</v>
          </cell>
          <cell r="E7901" t="str">
            <v>Influencia de la dirección del viento</v>
          </cell>
          <cell r="F7901" t="str">
            <v xml:space="preserve">Kompletny zestaw eksperymentalny: Wpływ kierunku wiatru na turbinę  </v>
          </cell>
          <cell r="G7901" t="str">
            <v xml:space="preserve">Влияние направления ветра  </v>
          </cell>
          <cell r="H7901">
            <v>597.5</v>
          </cell>
        </row>
        <row r="7902">
          <cell r="A7902" t="str">
            <v>P9515400</v>
          </cell>
          <cell r="B7902" t="str">
            <v>Beobachtung eines Windrades bei Belastung</v>
          </cell>
          <cell r="C7902" t="str">
            <v>Wind energy under load</v>
          </cell>
          <cell r="D7902" t="str">
            <v>L'énergie éolienne en charge</v>
          </cell>
          <cell r="E7902" t="str">
            <v>Energía eólica bajo carga</v>
          </cell>
          <cell r="F7902" t="str">
            <v xml:space="preserve">Kompletny zestaw eksperymentalny: Obserwacja turbiny wiatrowej pod obciążeniem  </v>
          </cell>
          <cell r="G7902" t="str">
            <v>Ветровая турбина под нагрузкой</v>
          </cell>
          <cell r="H7902">
            <v>749.2</v>
          </cell>
        </row>
        <row r="7903">
          <cell r="A7903" t="str">
            <v>P9515500</v>
          </cell>
          <cell r="B7903" t="str">
            <v>Einfluss der Anzahl der Rotorblätter</v>
          </cell>
          <cell r="C7903" t="str">
            <v>Influence of number of rotor blades</v>
          </cell>
          <cell r="D7903" t="str">
            <v>Influence du nombre de rotors blades</v>
          </cell>
          <cell r="E7903" t="str">
            <v>Influencia del número de rotores blades</v>
          </cell>
          <cell r="F7903" t="str">
            <v xml:space="preserve">Kompletny zestaw eksperymentalny: Wpływ liczby łopatek na turbinę  </v>
          </cell>
          <cell r="G7903" t="str">
            <v xml:space="preserve">Влияние числа лопастей ротора  </v>
          </cell>
          <cell r="H7903">
            <v>714.3</v>
          </cell>
        </row>
        <row r="7904">
          <cell r="A7904" t="str">
            <v>P9515600</v>
          </cell>
          <cell r="B7904" t="str">
            <v>Speicherung der elektrischen Energie aus Windenergie miteinem Akku</v>
          </cell>
          <cell r="C7904" t="str">
            <v>Storage of electrical energy from wind energy with the aid of a rechargeable battery</v>
          </cell>
          <cell r="D7904" t="str">
            <v>Stockage de l'énergie électrique fl'énergie éolienne avec l'aide d'une batterie rechargeable</v>
          </cell>
          <cell r="E7904" t="str">
            <v>Almacenamiento de energía eléctrica fa energía eólica con la ayuda de una batería recargable</v>
          </cell>
          <cell r="F7904" t="str">
            <v xml:space="preserve">Kompletny zestaw eksperymentalny: Magazynowanie energii elektrycznej z energii wiatru za pomocą akumulatora  </v>
          </cell>
          <cell r="G7904" t="str">
            <v xml:space="preserve">Хранение электрической энергии из энергии ветра с помощью аккумулятора  </v>
          </cell>
          <cell r="H7904">
            <v>802</v>
          </cell>
        </row>
        <row r="7905">
          <cell r="A7905" t="str">
            <v>P9515700</v>
          </cell>
          <cell r="B7905" t="str">
            <v>Speichern der elektrischen Energie aus Windenergie mit einemKondensator</v>
          </cell>
          <cell r="C7905" t="str">
            <v>Storage of the electric energy gained from wind energy in a capacitor</v>
          </cell>
          <cell r="D7905" t="str">
            <v/>
          </cell>
          <cell r="E7905" t="str">
            <v/>
          </cell>
          <cell r="F7905" t="str">
            <v xml:space="preserve">Kompletny zestaw eksperymentalny: Magazynowanie energii elektrycznej z energii wiatru za pomocą kondensatora  </v>
          </cell>
          <cell r="G7905" t="str">
            <v xml:space="preserve">Хранение электрической энергии из энергии ветра с помощью конденсатора  </v>
          </cell>
          <cell r="H7905">
            <v>845.8</v>
          </cell>
        </row>
        <row r="7906">
          <cell r="A7906" t="str">
            <v>P9515800</v>
          </cell>
          <cell r="B7906" t="str">
            <v>Strom-Spannungs-Kennlinie eines Windrades</v>
          </cell>
          <cell r="C7906" t="str">
            <v>Current-voltage characteristic of the wind wheel</v>
          </cell>
          <cell r="D7906" t="str">
            <v>Caractéristique courant-tension de la roue du vent</v>
          </cell>
          <cell r="E7906" t="str">
            <v>Característica corriente-voltaje de la rueda de viento</v>
          </cell>
          <cell r="F7906" t="str">
            <v xml:space="preserve">Kompletny zestaw eksperymentalny: Charakterystyka prądowo-napięciowa turbiny wiatrowej  </v>
          </cell>
          <cell r="G7906" t="str">
            <v xml:space="preserve">Вольт-амперная характеристика ветрового колеса </v>
          </cell>
          <cell r="H7906">
            <v>873.8</v>
          </cell>
        </row>
        <row r="7907">
          <cell r="A7907" t="str">
            <v>P9516100</v>
          </cell>
          <cell r="B7907" t="str">
            <v>Erzeugen von Wasserstoff und Sauerstoff mit einem PEM Elektrolyseur</v>
          </cell>
          <cell r="C7907" t="str">
            <v>Generation of hydrogen and oxygen using a PEM electrolyser</v>
          </cell>
          <cell r="D7907" t="str">
            <v>Génération d'hydrogène et d'oxygen utilisant un électrolyseur PEM</v>
          </cell>
          <cell r="E7907" t="str">
            <v>Generación de hidrógeno y óxidogen utilizando un electrolizador PEM</v>
          </cell>
          <cell r="F7907" t="str">
            <v xml:space="preserve">Kompletny zestaw eksperymentalny: Wytwarzanie wodoru i tlenu za pomocą elektrolizera PEM  </v>
          </cell>
          <cell r="G7907" t="str">
            <v>Производство водорода и кислорода с использованием PEM электролизер</v>
          </cell>
          <cell r="H7907">
            <v>571.6</v>
          </cell>
        </row>
        <row r="7908">
          <cell r="A7908" t="str">
            <v>P9516200</v>
          </cell>
          <cell r="B7908" t="str">
            <v>Erzeugung elektrischer Energie mit einer PEM Brennstoffzelle</v>
          </cell>
          <cell r="C7908" t="str">
            <v>Generation of electric energy using a PEM fuel cell</v>
          </cell>
          <cell r="D7908" t="str">
            <v>Production d'énergie électrique en utilisant une pile à combustible PEM</v>
          </cell>
          <cell r="E7908" t="str">
            <v>Generación de energía eléctrica mediante el uso de  celdas de combustible tipo PEM</v>
          </cell>
          <cell r="F7908" t="str">
            <v xml:space="preserve">Kompletny zestaw eksperymentalny: Wytwarzanie energii elektrycznej za pomocą ogniw paliwowych PEM  </v>
          </cell>
          <cell r="G7908" t="str">
            <v>Производство электрической энергии с использованием PEM топливного элемента</v>
          </cell>
          <cell r="H7908">
            <v>813.5</v>
          </cell>
        </row>
        <row r="7909">
          <cell r="A7909" t="str">
            <v>P9516300</v>
          </cell>
          <cell r="B7909" t="str">
            <v>Herstellung von grünem Wasserstoff: Solar-Wasserstoff-Anlage</v>
          </cell>
          <cell r="C7909" t="str">
            <v>Green Hydrogen: Solar-Hydrogen System</v>
          </cell>
          <cell r="D7909" t="str">
            <v/>
          </cell>
          <cell r="E7909" t="str">
            <v/>
          </cell>
          <cell r="F7909" t="str">
            <v/>
          </cell>
          <cell r="G7909" t="str">
            <v/>
          </cell>
          <cell r="H7909">
            <v>947.1</v>
          </cell>
        </row>
        <row r="7910">
          <cell r="A7910" t="str">
            <v>P9516400</v>
          </cell>
          <cell r="B7910" t="str">
            <v>Herstellung von grünem Wasserstoff: Wind-Wasserstoff-Anlage</v>
          </cell>
          <cell r="C7910" t="str">
            <v>Green Hydrogen: Wind-Hydrogen system</v>
          </cell>
          <cell r="D7910" t="str">
            <v/>
          </cell>
          <cell r="E7910" t="str">
            <v/>
          </cell>
          <cell r="F7910" t="str">
            <v/>
          </cell>
          <cell r="G7910" t="str">
            <v/>
          </cell>
          <cell r="H7910">
            <v>983</v>
          </cell>
        </row>
        <row r="7911">
          <cell r="A7911" t="str">
            <v>P9516500</v>
          </cell>
          <cell r="B7911" t="str">
            <v>Kennlinie eines PEM Elektrolyseurs</v>
          </cell>
          <cell r="C7911" t="str">
            <v>Characteristic curve of a PEM electrolyser</v>
          </cell>
          <cell r="D7911" t="str">
            <v>Courbe caractéristique d'un PEM électrolyseur</v>
          </cell>
          <cell r="E7911" t="str">
            <v>Curva característica de un PEM electrolizador</v>
          </cell>
          <cell r="F7911" t="str">
            <v xml:space="preserve">Kompletny zestaw eksperymentalny: Charakterystyka elektrolizera PEM  </v>
          </cell>
          <cell r="G7911" t="str">
            <v>Характерная кривая электролизера PEM</v>
          </cell>
          <cell r="H7911">
            <v>627.79999999999995</v>
          </cell>
        </row>
        <row r="7912">
          <cell r="A7912" t="str">
            <v>P9516600</v>
          </cell>
          <cell r="B7912" t="str">
            <v>Faradayscher und energetischer Wirkungsgrad eines PEM Elektrolyseurs</v>
          </cell>
          <cell r="C7912" t="str">
            <v>Faraday efficiency and energetic efficiency of a PEM electrolyser</v>
          </cell>
          <cell r="D7912" t="str">
            <v>Efficacité et énergie de Faradayl'efficacité énergétique d'un PEM électrolyseur</v>
          </cell>
          <cell r="E7912" t="str">
            <v>Eficiencia y energía de Faradaya eficiencia de un PEM electrolizador</v>
          </cell>
          <cell r="F7912" t="str">
            <v xml:space="preserve">Kompletny zestaw eksperymentalny: Sprawność Faraday'a i sprawność energetyczna elektrolizera PEM  </v>
          </cell>
          <cell r="G7912" t="str">
            <v>Закон Фарадея и эффективность использования энергии электролизера PEM</v>
          </cell>
          <cell r="H7912">
            <v>642</v>
          </cell>
        </row>
        <row r="7913">
          <cell r="A7913" t="str">
            <v>P9516700</v>
          </cell>
          <cell r="B7913" t="str">
            <v>Strom-Spannungs-Kennlinie einer PEM Brennstoffzelle</v>
          </cell>
          <cell r="C7913" t="str">
            <v>Current-voltage characteristic of a PEM fuel cell</v>
          </cell>
          <cell r="D7913" t="str">
            <v>Caractéristique courant-tension d'une pile à combustible PEM</v>
          </cell>
          <cell r="E7913" t="str">
            <v>Característica corriente-voltaje de una pila de combustible PEM</v>
          </cell>
          <cell r="F7913" t="str">
            <v xml:space="preserve">Kompletny zestaw eksperymentalny: Charakterystyka prądowo-napięciowa ogniwa paliwowego PEM  </v>
          </cell>
          <cell r="G7913" t="str">
            <v xml:space="preserve">Вольт-амперная характеристика топливного элемента PEM </v>
          </cell>
          <cell r="H7913">
            <v>938.7</v>
          </cell>
        </row>
        <row r="7914">
          <cell r="A7914" t="str">
            <v>P9516800</v>
          </cell>
          <cell r="B7914" t="str">
            <v>Faradayscher und energetischer Wirkungsgrad einer PEM Brennstoffzelle</v>
          </cell>
          <cell r="C7914" t="str">
            <v>Faraday and energetic efficiencies of a PEM fuel cell</v>
          </cell>
          <cell r="D7914" t="str">
            <v>Faraday et l'efficacité énergétiquecies d'une pile à combustible PEM</v>
          </cell>
          <cell r="E7914" t="str">
            <v>Faraday y la eficiencia energéticacias de una pila de combustible PEM</v>
          </cell>
          <cell r="F7914" t="str">
            <v xml:space="preserve">Kompletny zestaw eksperymentalny: Sprawność Faraday'a i sprawność energetyczna ogniwa paliwowego PEM  </v>
          </cell>
          <cell r="G7914" t="str">
            <v xml:space="preserve">Закон Фарадея и эффективность использования энергии топливного элемента PEM </v>
          </cell>
          <cell r="H7914">
            <v>934</v>
          </cell>
        </row>
        <row r="7915">
          <cell r="A7915" t="str">
            <v>P9516900</v>
          </cell>
          <cell r="B7915" t="str">
            <v>Der Wirkungsgrad einer Elektrolyseur-Brennstoffzellen-Anlage</v>
          </cell>
          <cell r="C7915" t="str">
            <v>The efficiency of a electrolyser-fuel cell system</v>
          </cell>
          <cell r="D7915" t="str">
            <v>L'efficacité d'une électrolysesystème de piles à combustible</v>
          </cell>
          <cell r="E7915" t="str">
            <v>La eficiencia de un electrolizadorsistema de pilas de combustible</v>
          </cell>
          <cell r="F7915" t="str">
            <v xml:space="preserve">Kompletny zestaw eksperymentalny: Sprawność układu ogniwo paliwowe - elektrolizer  </v>
          </cell>
          <cell r="G7915" t="str">
            <v>Эффективность системы топливного элемента электролизера</v>
          </cell>
          <cell r="H7915">
            <v>944.4</v>
          </cell>
        </row>
        <row r="7916">
          <cell r="A7916" t="str">
            <v>P9517000</v>
          </cell>
          <cell r="B7916" t="str">
            <v>Strom-Spannungs-Kennlinie einer luftatmenden Brennstoffzelle</v>
          </cell>
          <cell r="C7916" t="str">
            <v>current-voltage characteristic of an air breathing fuel cell</v>
          </cell>
          <cell r="D7916" t="str">
            <v>caractéristique courant-tension d'une pile à combustible respirant de l'air</v>
          </cell>
          <cell r="E7916" t="str">
            <v>característica corriente-voltaje de una pila de combustible con respiración de aire</v>
          </cell>
          <cell r="F7916" t="str">
            <v xml:space="preserve">Kompletny zestaw eksperymentalny: Charakterystyka prądowo-napięciowa ogniwa paliwowego (powietrze, zamiast tlenu)  </v>
          </cell>
          <cell r="G7916" t="str">
            <v>Вольт-амперная характерика топливного элемента (воздух вместо кислорода)</v>
          </cell>
          <cell r="H7916">
            <v>938.7</v>
          </cell>
        </row>
        <row r="7917">
          <cell r="A7917" t="str">
            <v>P9517100</v>
          </cell>
          <cell r="B7917" t="str">
            <v>Erzeugen elektrischer Energie mit einem Thermogenerator</v>
          </cell>
          <cell r="C7917" t="str">
            <v>Generation of electrical energy using a thermogenerator(thermoelectric power)</v>
          </cell>
          <cell r="D7917" t="str">
            <v>Production d'énergie électriquey en utilisant un thermogénérateur(énergie thermoélectrique)</v>
          </cell>
          <cell r="E7917" t="str">
            <v>Generación de energía eléctricay utilizando un termogenerador(energía termoeléctrica)</v>
          </cell>
          <cell r="F7917" t="str">
            <v xml:space="preserve">Kompletny zestaw eksperymentalny: Wytwarzanie energii elektrycznej z wykorzystaniem generatora termoelektrycznego  </v>
          </cell>
          <cell r="G7917" t="str">
            <v xml:space="preserve">Производство электрической энергии с использованием теплогенератора (термоЭДС)  </v>
          </cell>
          <cell r="H7917">
            <v>356.2</v>
          </cell>
        </row>
        <row r="7918">
          <cell r="A7918" t="str">
            <v>P9517200</v>
          </cell>
          <cell r="B7918" t="str">
            <v>Thermospannung und Temperatur</v>
          </cell>
          <cell r="C7918" t="str">
            <v>Thermal voltage and temperature</v>
          </cell>
          <cell r="D7918" t="str">
            <v>Tension et température thermiquee</v>
          </cell>
          <cell r="E7918" t="str">
            <v>Tensión y temperatura térmicae</v>
          </cell>
          <cell r="F7918" t="str">
            <v xml:space="preserve">Kompletny zestaw eksperymentalny: Napięcie termoelektryczne a temperatura  </v>
          </cell>
          <cell r="G7918" t="str">
            <v xml:space="preserve">Тепловое напряжение и температура </v>
          </cell>
          <cell r="H7918">
            <v>205.3</v>
          </cell>
        </row>
        <row r="7919">
          <cell r="A7919" t="str">
            <v>P9517300</v>
          </cell>
          <cell r="B7919" t="str">
            <v>Peltier-Effekt: Kältemaschine</v>
          </cell>
          <cell r="C7919" t="str">
            <v>Peltier effect: cooling engine</v>
          </cell>
          <cell r="D7919" t="str">
            <v>Effet Peltier : refroidissement du moteur</v>
          </cell>
          <cell r="E7919" t="str">
            <v>Efecto Peltier: motor de refrigeración</v>
          </cell>
          <cell r="F7919" t="str">
            <v xml:space="preserve">Kompletny zestaw eksperymentalny: Zjawisko Peltiera  </v>
          </cell>
          <cell r="G7919" t="str">
            <v xml:space="preserve">Эффект Пельтье: Система охлаждения двигателя  </v>
          </cell>
          <cell r="H7919">
            <v>437.7</v>
          </cell>
        </row>
        <row r="7920">
          <cell r="A7920" t="str">
            <v>P9517400</v>
          </cell>
          <cell r="B7920" t="str">
            <v>Peltier-Effekt: Wärmepumpe</v>
          </cell>
          <cell r="C7920" t="str">
            <v>Peltier effect: heat pump</v>
          </cell>
          <cell r="D7920" t="str">
            <v>Effet Peltier : pompe à chaleur</v>
          </cell>
          <cell r="E7920" t="str">
            <v>Efecto Peltier: bomba de calor</v>
          </cell>
          <cell r="F7920" t="str">
            <v xml:space="preserve">Kompletny zestaw eksperymentalny: Zjawisko Peltiera: Pompa ciepła  </v>
          </cell>
          <cell r="G7920" t="str">
            <v xml:space="preserve">Эффект Пельтье: тепловой насос  </v>
          </cell>
          <cell r="H7920">
            <v>504.5</v>
          </cell>
        </row>
        <row r="7921">
          <cell r="A7921" t="str">
            <v>P9517500</v>
          </cell>
          <cell r="B7921" t="str">
            <v>Modellversuch zur Nutzung von Umgebungswärme mit der Peltier-Wärmepumpe</v>
          </cell>
          <cell r="C7921" t="str">
            <v>Using ambient heat with the aid of a Peltier heat pump</v>
          </cell>
          <cell r="D7921" t="str">
            <v>Utiliser la chaleur ambiante avec l'aid d'une pompe à chaleur Peltier</v>
          </cell>
          <cell r="E7921" t="str">
            <v>Utilizar el calor ambiental con el aid de una bomba de calor Peltier</v>
          </cell>
          <cell r="F7921" t="str">
            <v xml:space="preserve">Kompletny zestaw eksperymentalny: Eksperyment modelowy dotyczący wykorzystania energii wewnętrznej otoczenia dla pompy ciepła Peltiera </v>
          </cell>
          <cell r="G7921" t="str">
            <v xml:space="preserve">Использование тепла окружающего среды с помощью теплового насоса Пельтье  </v>
          </cell>
          <cell r="H7921">
            <v>431.2</v>
          </cell>
        </row>
        <row r="7922">
          <cell r="A7922" t="str">
            <v>P9518100</v>
          </cell>
          <cell r="B7922" t="str">
            <v>Pumpen von Wasser mit Solarenergie</v>
          </cell>
          <cell r="C7922" t="str">
            <v>Pumping water using solar energy</v>
          </cell>
          <cell r="D7922" t="str">
            <v>Pompage de l'eau à l'aide de l'énergie solairegy</v>
          </cell>
          <cell r="E7922" t="str">
            <v>Bombeo de agua con energía solargy</v>
          </cell>
          <cell r="F7922" t="str">
            <v xml:space="preserve">Kompletny zestaw eksperymentalny: Pompowanie wody z wykorzystaniem energii słonecznej  </v>
          </cell>
          <cell r="G7922" t="str">
            <v>Перекачивание воды с использованием солнечной энергии</v>
          </cell>
          <cell r="H7922">
            <v>716.7</v>
          </cell>
        </row>
        <row r="7923">
          <cell r="A7923" t="str">
            <v>P9518200</v>
          </cell>
          <cell r="B7923" t="str">
            <v>Pumpen von Wasser mit Windenergie</v>
          </cell>
          <cell r="C7923" t="str">
            <v>Pumping water using wind energy</v>
          </cell>
          <cell r="D7923" t="str">
            <v>Pompage de l'eau à l'aide de l'énergie éolienney</v>
          </cell>
          <cell r="E7923" t="str">
            <v>Bombeo de agua con energía eólicay</v>
          </cell>
          <cell r="F7923" t="str">
            <v xml:space="preserve">Kompletny zestaw eksperymentalny: Pompowanie wody z wykorzystaniem energii wiatrowej  </v>
          </cell>
          <cell r="G7923" t="str">
            <v xml:space="preserve">Перекачивание воды с использованием энергии ветра  </v>
          </cell>
          <cell r="H7923">
            <v>697</v>
          </cell>
        </row>
        <row r="7924">
          <cell r="A7924" t="str">
            <v>P9518300</v>
          </cell>
          <cell r="B7924" t="str">
            <v>Wirkungsgrad der Pumpe bei der Umwandlung von elektrischerEnergie in potentielle Energie</v>
          </cell>
          <cell r="C7924" t="str">
            <v>Efficiency of the pump in the conversion of electric energy to potential energy</v>
          </cell>
          <cell r="D7924" t="str">
            <v>Efficacité de la pompe dans le conversion de l'énergie électrique à l'énergie potentielle</v>
          </cell>
          <cell r="E7924" t="str">
            <v>Eficiencia de la bomba en el conversión de la energía eléctrica a la energía potencial</v>
          </cell>
          <cell r="F7924" t="str">
            <v xml:space="preserve">Kompletny zestaw eksperymentalny: Sprawność pompy przetwarzającej energię elektryczną na energię potencjalną  </v>
          </cell>
          <cell r="G7924" t="str">
            <v xml:space="preserve">КПД насоса при превращении электрической энергии в потенциальную энергию  </v>
          </cell>
          <cell r="H7924">
            <v>826.4</v>
          </cell>
        </row>
        <row r="7925">
          <cell r="A7925" t="str">
            <v>P9518400</v>
          </cell>
          <cell r="B7925" t="str">
            <v>Fließendes Wasser treibt einen Generator an</v>
          </cell>
          <cell r="C7925" t="str">
            <v>Running water drives a generator</v>
          </cell>
          <cell r="D7925" t="str">
            <v>L'eau courante alimente un générateurou</v>
          </cell>
          <cell r="E7925" t="str">
            <v>El agua corriente impulsa un generadoro</v>
          </cell>
          <cell r="F7925" t="str">
            <v xml:space="preserve">Kompletny zestaw eksperymentalny: Płynąca woda napędza generator  </v>
          </cell>
          <cell r="G7925" t="str">
            <v>Проточная вода приводит в движение генератор</v>
          </cell>
          <cell r="H7925">
            <v>400.5</v>
          </cell>
        </row>
        <row r="7926">
          <cell r="A7926" t="str">
            <v>P9519100</v>
          </cell>
          <cell r="B7926" t="str">
            <v>Erwärmen von Wasser mit einer Parabolrinne</v>
          </cell>
          <cell r="C7926" t="str">
            <v>Heating water using a parabolic trough</v>
          </cell>
          <cell r="D7926" t="str">
            <v>Chauffer l'eau à l'aide d'un parabolec creux</v>
          </cell>
          <cell r="E7926" t="str">
            <v>Calentar el agua con un parabólicoc comedero</v>
          </cell>
          <cell r="F7926" t="str">
            <v xml:space="preserve">Kompletny zestaw eksperymentalny: Płynąca woda napędza generator  </v>
          </cell>
          <cell r="G7926" t="str">
            <v xml:space="preserve">Нагревание воды с помощью параболического желоба  </v>
          </cell>
          <cell r="H7926">
            <v>579.6</v>
          </cell>
        </row>
        <row r="7927">
          <cell r="A7927" t="str">
            <v>P9519200</v>
          </cell>
          <cell r="B7927" t="str">
            <v>Einfluss der Position des Absorbers in der Parabolrinne auf die Erwärmung</v>
          </cell>
          <cell r="C7927" t="str">
            <v>How heating is influenced by the position of the absorber in the parabolic trough</v>
          </cell>
          <cell r="D7927" t="str">
            <v>Comment le chauffage est influencé par le ta position de l'absorbeur dans le creux parabolique</v>
          </cell>
          <cell r="E7927" t="str">
            <v>Cómo influye el calentamiento en el ta posición del absorbedor en el canal parabólico</v>
          </cell>
          <cell r="F7927" t="str">
            <v xml:space="preserve">Kompletny zestaw eksperymentalny: Ogrzewanie wody za pomocą rynny parabolicznej  </v>
          </cell>
          <cell r="G7927" t="str">
            <v xml:space="preserve">Зависимость нагревания воды от положения поглотителя в параболическом желобе  </v>
          </cell>
          <cell r="H7927">
            <v>593.6</v>
          </cell>
        </row>
        <row r="7928">
          <cell r="A7928" t="str">
            <v>P9519300</v>
          </cell>
          <cell r="B7928" t="str">
            <v>Modell eines Parabolrinnen-Feldes</v>
          </cell>
          <cell r="C7928" t="str">
            <v>Model of a parabolic trough field</v>
          </cell>
          <cell r="D7928" t="str">
            <v>Modèle d'une auge parabolique field</v>
          </cell>
          <cell r="E7928" t="str">
            <v>Modelo de canal parabólico field</v>
          </cell>
          <cell r="F7928" t="str">
            <v xml:space="preserve">Kompletny zestaw eksperymentalny: Model pola parabolicznych rynien  </v>
          </cell>
          <cell r="G7928" t="str">
            <v>Модель параболического желоба</v>
          </cell>
          <cell r="H7928">
            <v>561.20000000000005</v>
          </cell>
        </row>
        <row r="7929">
          <cell r="A7929" t="str">
            <v>P9600000</v>
          </cell>
          <cell r="B7929" t="str">
            <v>Wie entstehen Tag und Nacht?</v>
          </cell>
          <cell r="C7929" t="str">
            <v>Day and Night</v>
          </cell>
          <cell r="D7929" t="str">
            <v>Jour et nuit</v>
          </cell>
          <cell r="E7929" t="str">
            <v>Día y noche</v>
          </cell>
          <cell r="F7929" t="str">
            <v/>
          </cell>
          <cell r="G7929" t="str">
            <v>День и ночь</v>
          </cell>
          <cell r="H7929">
            <v>101.9</v>
          </cell>
        </row>
        <row r="7930">
          <cell r="A7930" t="str">
            <v>P9600100</v>
          </cell>
          <cell r="B7930" t="str">
            <v>Wie lange dauern Tag und Nacht?</v>
          </cell>
          <cell r="C7930" t="str">
            <v>Lenghts of day and night</v>
          </cell>
          <cell r="D7930" t="str">
            <v>Lenteurs du jour et de la nuit</v>
          </cell>
          <cell r="E7930" t="str">
            <v>Duración del día y de la noche</v>
          </cell>
          <cell r="F7930" t="str">
            <v/>
          </cell>
          <cell r="G7930" t="str">
            <v>Продолжительность дня и ночи</v>
          </cell>
          <cell r="H7930">
            <v>115.3</v>
          </cell>
        </row>
        <row r="7931">
          <cell r="A7931" t="str">
            <v>P9600200</v>
          </cell>
          <cell r="B7931" t="str">
            <v>Die unterschiedlichen Positionen des Mondes</v>
          </cell>
          <cell r="C7931" t="str">
            <v>Position of the moon</v>
          </cell>
          <cell r="D7931" t="str">
            <v>Position de la lune</v>
          </cell>
          <cell r="E7931" t="str">
            <v>Posición de la luna</v>
          </cell>
          <cell r="F7931" t="str">
            <v/>
          </cell>
          <cell r="G7931" t="str">
            <v>Положение Луны</v>
          </cell>
          <cell r="H7931">
            <v>159.30000000000001</v>
          </cell>
        </row>
        <row r="7932">
          <cell r="A7932" t="str">
            <v>P9600300</v>
          </cell>
          <cell r="B7932" t="str">
            <v>Wie entstehen Sonnen- und Mondfinsternis?</v>
          </cell>
          <cell r="C7932" t="str">
            <v>Solar and lunar eclipse</v>
          </cell>
          <cell r="D7932" t="str">
            <v>Éclipse solaire et lunaire</v>
          </cell>
          <cell r="E7932" t="str">
            <v>Eclipse solar y lunar</v>
          </cell>
          <cell r="F7932" t="str">
            <v/>
          </cell>
          <cell r="G7932" t="str">
            <v>Солнечное и лунное затмение</v>
          </cell>
          <cell r="H7932">
            <v>115.3</v>
          </cell>
        </row>
        <row r="7933">
          <cell r="A7933" t="str">
            <v>P9600400</v>
          </cell>
          <cell r="B7933" t="str">
            <v>Der Verlauf eines Jahres - Die Jahreszeiten</v>
          </cell>
          <cell r="C7933" t="str">
            <v>The seasons</v>
          </cell>
          <cell r="D7933" t="str">
            <v>Les saisons</v>
          </cell>
          <cell r="E7933" t="str">
            <v>Las estaciones</v>
          </cell>
          <cell r="F7933" t="str">
            <v/>
          </cell>
          <cell r="G7933" t="str">
            <v>Времена года</v>
          </cell>
          <cell r="H7933">
            <v>115.3</v>
          </cell>
        </row>
        <row r="7934">
          <cell r="A7934" t="str">
            <v>P9600500</v>
          </cell>
          <cell r="B7934" t="str">
            <v>Energiegewinnung durch Sonnenstrahlung</v>
          </cell>
          <cell r="C7934" t="str">
            <v>Generating energy through sun</v>
          </cell>
          <cell r="D7934" t="str">
            <v>Générer de l'énergie grâce au soleil</v>
          </cell>
          <cell r="E7934" t="str">
            <v>Generar energía a través del sol</v>
          </cell>
          <cell r="F7934" t="str">
            <v/>
          </cell>
          <cell r="G7934" t="str">
            <v>Выработка энергии с помощью солнца</v>
          </cell>
          <cell r="H7934">
            <v>89.4</v>
          </cell>
        </row>
        <row r="7935">
          <cell r="A7935" t="str">
            <v>P9600600</v>
          </cell>
          <cell r="B7935" t="str">
            <v>Das Magnetfeld der Erde</v>
          </cell>
          <cell r="C7935" t="str">
            <v>Earth's magnetic field</v>
          </cell>
          <cell r="D7935" t="str">
            <v>Le champ magnétique terrestre</v>
          </cell>
          <cell r="E7935" t="str">
            <v>Campo magnético de la Tierra</v>
          </cell>
          <cell r="F7935" t="str">
            <v/>
          </cell>
          <cell r="G7935" t="str">
            <v>Магнитное поле Земли</v>
          </cell>
          <cell r="H7935">
            <v>48.1</v>
          </cell>
        </row>
        <row r="7936">
          <cell r="A7936" t="str">
            <v>P9600700</v>
          </cell>
          <cell r="B7936" t="str">
            <v>Umlaufbahn der Erde</v>
          </cell>
          <cell r="C7936" t="str">
            <v>Earth's orbit</v>
          </cell>
          <cell r="D7936" t="str">
            <v>L'orbite de la Terre</v>
          </cell>
          <cell r="E7936" t="str">
            <v>La órbita de la Tierra</v>
          </cell>
          <cell r="F7936" t="str">
            <v/>
          </cell>
          <cell r="G7936" t="str">
            <v>Орбита Земли</v>
          </cell>
          <cell r="H7936">
            <v>115.3</v>
          </cell>
        </row>
        <row r="7937">
          <cell r="A7937" t="str">
            <v>P9620000</v>
          </cell>
          <cell r="B7937" t="str">
            <v>Wie funktionieren unsere Geschmackszellen?</v>
          </cell>
          <cell r="C7937" t="str">
            <v>Sense of taste</v>
          </cell>
          <cell r="D7937" t="str">
            <v/>
          </cell>
          <cell r="E7937" t="str">
            <v/>
          </cell>
          <cell r="F7937" t="str">
            <v/>
          </cell>
          <cell r="G7937" t="str">
            <v/>
          </cell>
          <cell r="H7937">
            <v>96.34</v>
          </cell>
        </row>
        <row r="7938">
          <cell r="A7938" t="str">
            <v>P9620100</v>
          </cell>
          <cell r="B7938" t="str">
            <v>Wie lässt sich Fett lösen?</v>
          </cell>
          <cell r="C7938" t="str">
            <v>how to dissolve fat?</v>
          </cell>
          <cell r="D7938" t="str">
            <v>comment dissoudre la graisse ?</v>
          </cell>
          <cell r="E7938" t="str">
            <v>¿cómo se disuelve la grasa?</v>
          </cell>
          <cell r="F7938" t="str">
            <v/>
          </cell>
          <cell r="G7938" t="str">
            <v>как растворить жир?</v>
          </cell>
          <cell r="H7938">
            <v>145.94</v>
          </cell>
        </row>
        <row r="7939">
          <cell r="A7939" t="str">
            <v>P9620200</v>
          </cell>
          <cell r="B7939" t="str">
            <v>Wie lässt sich Fett nachweisen?</v>
          </cell>
          <cell r="C7939" t="str">
            <v>how to detect fat in food?</v>
          </cell>
          <cell r="D7939" t="str">
            <v>comment détecter les graisses dans les aliments ?</v>
          </cell>
          <cell r="E7939" t="str">
            <v>¿cómo detectar la grasa en los alimentos?</v>
          </cell>
          <cell r="F7939" t="str">
            <v/>
          </cell>
          <cell r="G7939" t="str">
            <v>как обнаружить жир в пище?</v>
          </cell>
          <cell r="H7939">
            <v>92.5</v>
          </cell>
        </row>
        <row r="7940">
          <cell r="A7940" t="str">
            <v>P9620300</v>
          </cell>
          <cell r="B7940" t="str">
            <v>Wie lässt sich Stärke gewinnen?</v>
          </cell>
          <cell r="C7940" t="str">
            <v>How to produce starch?</v>
          </cell>
          <cell r="D7940" t="str">
            <v>Comment produire de l'amidon ?</v>
          </cell>
          <cell r="E7940" t="str">
            <v>¿Cómo se produce el almidón?</v>
          </cell>
          <cell r="F7940" t="str">
            <v/>
          </cell>
          <cell r="G7940" t="str">
            <v>Как производить крахмал?</v>
          </cell>
          <cell r="H7940">
            <v>65.599999999999994</v>
          </cell>
        </row>
        <row r="7941">
          <cell r="A7941" t="str">
            <v>P9620400</v>
          </cell>
          <cell r="B7941" t="str">
            <v>Wie lässt sich Stärke nachweisen?</v>
          </cell>
          <cell r="C7941" t="str">
            <v>How to detect starch?</v>
          </cell>
          <cell r="D7941" t="str">
            <v>Comment détecter l'amidon ?</v>
          </cell>
          <cell r="E7941" t="str">
            <v>¿Cómo se detecta el almidón?</v>
          </cell>
          <cell r="F7941" t="str">
            <v/>
          </cell>
          <cell r="G7941" t="str">
            <v>Как обнаружить крахмал?</v>
          </cell>
          <cell r="H7941">
            <v>116.24</v>
          </cell>
        </row>
        <row r="7942">
          <cell r="A7942" t="str">
            <v>P9620500</v>
          </cell>
          <cell r="B7942" t="str">
            <v>Wie wird Stärke verdaut?</v>
          </cell>
          <cell r="C7942" t="str">
            <v>Digestion of starch</v>
          </cell>
          <cell r="D7942" t="str">
            <v>Digestion de l'amidon</v>
          </cell>
          <cell r="E7942" t="str">
            <v>Digestión del almidón</v>
          </cell>
          <cell r="F7942" t="str">
            <v/>
          </cell>
          <cell r="G7942" t="str">
            <v>Переваривание крахмала</v>
          </cell>
          <cell r="H7942">
            <v>118.04</v>
          </cell>
        </row>
        <row r="7943">
          <cell r="A7943" t="str">
            <v>P9620600</v>
          </cell>
          <cell r="B7943" t="str">
            <v>Wie lässt sich Zucker nachweisen?</v>
          </cell>
          <cell r="C7943" t="str">
            <v>How to detect sugar?</v>
          </cell>
          <cell r="D7943" t="str">
            <v>Comment détecter le sucre ?</v>
          </cell>
          <cell r="E7943" t="str">
            <v>¿Cómo se detecta el azúcar?</v>
          </cell>
          <cell r="F7943" t="str">
            <v/>
          </cell>
          <cell r="G7943" t="str">
            <v>Как определить уровень сахара?</v>
          </cell>
          <cell r="H7943">
            <v>98.34</v>
          </cell>
        </row>
        <row r="7944">
          <cell r="A7944" t="str">
            <v>P9620700</v>
          </cell>
          <cell r="B7944" t="str">
            <v>Wie lässt sich Eiweiß nachweisen?</v>
          </cell>
          <cell r="C7944" t="str">
            <v>How to detect protein?</v>
          </cell>
          <cell r="D7944" t="str">
            <v>Comment détecter les protéines ?</v>
          </cell>
          <cell r="E7944" t="str">
            <v>¿Cómo se detectan las proteínas?</v>
          </cell>
          <cell r="F7944" t="str">
            <v/>
          </cell>
          <cell r="G7944" t="str">
            <v>Как обнаружить белок?</v>
          </cell>
          <cell r="H7944">
            <v>50.64</v>
          </cell>
        </row>
        <row r="7945">
          <cell r="A7945" t="str">
            <v>P9620800</v>
          </cell>
          <cell r="B7945" t="str">
            <v>Ein- und Ausatmen beim Menschen</v>
          </cell>
          <cell r="C7945" t="str">
            <v>Breathing of human being</v>
          </cell>
          <cell r="D7945" t="str">
            <v>Respiration de l'être humain</v>
          </cell>
          <cell r="E7945" t="str">
            <v>Respiración del ser humano</v>
          </cell>
          <cell r="F7945" t="str">
            <v/>
          </cell>
          <cell r="G7945" t="str">
            <v>Дыхание человека</v>
          </cell>
          <cell r="H7945">
            <v>102.09</v>
          </cell>
        </row>
        <row r="7946">
          <cell r="A7946" t="str">
            <v>P9620900</v>
          </cell>
          <cell r="B7946" t="str">
            <v>Wie lässt sich der Herzschlag messen?</v>
          </cell>
          <cell r="C7946" t="str">
            <v>Heart rate of human being</v>
          </cell>
          <cell r="D7946" t="str">
            <v>Fréquence cardiaque d'un être humain</v>
          </cell>
          <cell r="E7946" t="str">
            <v>Ritmo cardíaco del ser humano</v>
          </cell>
          <cell r="F7946" t="str">
            <v/>
          </cell>
          <cell r="G7946" t="str">
            <v>Частота сердечных сокращений человека</v>
          </cell>
          <cell r="H7946">
            <v>5.7</v>
          </cell>
        </row>
        <row r="7947">
          <cell r="A7947" t="str">
            <v>P9621000</v>
          </cell>
          <cell r="B7947" t="str">
            <v>Wie belastbar sind Knochen?</v>
          </cell>
          <cell r="C7947" t="str">
            <v>Resilience of bones</v>
          </cell>
          <cell r="D7947" t="str">
            <v>Résilience des os</v>
          </cell>
          <cell r="E7947" t="str">
            <v>Resistencia de los huesos</v>
          </cell>
          <cell r="F7947" t="str">
            <v/>
          </cell>
          <cell r="G7947" t="str">
            <v>Устойчивость костей</v>
          </cell>
          <cell r="H7947">
            <v>51.7</v>
          </cell>
        </row>
        <row r="7948">
          <cell r="A7948" t="str">
            <v>P9621100</v>
          </cell>
          <cell r="B7948" t="str">
            <v>Bestandteile der menschlichen Nahrung</v>
          </cell>
          <cell r="C7948" t="str">
            <v>Components of food</v>
          </cell>
          <cell r="D7948" t="str">
            <v>Composants des aliments</v>
          </cell>
          <cell r="E7948" t="str">
            <v>Componentes de los alimentos</v>
          </cell>
          <cell r="F7948" t="str">
            <v/>
          </cell>
          <cell r="G7948" t="str">
            <v>Компоненты пищи</v>
          </cell>
          <cell r="H7948">
            <v>54.3</v>
          </cell>
        </row>
        <row r="7949">
          <cell r="A7949" t="str">
            <v>P9621200</v>
          </cell>
          <cell r="B7949" t="str">
            <v>Beim Atmen wird Sauerstoff verbraucht</v>
          </cell>
          <cell r="C7949" t="str">
            <v>Components of food</v>
          </cell>
          <cell r="D7949" t="str">
            <v>Composants des aliments</v>
          </cell>
          <cell r="E7949" t="str">
            <v>Componentes de los alimentos</v>
          </cell>
          <cell r="F7949" t="str">
            <v/>
          </cell>
          <cell r="G7949" t="str">
            <v>Компоненты пищи</v>
          </cell>
          <cell r="H7949">
            <v>27.1</v>
          </cell>
        </row>
        <row r="7950">
          <cell r="A7950" t="str">
            <v>P9621300</v>
          </cell>
          <cell r="B7950" t="str">
            <v>Brustatmung und Bauchatmung</v>
          </cell>
          <cell r="C7950" t="str">
            <v>Components of food</v>
          </cell>
          <cell r="D7950" t="str">
            <v>Composants des aliments</v>
          </cell>
          <cell r="E7950" t="str">
            <v>Componentes de los alimentos</v>
          </cell>
          <cell r="F7950" t="str">
            <v/>
          </cell>
          <cell r="G7950" t="str">
            <v>Компоненты пищи</v>
          </cell>
          <cell r="H7950">
            <v>25.7</v>
          </cell>
        </row>
        <row r="7951">
          <cell r="A7951" t="str">
            <v>ROT-42841</v>
          </cell>
          <cell r="B7951" t="str">
            <v xml:space="preserve">Pufferlösung pH 6,865 ±0,01 (25 °C), 500 ml </v>
          </cell>
          <cell r="C7951" t="str">
            <v>Buffer solution pH 6.865 ±0,01 (25 °C), 500 ml</v>
          </cell>
          <cell r="D7951" t="str">
            <v/>
          </cell>
          <cell r="E7951" t="str">
            <v/>
          </cell>
          <cell r="F7951" t="str">
            <v/>
          </cell>
          <cell r="G7951" t="str">
            <v/>
          </cell>
          <cell r="H7951">
            <v>49.8</v>
          </cell>
        </row>
        <row r="7952">
          <cell r="A7952" t="str">
            <v>ROT-7301</v>
          </cell>
          <cell r="B7952" t="str">
            <v>Ethanol 70%, 500 ml</v>
          </cell>
          <cell r="C7952" t="str">
            <v>Denaturated alcohol, 70%, 500 ml</v>
          </cell>
          <cell r="D7952" t="str">
            <v>Alcool à bruler, 70%, 500 ml</v>
          </cell>
          <cell r="E7952" t="str">
            <v>Etanol, disolvente, 70%, 500 ml</v>
          </cell>
          <cell r="F7952" t="str">
            <v/>
          </cell>
          <cell r="G7952" t="str">
            <v/>
          </cell>
          <cell r="H7952">
            <v>29.9</v>
          </cell>
        </row>
        <row r="7953">
          <cell r="A7953" t="str">
            <v>ROT-7356</v>
          </cell>
          <cell r="B7953" t="str">
            <v>Euparal (für Mikroskopie), 100 g</v>
          </cell>
          <cell r="C7953" t="str">
            <v>Euparal, 100 g</v>
          </cell>
          <cell r="D7953" t="str">
            <v/>
          </cell>
          <cell r="E7953" t="str">
            <v/>
          </cell>
          <cell r="F7953" t="str">
            <v/>
          </cell>
          <cell r="G7953" t="str">
            <v/>
          </cell>
          <cell r="H7953">
            <v>39.9</v>
          </cell>
        </row>
        <row r="7954">
          <cell r="A7954" t="str">
            <v>ROT-CN01</v>
          </cell>
          <cell r="B7954" t="str">
            <v>Safraninlösung, 500 ml für Gram-Färbung</v>
          </cell>
          <cell r="C7954" t="str">
            <v>Safranin solution, 500 ml</v>
          </cell>
          <cell r="D7954" t="str">
            <v/>
          </cell>
          <cell r="E7954" t="str">
            <v/>
          </cell>
          <cell r="F7954" t="str">
            <v/>
          </cell>
          <cell r="G7954" t="str">
            <v/>
          </cell>
          <cell r="H7954">
            <v>29</v>
          </cell>
        </row>
        <row r="7955">
          <cell r="A7955" t="str">
            <v>ROT-T862</v>
          </cell>
          <cell r="B7955" t="str">
            <v>Giemsa-Stammlösung, 500 ml (für Mikroskopie)</v>
          </cell>
          <cell r="C7955" t="str">
            <v>Giemsa stock solution, 500 ml</v>
          </cell>
          <cell r="D7955" t="str">
            <v/>
          </cell>
          <cell r="E7955" t="str">
            <v/>
          </cell>
          <cell r="F7955" t="str">
            <v/>
          </cell>
          <cell r="G7955" t="str">
            <v/>
          </cell>
          <cell r="H7955">
            <v>44.6</v>
          </cell>
        </row>
        <row r="7956">
          <cell r="A7956" t="str">
            <v>SOM-AS-1</v>
          </cell>
          <cell r="B7956" t="str">
            <v>Männliche Muskelfigur</v>
          </cell>
          <cell r="C7956" t="str">
            <v xml:space="preserve">Male Muscle Figure                                                                                                      </v>
          </cell>
          <cell r="D7956" t="str">
            <v xml:space="preserve">Homme musclé                                                                   </v>
          </cell>
          <cell r="E7956" t="str">
            <v xml:space="preserve">Figura muscular masculina                                                                     </v>
          </cell>
          <cell r="F7956" t="str">
            <v>Model człowieka z układem mięśniowym, męski</v>
          </cell>
          <cell r="G7956" t="str">
            <v xml:space="preserve">Мужская мускулистая фигура                                                                        </v>
          </cell>
          <cell r="H7956">
            <v>4865</v>
          </cell>
        </row>
        <row r="7957">
          <cell r="A7957" t="str">
            <v>SOM-AS-1/1</v>
          </cell>
          <cell r="B7957" t="str">
            <v>Männliche Muskelfigur</v>
          </cell>
          <cell r="C7957" t="str">
            <v xml:space="preserve">Male Muscle Figure                                                                                                      </v>
          </cell>
          <cell r="D7957" t="str">
            <v xml:space="preserve">Homme musclé                                                                   </v>
          </cell>
          <cell r="E7957" t="str">
            <v xml:space="preserve">Figura muscular masculina                                                                     </v>
          </cell>
          <cell r="F7957" t="str">
            <v>Model człowieka z układem mięśniowym, męski</v>
          </cell>
          <cell r="G7957" t="str">
            <v xml:space="preserve">Мужская мускулистая фигура                                                                        </v>
          </cell>
          <cell r="H7957">
            <v>3285</v>
          </cell>
        </row>
        <row r="7958">
          <cell r="A7958" t="str">
            <v>SOM-AS-11/E</v>
          </cell>
          <cell r="B7958" t="str">
            <v>Jünglingstorso ohne Kopf</v>
          </cell>
          <cell r="C7958" t="str">
            <v xml:space="preserve">Torso of Young Man without Head                                                                                         </v>
          </cell>
          <cell r="D7958" t="str">
            <v xml:space="preserve">Torse d'un jeune homme sans tête                                                                 </v>
          </cell>
          <cell r="E7958" t="str">
            <v xml:space="preserve">Torso de hombre joven sin cabeza                                                                  </v>
          </cell>
          <cell r="F7958" t="str">
            <v>Model torsu młodego mężczyzny, bez głowy</v>
          </cell>
          <cell r="G7958" t="str">
            <v xml:space="preserve">Торс молодого человека без головы                                                                        </v>
          </cell>
          <cell r="H7958">
            <v>1671</v>
          </cell>
        </row>
        <row r="7959">
          <cell r="A7959" t="str">
            <v>SOM-AS-12</v>
          </cell>
          <cell r="B7959" t="str">
            <v>Jünglingstorso ohne Kopf</v>
          </cell>
          <cell r="C7959" t="str">
            <v xml:space="preserve">Torso of Young Man without Head                                                                                         </v>
          </cell>
          <cell r="D7959" t="str">
            <v xml:space="preserve">Torse d'un jeune homme sans tête                                                                 </v>
          </cell>
          <cell r="E7959" t="str">
            <v xml:space="preserve">Torso de hombre joven sin cabeza                                                                  </v>
          </cell>
          <cell r="F7959" t="str">
            <v>Model torsu młodego mężczyzny, bez głowy</v>
          </cell>
          <cell r="G7959" t="str">
            <v xml:space="preserve">Торс молодого человека без головы                                                                        </v>
          </cell>
          <cell r="H7959">
            <v>2003</v>
          </cell>
        </row>
        <row r="7960">
          <cell r="A7960" t="str">
            <v>SOM-AS-15/E</v>
          </cell>
          <cell r="B7960" t="str">
            <v>Jünglingstorso mit Kopf</v>
          </cell>
          <cell r="C7960" t="str">
            <v xml:space="preserve">Torso of Young Man with Head                                                                                            </v>
          </cell>
          <cell r="D7960" t="str">
            <v xml:space="preserve">Torse d'un jeune homme avec tête                                                                 </v>
          </cell>
          <cell r="E7960" t="str">
            <v xml:space="preserve">Torso de hombre joven con cabeza                                                                  </v>
          </cell>
          <cell r="F7960" t="str">
            <v>Model torsu młodego mężczyzny, z głową</v>
          </cell>
          <cell r="G7960" t="str">
            <v xml:space="preserve">Торс молодого человека с головой                                                                          </v>
          </cell>
          <cell r="H7960">
            <v>1806</v>
          </cell>
        </row>
        <row r="7961">
          <cell r="A7961" t="str">
            <v>SOM-AS-16</v>
          </cell>
          <cell r="B7961" t="str">
            <v>Jünglingstorso mit Kopf</v>
          </cell>
          <cell r="C7961" t="str">
            <v xml:space="preserve">Torso of Young Man with Head                                                                                            </v>
          </cell>
          <cell r="D7961" t="str">
            <v xml:space="preserve">Torse d'un jeune homme avec tête                                                                 </v>
          </cell>
          <cell r="E7961" t="str">
            <v xml:space="preserve">Torso de hombre joven con cabeza                                                                  </v>
          </cell>
          <cell r="F7961" t="str">
            <v>Model torsu młodego mężczyzny, z głową</v>
          </cell>
          <cell r="G7961" t="str">
            <v xml:space="preserve">Торс молодого человека с головой                                                                          </v>
          </cell>
          <cell r="H7961">
            <v>2213</v>
          </cell>
        </row>
        <row r="7962">
          <cell r="A7962" t="str">
            <v>SOM-AS-20</v>
          </cell>
          <cell r="B7962" t="str">
            <v>Jünglingskleintorso ohne Kopf</v>
          </cell>
          <cell r="C7962" t="str">
            <v xml:space="preserve">Small Torso of Young Man without Head (not ill.)                                                                        </v>
          </cell>
          <cell r="D7962" t="str">
            <v xml:space="preserve">Petit torse de jeune homme sans tête (non ill.)                                                                 </v>
          </cell>
          <cell r="E7962" t="str">
            <v xml:space="preserve">Pequeño torso de hombre joven sin cabeza (no ill.)                                                                 </v>
          </cell>
          <cell r="F7962" t="str">
            <v>Mały model torsu młodego mężczyzny, bez głowy</v>
          </cell>
          <cell r="G7962" t="str">
            <v/>
          </cell>
          <cell r="H7962">
            <v>935</v>
          </cell>
        </row>
        <row r="7963">
          <cell r="A7963" t="str">
            <v>SOM-AS-20/1</v>
          </cell>
          <cell r="B7963" t="str">
            <v>Jünglingskleintorso mit Kopf</v>
          </cell>
          <cell r="C7963" t="str">
            <v xml:space="preserve">Small Torso of Young Man with Head                                                                                      </v>
          </cell>
          <cell r="D7963" t="str">
            <v xml:space="preserve">Petit torse de jeune homme avec tête                                                                 </v>
          </cell>
          <cell r="E7963" t="str">
            <v xml:space="preserve">Torso pequeño de hombre joven con cabeza                                                                  </v>
          </cell>
          <cell r="F7963" t="str">
            <v>Mały model torsu młodego mężczyzny, z głową</v>
          </cell>
          <cell r="G7963" t="str">
            <v xml:space="preserve">Маленький торс молодого человека с головой                                                                          </v>
          </cell>
          <cell r="H7963">
            <v>1217</v>
          </cell>
        </row>
        <row r="7964">
          <cell r="A7964" t="str">
            <v>SOM-AS-20/4</v>
          </cell>
          <cell r="B7964" t="str">
            <v>Jünglingskleintorso ohne Kopf</v>
          </cell>
          <cell r="C7964" t="str">
            <v xml:space="preserve">Small Torso of Young Man without Head (not ill.)                                                                        </v>
          </cell>
          <cell r="D7964" t="str">
            <v xml:space="preserve">Petit torse de jeune homme sans tête (non ill.)                                                                 </v>
          </cell>
          <cell r="E7964" t="str">
            <v xml:space="preserve">Pequeño torso de hombre joven sin cabeza (no ill.)                                                                 </v>
          </cell>
          <cell r="F7964" t="str">
            <v>Mały model torsu młodego mężczyzny, bez głowy</v>
          </cell>
          <cell r="G7964" t="str">
            <v/>
          </cell>
          <cell r="H7964">
            <v>798</v>
          </cell>
        </row>
        <row r="7965">
          <cell r="A7965" t="str">
            <v>SOM-AS-20/4B</v>
          </cell>
          <cell r="B7965" t="str">
            <v>Jünglingskleintorso ohne Kopf</v>
          </cell>
          <cell r="C7965" t="str">
            <v xml:space="preserve">Small Torso of Young Man without Head                                                                                   </v>
          </cell>
          <cell r="D7965" t="str">
            <v xml:space="preserve">Petit torse de jeune homme sans tête                                                                 </v>
          </cell>
          <cell r="E7965" t="str">
            <v xml:space="preserve">Torso pequeño de hombre joven sin cabeza                                                                  </v>
          </cell>
          <cell r="F7965" t="str">
            <v>Mały model torsu młodego mężczyzny, bez głowy</v>
          </cell>
          <cell r="G7965" t="str">
            <v xml:space="preserve">Маленький торс молодого человека без головы                                                                        </v>
          </cell>
          <cell r="H7965">
            <v>798</v>
          </cell>
        </row>
        <row r="7966">
          <cell r="A7966" t="str">
            <v>SOM-AS-20/5</v>
          </cell>
          <cell r="B7966" t="str">
            <v>Jünglingskleintorso mit Kopf</v>
          </cell>
          <cell r="C7966" t="str">
            <v xml:space="preserve">Small Torso of Young Man with Head                                                                                      </v>
          </cell>
          <cell r="D7966" t="str">
            <v xml:space="preserve">Petit torse de jeune homme avec tête                                                                 </v>
          </cell>
          <cell r="E7966" t="str">
            <v xml:space="preserve">Torso pequeño de hombre joven con cabeza                                                                  </v>
          </cell>
          <cell r="F7966" t="str">
            <v>Mały model torsu młodego mężczyzny, z głową</v>
          </cell>
          <cell r="G7966" t="str">
            <v xml:space="preserve">Маленький торс молодого человека с головой                                                                          </v>
          </cell>
          <cell r="H7966">
            <v>1030</v>
          </cell>
        </row>
        <row r="7967">
          <cell r="A7967" t="str">
            <v>SOM-AS-20/5B</v>
          </cell>
          <cell r="B7967" t="str">
            <v>Jünglingskleintorso mit Kopf</v>
          </cell>
          <cell r="C7967" t="str">
            <v xml:space="preserve">Small Torso of Young Man with Head                                                                                      </v>
          </cell>
          <cell r="D7967" t="str">
            <v xml:space="preserve">Petit torse de jeune homme avec tête                                                                 </v>
          </cell>
          <cell r="E7967" t="str">
            <v xml:space="preserve">Torso pequeño de hombre joven con cabeza                                                                  </v>
          </cell>
          <cell r="F7967" t="str">
            <v>Mały model torsu młodego mężczyzny, z głową</v>
          </cell>
          <cell r="G7967" t="str">
            <v xml:space="preserve">Маленький торс молодого человека с головой                                                                          </v>
          </cell>
          <cell r="H7967">
            <v>1030</v>
          </cell>
        </row>
        <row r="7968">
          <cell r="A7968" t="str">
            <v>SOM-AS-21</v>
          </cell>
          <cell r="B7968" t="str">
            <v>Männlicher Torso mit Kopf</v>
          </cell>
          <cell r="C7968" t="str">
            <v xml:space="preserve">Male Torso with Head                                                                                                    </v>
          </cell>
          <cell r="D7968" t="str">
            <v xml:space="preserve">Torse d'homme avec tête                                                                 </v>
          </cell>
          <cell r="E7968" t="str">
            <v xml:space="preserve">Torso masculino con cabeza                                                                  </v>
          </cell>
          <cell r="F7968" t="str">
            <v>Model torsu mężczyzny, z głową</v>
          </cell>
          <cell r="G7968" t="str">
            <v xml:space="preserve">Мужской торс с головой                                                                          </v>
          </cell>
          <cell r="H7968">
            <v>2853</v>
          </cell>
        </row>
        <row r="7969">
          <cell r="A7969" t="str">
            <v>SOM-AS-3</v>
          </cell>
          <cell r="B7969" t="str">
            <v>Männliche Muskelfigur</v>
          </cell>
          <cell r="C7969" t="str">
            <v xml:space="preserve">Male Muscle Figure                                                                                                      </v>
          </cell>
          <cell r="D7969" t="str">
            <v xml:space="preserve">Homme musclé                                                                   </v>
          </cell>
          <cell r="E7969" t="str">
            <v xml:space="preserve">Figura muscular masculina                                                                     </v>
          </cell>
          <cell r="F7969" t="str">
            <v>Model człowieka z układem mięśniowym, męski</v>
          </cell>
          <cell r="G7969" t="str">
            <v xml:space="preserve">Мужская мускулистая фигура                                                                        </v>
          </cell>
          <cell r="H7969">
            <v>1409</v>
          </cell>
        </row>
        <row r="7970">
          <cell r="A7970" t="str">
            <v>SOM-AS-3/1</v>
          </cell>
          <cell r="B7970" t="str">
            <v>Muskelfigur</v>
          </cell>
          <cell r="C7970" t="str">
            <v xml:space="preserve">Muscle Figure                                                                                                           </v>
          </cell>
          <cell r="D7970" t="str">
            <v xml:space="preserve">Figure musculaire                                                                      </v>
          </cell>
          <cell r="E7970" t="str">
            <v xml:space="preserve">Figura muscular                                                                    </v>
          </cell>
          <cell r="F7970" t="str">
            <v>Model człowieka z układem mięśniowym</v>
          </cell>
          <cell r="G7970" t="str">
            <v xml:space="preserve">Мышечная фигура                                                                        </v>
          </cell>
          <cell r="H7970">
            <v>568</v>
          </cell>
        </row>
        <row r="7971">
          <cell r="A7971" t="str">
            <v>SOM-AS-3-AP/NR</v>
          </cell>
          <cell r="B7971" t="str">
            <v>Männliche Muskelfigur mit Farbcodierung zur Zuordnung der Nerven und Muskeln</v>
          </cell>
          <cell r="C7971" t="str">
            <v xml:space="preserve">Male Muscle Figure with Colour Coding for the                Identification of Motor Innervation                        </v>
          </cell>
          <cell r="D7971" t="str">
            <v/>
          </cell>
          <cell r="E7971" t="str">
            <v xml:space="preserve">Figura muscular masculina con código de colores para el   Identificación de la inervación motora      </v>
          </cell>
          <cell r="F7971" t="str">
            <v>Model człowieka z układem mięśniowym, męski, z barwnymi oznaczeniami do identyfikacji nerwów i mięśni</v>
          </cell>
          <cell r="G7971" t="str">
            <v/>
          </cell>
          <cell r="H7971">
            <v>1595</v>
          </cell>
        </row>
        <row r="7972">
          <cell r="A7972" t="str">
            <v>SOM-AS-4</v>
          </cell>
          <cell r="B7972" t="str">
            <v>Torsomodell mit Kopf und auswechselbaren Geschlechtsorganen</v>
          </cell>
          <cell r="C7972" t="str">
            <v xml:space="preserve">Torso with Head and Interchangeable Male and Female         Genitalia                                                   </v>
          </cell>
          <cell r="D7972" t="str">
            <v xml:space="preserve">Torse avec tête et mâle et femelle interchangeables         Organes génitaux         </v>
          </cell>
          <cell r="E7972" t="str">
            <v xml:space="preserve">Torso con cabeza y macho y hembra intercambiables         Genitales         </v>
          </cell>
          <cell r="F7972" t="str">
            <v>Model torsu  z głową i wymiennymi organami płciowymi</v>
          </cell>
          <cell r="G7972" t="str">
            <v xml:space="preserve">Торс с головой и сменными мужским и женским лицами         Гениталии                  </v>
          </cell>
          <cell r="H7972">
            <v>3966</v>
          </cell>
        </row>
        <row r="7973">
          <cell r="A7973" t="str">
            <v>SOM-AS-4/1</v>
          </cell>
          <cell r="B7973" t="str">
            <v>Torsomodell mit Kopf und auswechselbaren Geschlechtsorganen</v>
          </cell>
          <cell r="C7973" t="str">
            <v xml:space="preserve">Torso with Head and Interchangeable Male and Female         Genitalia                                                   </v>
          </cell>
          <cell r="D7973" t="str">
            <v xml:space="preserve">Torse avec tête et mâle et femelle interchangeables         Organes génitaux         </v>
          </cell>
          <cell r="E7973" t="str">
            <v>Model: Torso con los genitales masculinos y femeninos intercambiable</v>
          </cell>
          <cell r="F7973" t="str">
            <v>Model torsu  z głową i wymiennymi organami płciowymi</v>
          </cell>
          <cell r="G7973" t="str">
            <v xml:space="preserve">Торс с головой и сменными мужским и женским лицами         Гениталии                  </v>
          </cell>
          <cell r="H7973">
            <v>3558</v>
          </cell>
        </row>
        <row r="7974">
          <cell r="A7974" t="str">
            <v>SOM-AS-40</v>
          </cell>
          <cell r="B7974" t="str">
            <v>Weiblicher Torso mit Kopf</v>
          </cell>
          <cell r="C7974" t="str">
            <v xml:space="preserve">Female Torso with Head                                                                                                  </v>
          </cell>
          <cell r="D7974" t="str">
            <v xml:space="preserve">Torse féminin avec tête                                                                 </v>
          </cell>
          <cell r="E7974" t="str">
            <v xml:space="preserve">Torso femenino con cabeza                                                                  </v>
          </cell>
          <cell r="F7974" t="str">
            <v>Model torsu kobiety, z głową</v>
          </cell>
          <cell r="G7974" t="str">
            <v xml:space="preserve">Женский торс с головой                                                                          </v>
          </cell>
          <cell r="H7974">
            <v>2285</v>
          </cell>
        </row>
        <row r="7975">
          <cell r="A7975" t="str">
            <v>SOM-AS-44</v>
          </cell>
          <cell r="B7975" t="str">
            <v>Weiblicher Torso ohne Kopf</v>
          </cell>
          <cell r="C7975" t="str">
            <v xml:space="preserve">Female Torso without Head                                                                                               </v>
          </cell>
          <cell r="D7975" t="str">
            <v xml:space="preserve">Torse féminin sans tête                                                                 </v>
          </cell>
          <cell r="E7975" t="str">
            <v xml:space="preserve">Torso femenino sin cabeza                                                                  </v>
          </cell>
          <cell r="F7975" t="str">
            <v>Model torsu kobiety, bez głowy</v>
          </cell>
          <cell r="G7975" t="str">
            <v xml:space="preserve">Женский торс без головы                                                                        </v>
          </cell>
          <cell r="H7975">
            <v>1848</v>
          </cell>
        </row>
        <row r="7976">
          <cell r="A7976" t="str">
            <v>SOM-BO-158</v>
          </cell>
          <cell r="B7976" t="str">
            <v>Hohe Morchel</v>
          </cell>
          <cell r="C7976" t="str">
            <v xml:space="preserve">Morchella elata                                                                                                         </v>
          </cell>
          <cell r="D7976" t="str">
            <v xml:space="preserve">Morchella elata                                                                 </v>
          </cell>
          <cell r="E7976" t="str">
            <v xml:space="preserve">Morchella elata                                                                 </v>
          </cell>
          <cell r="F7976" t="str">
            <v>Model smardza wyniosłego (Morchella elata)</v>
          </cell>
          <cell r="G7976" t="str">
            <v xml:space="preserve">Morchella elata                                                                 </v>
          </cell>
          <cell r="H7976">
            <v>136</v>
          </cell>
        </row>
        <row r="7977">
          <cell r="A7977" t="str">
            <v>SOM-BOS-1</v>
          </cell>
          <cell r="B7977" t="str">
            <v>Apfelblüte, 10-fach vergrößert</v>
          </cell>
          <cell r="C7977" t="str">
            <v xml:space="preserve">Apple flower, enlarged 10 times                                                            </v>
          </cell>
          <cell r="D7977" t="str">
            <v xml:space="preserve">Fleur de pommier, agrandie 10 fois                                                            </v>
          </cell>
          <cell r="E7977" t="str">
            <v xml:space="preserve">Flor de manzana, ampliada 10 veces                                                            </v>
          </cell>
          <cell r="F7977" t="str">
            <v>Model kwiatu jabłoni</v>
          </cell>
          <cell r="G7977" t="str">
            <v xml:space="preserve">Цветок яблони, увеличенный в 10 раз                                                            </v>
          </cell>
          <cell r="H7977">
            <v>421</v>
          </cell>
        </row>
        <row r="7978">
          <cell r="A7978" t="str">
            <v>SOM-BOS-1001</v>
          </cell>
          <cell r="B7978" t="str">
            <v>Bakterienzelle (grampositiv)</v>
          </cell>
          <cell r="C7978" t="str">
            <v xml:space="preserve">Bacterial cell (gram-positive)                                                            </v>
          </cell>
          <cell r="D7978" t="str">
            <v/>
          </cell>
          <cell r="E7978" t="str">
            <v/>
          </cell>
          <cell r="F7978" t="str">
            <v/>
          </cell>
          <cell r="G7978" t="str">
            <v/>
          </cell>
          <cell r="H7978">
            <v>725</v>
          </cell>
        </row>
        <row r="7979">
          <cell r="A7979" t="str">
            <v>SOM-BOS-14/1</v>
          </cell>
          <cell r="B7979" t="str">
            <v>Köpfchenschimmel</v>
          </cell>
          <cell r="C7979" t="str">
            <v xml:space="preserve">White Mould                                                                                                             </v>
          </cell>
          <cell r="D7979" t="str">
            <v xml:space="preserve">Moule blanc                                                                 </v>
          </cell>
          <cell r="E7979" t="str">
            <v xml:space="preserve">Molde blanco                                                                  </v>
          </cell>
          <cell r="F7979" t="str">
            <v>Model białej pleśni</v>
          </cell>
          <cell r="G7979" t="str">
            <v xml:space="preserve">Белая плесень                                                                          </v>
          </cell>
          <cell r="H7979">
            <v>254</v>
          </cell>
        </row>
        <row r="7980">
          <cell r="A7980" t="str">
            <v>SOM-BOS-14/10</v>
          </cell>
          <cell r="B7980" t="str">
            <v>Helmknabenkraut, Blüte</v>
          </cell>
          <cell r="C7980" t="str">
            <v xml:space="preserve">Helmet Orchid, Flower                                                                                                   </v>
          </cell>
          <cell r="D7980" t="str">
            <v xml:space="preserve">Orchidée casque, fleur                                                                 </v>
          </cell>
          <cell r="E7980" t="str">
            <v xml:space="preserve">Orquídea de casco, flor                                                                </v>
          </cell>
          <cell r="F7980" t="str">
            <v>Model kwiatu storczyka kukawki</v>
          </cell>
          <cell r="G7980" t="str">
            <v xml:space="preserve">Шлемник орхидейный, цветок                                                                        </v>
          </cell>
          <cell r="H7980">
            <v>465</v>
          </cell>
        </row>
        <row r="7981">
          <cell r="A7981" t="str">
            <v>SOM-BOS-14/2</v>
          </cell>
          <cell r="B7981" t="str">
            <v>Brunnenlebermoos</v>
          </cell>
          <cell r="C7981" t="str">
            <v xml:space="preserve">Liverwort                                                                                                               </v>
          </cell>
          <cell r="D7981" t="str">
            <v xml:space="preserve">Liverwort                                                                     </v>
          </cell>
          <cell r="E7981" t="str">
            <v xml:space="preserve">Hierba de hígado                                                                   </v>
          </cell>
          <cell r="F7981" t="str">
            <v>Model wątrobowca</v>
          </cell>
          <cell r="G7981" t="str">
            <v xml:space="preserve">Печеночница                                                                                  </v>
          </cell>
          <cell r="H7981">
            <v>232</v>
          </cell>
        </row>
        <row r="7982">
          <cell r="A7982" t="str">
            <v>SOM-BOS-14/3</v>
          </cell>
          <cell r="B7982" t="str">
            <v>Brunnenlebermoos</v>
          </cell>
          <cell r="C7982" t="str">
            <v xml:space="preserve">Liverwort                                                                                                               </v>
          </cell>
          <cell r="D7982" t="str">
            <v xml:space="preserve">Liverwort                                                                     </v>
          </cell>
          <cell r="E7982" t="str">
            <v xml:space="preserve">Hierba de hígado                                                                   </v>
          </cell>
          <cell r="F7982" t="str">
            <v>Model wątrobowca</v>
          </cell>
          <cell r="G7982" t="str">
            <v xml:space="preserve">Печеночница                                                                                  </v>
          </cell>
          <cell r="H7982">
            <v>171</v>
          </cell>
        </row>
        <row r="7983">
          <cell r="A7983" t="str">
            <v>SOM-BOS-14/3-A</v>
          </cell>
          <cell r="B7983" t="str">
            <v>Brunnenlebermoos</v>
          </cell>
          <cell r="C7983" t="str">
            <v xml:space="preserve">Liverwort                                                                                                               </v>
          </cell>
          <cell r="D7983" t="str">
            <v xml:space="preserve">Liverwort                                                                     </v>
          </cell>
          <cell r="E7983" t="str">
            <v xml:space="preserve">Hierba de hígado                                                                   </v>
          </cell>
          <cell r="F7983" t="str">
            <v>Model wątrobowca</v>
          </cell>
          <cell r="G7983" t="str">
            <v xml:space="preserve">Печеночница                                                                                  </v>
          </cell>
          <cell r="H7983">
            <v>437</v>
          </cell>
        </row>
        <row r="7984">
          <cell r="A7984" t="str">
            <v>SOM-BOS-14/4</v>
          </cell>
          <cell r="B7984" t="str">
            <v>Ackerschachtelhalm</v>
          </cell>
          <cell r="C7984" t="str">
            <v xml:space="preserve">Horsetail                                                                                                               </v>
          </cell>
          <cell r="D7984" t="str">
            <v xml:space="preserve">Prêle des champs                                                                  </v>
          </cell>
          <cell r="E7984" t="str">
            <v xml:space="preserve">Cola de caballo                                                                   </v>
          </cell>
          <cell r="F7984" t="str">
            <v>Model skrzypu polnego</v>
          </cell>
          <cell r="G7984" t="str">
            <v xml:space="preserve">Хвощ полевой                                                                          </v>
          </cell>
          <cell r="H7984">
            <v>259</v>
          </cell>
        </row>
        <row r="7985">
          <cell r="A7985" t="str">
            <v>SOM-BOS-14/4-A</v>
          </cell>
          <cell r="B7985" t="str">
            <v>Ackerschachtelhalm</v>
          </cell>
          <cell r="C7985" t="str">
            <v xml:space="preserve">Horsetail                                                                                                               </v>
          </cell>
          <cell r="D7985" t="str">
            <v xml:space="preserve">Prêle des champs                                                                  </v>
          </cell>
          <cell r="E7985" t="str">
            <v xml:space="preserve">Cola de caballo                                                                   </v>
          </cell>
          <cell r="F7985" t="str">
            <v>Model skrzypu polnego</v>
          </cell>
          <cell r="G7985" t="str">
            <v xml:space="preserve">Хвощ полевой                                                                          </v>
          </cell>
          <cell r="H7985">
            <v>526</v>
          </cell>
        </row>
        <row r="7986">
          <cell r="A7986" t="str">
            <v>SOM-BOS-14/5</v>
          </cell>
          <cell r="B7986" t="str">
            <v>Wurmfarn, Prothallium</v>
          </cell>
          <cell r="C7986" t="str">
            <v xml:space="preserve">Worm Fern, Prothallium                                                                                                  </v>
          </cell>
          <cell r="D7986" t="str">
            <v xml:space="preserve">Fougère vermoulue, Prothallium                                                                       </v>
          </cell>
          <cell r="E7986" t="str">
            <v xml:space="preserve">Helecho, Prothallium                                                                       </v>
          </cell>
          <cell r="F7986" t="str">
            <v>Model narecznicy samczej, przedrośle</v>
          </cell>
          <cell r="G7986" t="str">
            <v xml:space="preserve">Червеобразный папоротник, проталлиум                                                                                </v>
          </cell>
          <cell r="H7986">
            <v>376</v>
          </cell>
        </row>
        <row r="7987">
          <cell r="A7987" t="str">
            <v>SOM-BOS-14/5-A</v>
          </cell>
          <cell r="B7987" t="str">
            <v>Wurmfarn, Sporenbildung</v>
          </cell>
          <cell r="C7987" t="str">
            <v xml:space="preserve">Worm Fern, Spore Formation                                                                                              </v>
          </cell>
          <cell r="D7987" t="str">
            <v xml:space="preserve">Fougère vermoulue, formation de spores                                                                  </v>
          </cell>
          <cell r="E7987" t="str">
            <v xml:space="preserve">Helecho, formación de esporas                                                                   </v>
          </cell>
          <cell r="F7987" t="str">
            <v>Model narecznicy samczej, powstawanie zarodników</v>
          </cell>
          <cell r="G7987" t="str">
            <v/>
          </cell>
          <cell r="H7987">
            <v>352</v>
          </cell>
        </row>
        <row r="7988">
          <cell r="A7988" t="str">
            <v>SOM-BOS-14/6</v>
          </cell>
          <cell r="B7988" t="str">
            <v>Sternmoos, Gametophyt mit Sporophyt</v>
          </cell>
          <cell r="C7988" t="str">
            <v xml:space="preserve">Model of Mnium Affine Gametophyte with Sporophyte                                                                       </v>
          </cell>
          <cell r="D7988" t="str">
            <v xml:space="preserve">Modèle de Mnium Affine Gamétophyte avec Sporophyte                                                                      </v>
          </cell>
          <cell r="E7988" t="str">
            <v xml:space="preserve">Modelo de gametofito afín a Mnium con esporofito                                                                      </v>
          </cell>
          <cell r="F7988" t="str">
            <v>Model płożymerzyka pokrewnego, gametofit ze sporofitem</v>
          </cell>
          <cell r="G7988" t="str">
            <v xml:space="preserve">Модель аффинного гаметофита мниума со спорофитом                                                                       </v>
          </cell>
          <cell r="H7988">
            <v>856</v>
          </cell>
        </row>
        <row r="7989">
          <cell r="A7989" t="str">
            <v>SOM-BOS-141</v>
          </cell>
          <cell r="B7989" t="str">
            <v>Netzstieliger Hexenröhrling</v>
          </cell>
          <cell r="C7989" t="str">
            <v xml:space="preserve">Boletus luridus                                                                                                         </v>
          </cell>
          <cell r="D7989" t="str">
            <v xml:space="preserve">Boletus luridus                                                                   </v>
          </cell>
          <cell r="E7989" t="str">
            <v xml:space="preserve">Boletus luridus                                                                   </v>
          </cell>
          <cell r="F7989" t="str">
            <v>Model borowika ponurego</v>
          </cell>
          <cell r="G7989" t="str">
            <v xml:space="preserve">Boletus luridus                                                                   </v>
          </cell>
          <cell r="H7989">
            <v>134</v>
          </cell>
        </row>
        <row r="7990">
          <cell r="A7990" t="str">
            <v>SOM-BOS-15/1</v>
          </cell>
          <cell r="B7990" t="str">
            <v>Wiesensalbei, Blüte</v>
          </cell>
          <cell r="C7990" t="str">
            <v xml:space="preserve">Salvia Pratensis, Flower                                                                                                </v>
          </cell>
          <cell r="D7990" t="str">
            <v xml:space="preserve">Salvia Pratensis, fleur                                                                 </v>
          </cell>
          <cell r="E7990" t="str">
            <v xml:space="preserve">Salvia Pratensis, Flor                                                                </v>
          </cell>
          <cell r="F7990" t="str">
            <v>Model kwiatu szałwii łąkowej</v>
          </cell>
          <cell r="G7990" t="str">
            <v xml:space="preserve">Salvia Pratensis, цветок                                                                        </v>
          </cell>
          <cell r="H7990">
            <v>384</v>
          </cell>
        </row>
        <row r="7991">
          <cell r="A7991" t="str">
            <v>SOM-BOS-15/10</v>
          </cell>
          <cell r="B7991" t="str">
            <v>Typ einer freikronblättrigen Angiospermenblüte</v>
          </cell>
          <cell r="C7991" t="str">
            <v xml:space="preserve">Example of a not united Perianth of an Angiosperm Flower                                                                </v>
          </cell>
          <cell r="D7991" t="str">
            <v xml:space="preserve">Exemple d'un périanthe non uni d'une fleur d'Angiosperme                                                                </v>
          </cell>
          <cell r="E7991" t="str">
            <v>Ejemplo de flor de una angiosperma con perianto no unido</v>
          </cell>
          <cell r="F7991" t="str">
            <v>Model niezrośniętego okwiatu rośliny okrytonasiennej</v>
          </cell>
          <cell r="G7991" t="str">
            <v xml:space="preserve">Пример не объединенного околоцветника цветка ангиоспермы                                                                </v>
          </cell>
          <cell r="H7991">
            <v>640</v>
          </cell>
        </row>
        <row r="7992">
          <cell r="A7992" t="str">
            <v>SOM-BOS-15/11</v>
          </cell>
          <cell r="B7992" t="str">
            <v>Rapsblüte</v>
          </cell>
          <cell r="C7992" t="str">
            <v xml:space="preserve">Rape, Flower                                                                                                            </v>
          </cell>
          <cell r="D7992" t="str">
            <v xml:space="preserve">Colza, fleur                                                                 </v>
          </cell>
          <cell r="E7992" t="str">
            <v xml:space="preserve">Violación, Flor                                                                </v>
          </cell>
          <cell r="F7992" t="str">
            <v>Model kwiatu rzepaku</v>
          </cell>
          <cell r="G7992" t="str">
            <v xml:space="preserve">Рапс, цветок                                                                        </v>
          </cell>
          <cell r="H7992">
            <v>396</v>
          </cell>
        </row>
        <row r="7993">
          <cell r="A7993" t="str">
            <v>SOM-BOS-15/12</v>
          </cell>
          <cell r="B7993" t="str">
            <v>Rapsschote</v>
          </cell>
          <cell r="C7993" t="str">
            <v xml:space="preserve">Rape Pod                                                                                                                </v>
          </cell>
          <cell r="D7993" t="str">
            <v xml:space="preserve">Capsule de viol                                                                </v>
          </cell>
          <cell r="E7993" t="str">
            <v xml:space="preserve">Pod de violación                                                                      </v>
          </cell>
          <cell r="F7993" t="str">
            <v>Model łupiny rzepaku</v>
          </cell>
          <cell r="G7993" t="str">
            <v xml:space="preserve">Изнасилование                                                                                      </v>
          </cell>
          <cell r="H7993">
            <v>391</v>
          </cell>
        </row>
        <row r="7994">
          <cell r="A7994" t="str">
            <v>SOM-BOS-15/14</v>
          </cell>
          <cell r="B7994" t="str">
            <v>Weidenblüte, männlich und weiblich</v>
          </cell>
          <cell r="C7994" t="str">
            <v xml:space="preserve">Willow Flower, Male and Female                                                                                          </v>
          </cell>
          <cell r="D7994" t="str">
            <v xml:space="preserve">Fleur de saule, mâle et femelle                                                                   </v>
          </cell>
          <cell r="E7994" t="str">
            <v xml:space="preserve">Flor de Sauce, macho y hembra                                                                  </v>
          </cell>
          <cell r="F7994" t="str">
            <v>Model kwiatu wierzby, męski i żeński</v>
          </cell>
          <cell r="G7994" t="str">
            <v xml:space="preserve">Цветок ивы, мужской и женский                                                                          </v>
          </cell>
          <cell r="H7994">
            <v>362</v>
          </cell>
        </row>
        <row r="7995">
          <cell r="A7995" t="str">
            <v>SOM-BOS-15/14-A</v>
          </cell>
          <cell r="B7995" t="str">
            <v>Weidenkätzchen</v>
          </cell>
          <cell r="C7995" t="str">
            <v xml:space="preserve">Willow Catkin                                                                                                           </v>
          </cell>
          <cell r="D7995" t="str">
            <v xml:space="preserve">Catkin de saule                                                                 </v>
          </cell>
          <cell r="E7995" t="str">
            <v xml:space="preserve">Sauce Catkin                                                                  </v>
          </cell>
          <cell r="F7995" t="str">
            <v>Model kotka wierzbowego</v>
          </cell>
          <cell r="G7995" t="str">
            <v xml:space="preserve">Ива кошачья                                                                          </v>
          </cell>
          <cell r="H7995">
            <v>499</v>
          </cell>
        </row>
        <row r="7996">
          <cell r="A7996" t="str">
            <v>SOM-BOS-15/15</v>
          </cell>
          <cell r="B7996" t="str">
            <v>Erbse, Blüte</v>
          </cell>
          <cell r="C7996" t="str">
            <v xml:space="preserve">Pea, Flower                                                                                                             </v>
          </cell>
          <cell r="D7996" t="str">
            <v xml:space="preserve">Pois, Fleur                                                                 </v>
          </cell>
          <cell r="E7996" t="str">
            <v xml:space="preserve">Guisante, Flor                                                                </v>
          </cell>
          <cell r="F7996" t="str">
            <v>Model kwiatu grochu zwyczajnego</v>
          </cell>
          <cell r="G7996" t="str">
            <v xml:space="preserve">Горошек, цветок                                                                        </v>
          </cell>
          <cell r="H7996">
            <v>416</v>
          </cell>
        </row>
        <row r="7997">
          <cell r="A7997" t="str">
            <v>SOM-BOS-15/16</v>
          </cell>
          <cell r="B7997" t="str">
            <v>Erbse, Hülse</v>
          </cell>
          <cell r="C7997" t="str">
            <v xml:space="preserve">Pea, Pod                                                                                                                </v>
          </cell>
          <cell r="D7997" t="str">
            <v xml:space="preserve">Pois, gousse                                                                  </v>
          </cell>
          <cell r="E7997" t="str">
            <v xml:space="preserve">Guisante, vaina                                                                 </v>
          </cell>
          <cell r="F7997" t="str">
            <v>Model łupiny grochu zwyczajnego</v>
          </cell>
          <cell r="G7997" t="str">
            <v xml:space="preserve">Горох, стручок                                                                          </v>
          </cell>
          <cell r="H7997">
            <v>416</v>
          </cell>
        </row>
        <row r="7998">
          <cell r="A7998" t="str">
            <v>SOM-BOS-15/19</v>
          </cell>
          <cell r="B7998" t="str">
            <v>Löwenzahn, Blütenstand, Einzelblüte und Frucht</v>
          </cell>
          <cell r="C7998" t="str">
            <v xml:space="preserve">Dandelion, Inflorescence, individual blossom and fruit                                                                  </v>
          </cell>
          <cell r="D7998" t="str">
            <v xml:space="preserve">Pissenlit, Inflorescence, fleur et fruit individuels                                                                  </v>
          </cell>
          <cell r="E7998" t="str">
            <v xml:space="preserve">Diente de león, Inflorescencia, flor individual y fruto                                                                 </v>
          </cell>
          <cell r="F7998" t="str">
            <v>Model mniszka pospolitego: kwiatostan, pojedynczy kwiat i owoc</v>
          </cell>
          <cell r="G7998" t="str">
            <v xml:space="preserve">Одуванчик, соцветие, отдельные цветки и плоды                                                                  </v>
          </cell>
          <cell r="H7998">
            <v>721</v>
          </cell>
        </row>
        <row r="7999">
          <cell r="A7999" t="str">
            <v>SOM-BOS-15/2</v>
          </cell>
          <cell r="B7999" t="str">
            <v>Gartentulpe, Blüte</v>
          </cell>
          <cell r="C7999" t="str">
            <v xml:space="preserve">Garden Tulip, Flower                                                                                                    </v>
          </cell>
          <cell r="D7999" t="str">
            <v xml:space="preserve">Tulipe de jardin, fleur                                                                 </v>
          </cell>
          <cell r="E7999" t="str">
            <v xml:space="preserve">Tulipán de jardín, Flor                                                                </v>
          </cell>
          <cell r="F7999" t="str">
            <v>Model kwiatu tulipana</v>
          </cell>
          <cell r="G7999" t="str">
            <v xml:space="preserve">Садовый тюльпан, цветок                                                                        </v>
          </cell>
          <cell r="H7999">
            <v>630</v>
          </cell>
        </row>
        <row r="8000">
          <cell r="A8000" t="str">
            <v>SOM-BOS-15/20</v>
          </cell>
          <cell r="B8000" t="str">
            <v>Hahnenfuß, Blüte und Frucht</v>
          </cell>
          <cell r="C8000" t="str">
            <v xml:space="preserve">Buttercup, Flower and Fruit                                                                                             </v>
          </cell>
          <cell r="D8000" t="str">
            <v xml:space="preserve">Bouton d'or, fleur et fruit                                                                 </v>
          </cell>
          <cell r="E8000" t="str">
            <v xml:space="preserve">Ranúnculos, flores y frutos                                                                  </v>
          </cell>
          <cell r="F8000" t="str">
            <v>Model kwiatu i owocu jaskra</v>
          </cell>
          <cell r="G8000" t="str">
            <v xml:space="preserve">Лютик, цветок и плод                                                                    </v>
          </cell>
          <cell r="H8000">
            <v>874</v>
          </cell>
        </row>
        <row r="8001">
          <cell r="A8001" t="str">
            <v>SOM-BOS-15/20-A</v>
          </cell>
          <cell r="B8001" t="str">
            <v>Hahnenfuß, Blüte</v>
          </cell>
          <cell r="C8001" t="str">
            <v xml:space="preserve">Buttercup, Flower                                                                                                       </v>
          </cell>
          <cell r="D8001" t="str">
            <v xml:space="preserve">Bouton d'or, Fleur                                                                 </v>
          </cell>
          <cell r="E8001" t="str">
            <v xml:space="preserve">Ranúnculo, Flor                                                                </v>
          </cell>
          <cell r="F8001" t="str">
            <v>Model kwiatu jaskra</v>
          </cell>
          <cell r="G8001" t="str">
            <v xml:space="preserve">Лютик, цветок                                                                        </v>
          </cell>
          <cell r="H8001">
            <v>598</v>
          </cell>
        </row>
        <row r="8002">
          <cell r="A8002" t="str">
            <v>SOM-BOS-15/20-B</v>
          </cell>
          <cell r="B8002" t="str">
            <v>Hahnenfuss, Frucht</v>
          </cell>
          <cell r="C8002" t="str">
            <v xml:space="preserve">Buttercup, Fruit                                                                                                        </v>
          </cell>
          <cell r="D8002" t="str">
            <v xml:space="preserve">Bouton d'or, fruits                                                                  </v>
          </cell>
          <cell r="E8002" t="str">
            <v xml:space="preserve">Ranúnculo, Fruta                                                                 </v>
          </cell>
          <cell r="F8002" t="str">
            <v>Model owocu jaskra</v>
          </cell>
          <cell r="G8002" t="str">
            <v xml:space="preserve">Лютик, Фрукты                                                                        </v>
          </cell>
          <cell r="H8002">
            <v>323</v>
          </cell>
        </row>
        <row r="8003">
          <cell r="A8003" t="str">
            <v>SOM-BOS-15/21</v>
          </cell>
          <cell r="B8003" t="str">
            <v>Kirschblüte</v>
          </cell>
          <cell r="C8003" t="str">
            <v xml:space="preserve">Cherry Flower                                                                                                           </v>
          </cell>
          <cell r="D8003" t="str">
            <v xml:space="preserve">Fleur de cerisier                                                                    </v>
          </cell>
          <cell r="E8003" t="str">
            <v xml:space="preserve">Flor de cerezo                                                                  </v>
          </cell>
          <cell r="F8003" t="str">
            <v>Model kwiatu wiśni</v>
          </cell>
          <cell r="G8003" t="str">
            <v xml:space="preserve">Цветок вишни                                                                      </v>
          </cell>
          <cell r="H8003">
            <v>423</v>
          </cell>
        </row>
        <row r="8004">
          <cell r="A8004" t="str">
            <v>SOM-BOS-15/3</v>
          </cell>
          <cell r="B8004" t="str">
            <v>Tulpenzwiebel</v>
          </cell>
          <cell r="C8004" t="str">
            <v xml:space="preserve">Tulip Bulb                                                                                                              </v>
          </cell>
          <cell r="D8004" t="str">
            <v xml:space="preserve">Bulbe de tulipe                                                                  </v>
          </cell>
          <cell r="E8004" t="str">
            <v xml:space="preserve">Bulbo de tulipán                                                                    </v>
          </cell>
          <cell r="F8004" t="str">
            <v>Model cebulki tulipana</v>
          </cell>
          <cell r="G8004" t="str">
            <v xml:space="preserve">Луковица тюльпана                                                                            </v>
          </cell>
          <cell r="H8004">
            <v>272</v>
          </cell>
        </row>
        <row r="8005">
          <cell r="A8005" t="str">
            <v>SOM-BOS-15/30</v>
          </cell>
          <cell r="B8005" t="str">
            <v>Kiefer, männlich</v>
          </cell>
          <cell r="C8005" t="str">
            <v xml:space="preserve">Pine, Male                                                                                                              </v>
          </cell>
          <cell r="D8005" t="str">
            <v xml:space="preserve">Pin, Homme                                                                 </v>
          </cell>
          <cell r="E8005" t="str">
            <v xml:space="preserve">Pino, Hombre                                                                  </v>
          </cell>
          <cell r="F8005" t="str">
            <v>Model kwiatu sosny, męski</v>
          </cell>
          <cell r="G8005" t="str">
            <v xml:space="preserve">Сосна, мужчина                                                                          </v>
          </cell>
          <cell r="H8005">
            <v>440</v>
          </cell>
        </row>
        <row r="8006">
          <cell r="A8006" t="str">
            <v>SOM-BOS-15/31</v>
          </cell>
          <cell r="B8006" t="str">
            <v>Kiefer, weiblich</v>
          </cell>
          <cell r="C8006" t="str">
            <v xml:space="preserve">Pine, Female                                                                                                            </v>
          </cell>
          <cell r="D8006" t="str">
            <v xml:space="preserve">Pin, Femme                                                                 </v>
          </cell>
          <cell r="E8006" t="str">
            <v xml:space="preserve">Pino, Mujer                                                                 </v>
          </cell>
          <cell r="F8006" t="str">
            <v>Model kwiatu sosny, żeński</v>
          </cell>
          <cell r="G8006" t="str">
            <v xml:space="preserve">Сосна, женщина                                                                          </v>
          </cell>
          <cell r="H8006">
            <v>343</v>
          </cell>
        </row>
        <row r="8007">
          <cell r="A8007" t="str">
            <v>SOM-BOS-15/31-1</v>
          </cell>
          <cell r="B8007" t="str">
            <v>Schuppe des Kiefernzapfens</v>
          </cell>
          <cell r="C8007" t="str">
            <v xml:space="preserve">Pine Cone Scale                                                                                                         </v>
          </cell>
          <cell r="D8007" t="str">
            <v xml:space="preserve">Échelle de pomme de pin                                                               </v>
          </cell>
          <cell r="E8007" t="str">
            <v xml:space="preserve">Escala de conos de pino                                                                </v>
          </cell>
          <cell r="F8007" t="str">
            <v>Model łuski szyszki sosny</v>
          </cell>
          <cell r="G8007" t="str">
            <v xml:space="preserve">Масштаб сосновой шишки                                                                      </v>
          </cell>
          <cell r="H8007">
            <v>231</v>
          </cell>
        </row>
        <row r="8008">
          <cell r="A8008" t="str">
            <v>SOM-BOS-15/33</v>
          </cell>
          <cell r="B8008" t="str">
            <v>Frucht des Kakaobaums</v>
          </cell>
          <cell r="C8008" t="str">
            <v xml:space="preserve">Cacao Fruit                                                                                                             </v>
          </cell>
          <cell r="D8008" t="str">
            <v xml:space="preserve">Fruit du cacao                                                                 </v>
          </cell>
          <cell r="E8008" t="str">
            <v xml:space="preserve">Fruta del cacao                                                                 </v>
          </cell>
          <cell r="F8008" t="str">
            <v>Model owocu kakaowca</v>
          </cell>
          <cell r="G8008" t="str">
            <v xml:space="preserve">Плоды какао                                                                      </v>
          </cell>
          <cell r="H8008">
            <v>563</v>
          </cell>
        </row>
        <row r="8009">
          <cell r="A8009" t="str">
            <v>SOM-BOS-15/4</v>
          </cell>
          <cell r="B8009" t="str">
            <v>Duftende Schlüsselblume</v>
          </cell>
          <cell r="C8009" t="str">
            <v xml:space="preserve">Smelling Primrose                                                                                                       </v>
          </cell>
          <cell r="D8009" t="str">
            <v xml:space="preserve">La primevère odorante                                                                    </v>
          </cell>
          <cell r="E8009" t="str">
            <v xml:space="preserve">Olor a prímula                                                                    </v>
          </cell>
          <cell r="F8009" t="str">
            <v>Model pierwiosnka</v>
          </cell>
          <cell r="G8009" t="str">
            <v xml:space="preserve">Пахучая примула                                                                          </v>
          </cell>
          <cell r="H8009">
            <v>421</v>
          </cell>
        </row>
        <row r="8010">
          <cell r="A8010" t="str">
            <v>SOM-BOS-15/5</v>
          </cell>
          <cell r="B8010" t="str">
            <v>Roggenährchen</v>
          </cell>
          <cell r="C8010" t="str">
            <v xml:space="preserve">Earlet of Rye                                                                                                           </v>
          </cell>
          <cell r="D8010" t="str">
            <v xml:space="preserve">Earlet de Rye                                                               </v>
          </cell>
          <cell r="E8010" t="str">
            <v xml:space="preserve">Oreja de Centeno                                                                   </v>
          </cell>
          <cell r="F8010" t="str">
            <v>Model kłosu żyta zwyczajnego</v>
          </cell>
          <cell r="G8010" t="str">
            <v xml:space="preserve">Граф Ржаной                                                                        </v>
          </cell>
          <cell r="H8010">
            <v>420</v>
          </cell>
        </row>
        <row r="8011">
          <cell r="A8011" t="str">
            <v>SOM-BOS-15/6</v>
          </cell>
          <cell r="B8011" t="str">
            <v>Echte Kamille</v>
          </cell>
          <cell r="C8011" t="str">
            <v xml:space="preserve">Real Camomile                                                                                                           </v>
          </cell>
          <cell r="D8011" t="str">
            <v xml:space="preserve">Camomille véritable                                                                      </v>
          </cell>
          <cell r="E8011" t="str">
            <v xml:space="preserve">Manzanilla real                                                                </v>
          </cell>
          <cell r="F8011" t="str">
            <v>Model rumianku pospolitego</v>
          </cell>
          <cell r="G8011" t="str">
            <v xml:space="preserve">Настоящая ромашка                                                                          </v>
          </cell>
          <cell r="H8011">
            <v>343</v>
          </cell>
        </row>
        <row r="8012">
          <cell r="A8012" t="str">
            <v>SOM-BOS-15/7</v>
          </cell>
          <cell r="B8012" t="str">
            <v>Keimungsmodell</v>
          </cell>
          <cell r="C8012" t="str">
            <v xml:space="preserve">Model showing Germination                                                                                               </v>
          </cell>
          <cell r="D8012" t="str">
            <v xml:space="preserve">Modèle montrant la germination                                                                       </v>
          </cell>
          <cell r="E8012" t="str">
            <v xml:space="preserve">Modelo que muestra la germinación                                                                        </v>
          </cell>
          <cell r="F8012" t="str">
            <v>Model procesu kiełkowania</v>
          </cell>
          <cell r="G8012" t="str">
            <v xml:space="preserve">Модель, показывающая прорастание                                                                                  </v>
          </cell>
          <cell r="H8012">
            <v>1030</v>
          </cell>
        </row>
        <row r="8013">
          <cell r="A8013" t="str">
            <v>SOM-BOS-15/8</v>
          </cell>
          <cell r="B8013" t="str">
            <v>Weinrebe, Blüte</v>
          </cell>
          <cell r="C8013" t="str">
            <v xml:space="preserve">Flower of the Grape Vine                                                                                                </v>
          </cell>
          <cell r="D8013" t="str">
            <v xml:space="preserve">Fleur de la vigne                                                                 </v>
          </cell>
          <cell r="E8013" t="str">
            <v xml:space="preserve">Flor de la vid                                                               </v>
          </cell>
          <cell r="F8013" t="str">
            <v>Model kwiatu winorośli</v>
          </cell>
          <cell r="G8013" t="str">
            <v xml:space="preserve">Цветок виноградной лозы                                                                    </v>
          </cell>
          <cell r="H8013">
            <v>362</v>
          </cell>
        </row>
        <row r="8014">
          <cell r="A8014" t="str">
            <v>SOM-BOS-15/9</v>
          </cell>
          <cell r="B8014" t="str">
            <v>Kartoffelblüte</v>
          </cell>
          <cell r="C8014" t="str">
            <v xml:space="preserve">Potato Flower                                                                                                           </v>
          </cell>
          <cell r="D8014" t="str">
            <v xml:space="preserve">Fleur de pomme de terre                                                                 </v>
          </cell>
          <cell r="E8014" t="str">
            <v xml:space="preserve">Flor de la patata                                                                  </v>
          </cell>
          <cell r="F8014" t="str">
            <v>Model kwiatu ziemniaka</v>
          </cell>
          <cell r="G8014" t="str">
            <v xml:space="preserve">Цветок картофеля                                                                              </v>
          </cell>
          <cell r="H8014">
            <v>272</v>
          </cell>
        </row>
        <row r="8015">
          <cell r="A8015" t="str">
            <v>SOM-BOS-152</v>
          </cell>
          <cell r="B8015" t="str">
            <v>Speisemorchel</v>
          </cell>
          <cell r="C8015" t="str">
            <v xml:space="preserve">Morchella esculenta                                                                                                     </v>
          </cell>
          <cell r="D8015" t="str">
            <v xml:space="preserve">Morchella esculenta                                                                     </v>
          </cell>
          <cell r="E8015" t="str">
            <v xml:space="preserve">Morchella esculenta                                                                     </v>
          </cell>
          <cell r="F8015" t="str">
            <v>Model smardza jadalnego</v>
          </cell>
          <cell r="G8015" t="str">
            <v xml:space="preserve">Morchella esculenta                                                                     </v>
          </cell>
          <cell r="H8015">
            <v>110</v>
          </cell>
        </row>
        <row r="8016">
          <cell r="A8016" t="str">
            <v>SOM-BOS-153</v>
          </cell>
          <cell r="B8016" t="str">
            <v>Frühjahrslorchel</v>
          </cell>
          <cell r="C8016" t="str">
            <v xml:space="preserve">Gyromitra esculenta                                                                                                     </v>
          </cell>
          <cell r="D8016" t="str">
            <v xml:space="preserve">Gyromitra esculenta                                                                     </v>
          </cell>
          <cell r="E8016" t="str">
            <v xml:space="preserve">Gyromitra esculenta                                                                     </v>
          </cell>
          <cell r="F8016" t="str">
            <v>Model piestrzenicy kasztanowatej</v>
          </cell>
          <cell r="G8016" t="str">
            <v xml:space="preserve">Gyromitra esculenta                                                                     </v>
          </cell>
          <cell r="H8016">
            <v>106</v>
          </cell>
        </row>
        <row r="8017">
          <cell r="A8017" t="str">
            <v>SOM-BOS-159</v>
          </cell>
          <cell r="B8017" t="str">
            <v>Ziegelroter Rißpilz</v>
          </cell>
          <cell r="C8017" t="str">
            <v xml:space="preserve">Inocybe patouillardi                                                                                                    </v>
          </cell>
          <cell r="D8017" t="str">
            <v xml:space="preserve">Inocybe patouillardi                                                                        </v>
          </cell>
          <cell r="E8017" t="str">
            <v xml:space="preserve">Inocybe patouillardi                                                                        </v>
          </cell>
          <cell r="F8017" t="str">
            <v>Model strzępiaka ceglastego</v>
          </cell>
          <cell r="G8017" t="str">
            <v xml:space="preserve">Inocybe patouillardi                                                                        </v>
          </cell>
          <cell r="H8017">
            <v>185</v>
          </cell>
        </row>
        <row r="8018">
          <cell r="A8018" t="str">
            <v>SOM-BOS-16</v>
          </cell>
          <cell r="B8018" t="str">
            <v>Pflanzenzelle, 3.000-fach vergrößert</v>
          </cell>
          <cell r="C8018" t="str">
            <v xml:space="preserve">Plant cell, enlarged 3,000 times                                                            </v>
          </cell>
          <cell r="D8018" t="str">
            <v xml:space="preserve">Cellule végétale, agrandie 3 000 fois                                                            </v>
          </cell>
          <cell r="E8018" t="str">
            <v xml:space="preserve">Célula vegetal, ampliada 3.000 veces                                                            </v>
          </cell>
          <cell r="F8018" t="str">
            <v>Model komórki roślinnej, powiększenie 3000x</v>
          </cell>
          <cell r="G8018" t="str">
            <v xml:space="preserve">Растительная клетка, увеличенная в 3 000 раз                                                            </v>
          </cell>
          <cell r="H8018">
            <v>151</v>
          </cell>
        </row>
        <row r="8019">
          <cell r="A8019" t="str">
            <v>SOM-BOS-16/1</v>
          </cell>
          <cell r="B8019" t="str">
            <v>Pflanzenzelle, 6.000-fach vergrößert, transparent</v>
          </cell>
          <cell r="C8019" t="str">
            <v xml:space="preserve">Plant Cell                                                                                                              </v>
          </cell>
          <cell r="D8019" t="str">
            <v xml:space="preserve">Cellule végétale                                                                      </v>
          </cell>
          <cell r="E8019" t="str">
            <v xml:space="preserve">Célula vegetal                                                                   </v>
          </cell>
          <cell r="F8019" t="str">
            <v>Model komórki roślinnej, powiększenie 6000x, przezroczysty</v>
          </cell>
          <cell r="G8019" t="str">
            <v xml:space="preserve">Растительная клетка                                                                        </v>
          </cell>
          <cell r="H8019">
            <v>794</v>
          </cell>
        </row>
        <row r="8020">
          <cell r="A8020" t="str">
            <v>SOM-BOS-16/2</v>
          </cell>
          <cell r="B8020" t="str">
            <v>Chloroplast einer Höheren Pflanze</v>
          </cell>
          <cell r="C8020" t="str">
            <v xml:space="preserve">Chloroplast of Higher Plant                                                                                             </v>
          </cell>
          <cell r="D8020" t="str">
            <v xml:space="preserve">Chloroplaste de plante supérieure                                                                       </v>
          </cell>
          <cell r="E8020" t="str">
            <v>Cloroplasto de una planta superior</v>
          </cell>
          <cell r="F8020" t="str">
            <v>Model chloroplastu rośliny wyższej</v>
          </cell>
          <cell r="G8020" t="str">
            <v xml:space="preserve">Хлоропласт высшего растения                                                                            </v>
          </cell>
          <cell r="H8020">
            <v>676</v>
          </cell>
        </row>
        <row r="8021">
          <cell r="A8021" t="str">
            <v>SOM-BOS-163</v>
          </cell>
          <cell r="B8021" t="str">
            <v>Wurzel-Schleimrübling</v>
          </cell>
          <cell r="C8021" t="str">
            <v xml:space="preserve">Oudemansiella radicata                                                                                                  </v>
          </cell>
          <cell r="D8021" t="str">
            <v xml:space="preserve">Oudemansiella radicata                                                                    </v>
          </cell>
          <cell r="E8021" t="str">
            <v xml:space="preserve">Oudemansiella radicata                                                                    </v>
          </cell>
          <cell r="F8021" t="str">
            <v>Model pieniążkówki gładkotrzonowej</v>
          </cell>
          <cell r="G8021" t="str">
            <v xml:space="preserve">Oudemansiella radicata                                                                    </v>
          </cell>
          <cell r="H8021">
            <v>105</v>
          </cell>
        </row>
        <row r="8022">
          <cell r="A8022" t="str">
            <v>SOM-BOS-166</v>
          </cell>
          <cell r="B8022" t="str">
            <v>Satanspilz, Riesenfundexemplar</v>
          </cell>
          <cell r="C8022" t="str">
            <v xml:space="preserve">Boletus satanas, Huge Specimen                                                                                          </v>
          </cell>
          <cell r="D8022" t="str">
            <v xml:space="preserve">Boletus satanas, énorme spécimen                                                                     </v>
          </cell>
          <cell r="E8022" t="str">
            <v xml:space="preserve">Boletus satanas, Espécimen enorme                                                                  </v>
          </cell>
          <cell r="F8022" t="str">
            <v>Model borowika szatańskiego, duży okaz</v>
          </cell>
          <cell r="G8022" t="str">
            <v xml:space="preserve">Boletus satanas, огромный экземпляр                                                                              </v>
          </cell>
          <cell r="H8022">
            <v>272</v>
          </cell>
        </row>
        <row r="8023">
          <cell r="A8023" t="str">
            <v>SOM-BOS-17</v>
          </cell>
          <cell r="B8023" t="str">
            <v>Laubblatt der Christrose</v>
          </cell>
          <cell r="C8023" t="str">
            <v xml:space="preserve">Deciduous Leaf                                                                                                          </v>
          </cell>
          <cell r="D8023" t="str">
            <v xml:space="preserve">Feuille caduque                                                                   </v>
          </cell>
          <cell r="E8023" t="str">
            <v xml:space="preserve">Hoja caduca                                                                  </v>
          </cell>
          <cell r="F8023" t="str">
            <v>Model liścia ciemiernika białego</v>
          </cell>
          <cell r="G8023" t="str">
            <v xml:space="preserve">Лиственный лист                                                                    </v>
          </cell>
          <cell r="H8023">
            <v>382</v>
          </cell>
        </row>
        <row r="8024">
          <cell r="A8024" t="str">
            <v>SOM-BOS-17/1</v>
          </cell>
          <cell r="B8024" t="str">
            <v>Schnitt durch das Blatt der Christrose</v>
          </cell>
          <cell r="C8024" t="str">
            <v xml:space="preserve">Section through a Christmas Rose Leaf                                                                                   </v>
          </cell>
          <cell r="D8024" t="str">
            <v xml:space="preserve">Section à travers une feuille de rose de Noël                                                                 </v>
          </cell>
          <cell r="E8024" t="str">
            <v xml:space="preserve">Sección a través de una hoja de rosa de Navidad                                                                   </v>
          </cell>
          <cell r="F8024" t="str">
            <v>Model przekrojowy liścia ciemiernika białego</v>
          </cell>
          <cell r="G8024" t="str">
            <v xml:space="preserve">Сечение через лист рождественской розы                                                                    </v>
          </cell>
          <cell r="H8024">
            <v>557</v>
          </cell>
        </row>
        <row r="8025">
          <cell r="A8025" t="str">
            <v>SOM-BOS-17/2</v>
          </cell>
          <cell r="B8025" t="str">
            <v>Spaltöffnung von der Unterseite eines Blattes der Christrose</v>
          </cell>
          <cell r="C8025" t="str">
            <v xml:space="preserve">Stoma from the Lower Surface of a Christmas Rose Leaf                                                                   </v>
          </cell>
          <cell r="D8025" t="str">
            <v/>
          </cell>
          <cell r="E8025" t="str">
            <v/>
          </cell>
          <cell r="F8025" t="str">
            <v>Model aparatu szparkowego dolnej strony liścia ciemiernika białego</v>
          </cell>
          <cell r="G8025" t="str">
            <v/>
          </cell>
          <cell r="H8025">
            <v>1250</v>
          </cell>
        </row>
        <row r="8026">
          <cell r="A8026" t="str">
            <v>SOM-BOS-17/3</v>
          </cell>
          <cell r="B8026" t="str">
            <v>Maisblatt im Quer- und in Längsschnitten</v>
          </cell>
          <cell r="C8026" t="str">
            <v xml:space="preserve">Maize Leaf in Longitudinal and Cross Section                                                                            </v>
          </cell>
          <cell r="D8026" t="str">
            <v/>
          </cell>
          <cell r="E8026" t="str">
            <v/>
          </cell>
          <cell r="F8026" t="str">
            <v>Model przekrojowy (przekrój poprzeczny i podłużny) liścia kukurydzy</v>
          </cell>
          <cell r="G8026" t="str">
            <v/>
          </cell>
          <cell r="H8026">
            <v>703</v>
          </cell>
        </row>
        <row r="8027">
          <cell r="A8027" t="str">
            <v>SOM-BOS-18</v>
          </cell>
          <cell r="B8027" t="str">
            <v>Modell eines Weizenkorns als Beispiel für eine Karyopse</v>
          </cell>
          <cell r="C8027" t="str">
            <v xml:space="preserve">Model of a Wheat Grain as an Example of a Caryopsis                                                                     </v>
          </cell>
          <cell r="D8027" t="str">
            <v xml:space="preserve">Modèle d'un grain de blé comme exemple de caryopse                                                                    </v>
          </cell>
          <cell r="E8027" t="str">
            <v/>
          </cell>
          <cell r="F8027" t="str">
            <v>Model ziarna kukurydzy jako przykład ziarniaka</v>
          </cell>
          <cell r="G8027" t="str">
            <v xml:space="preserve">Модель пшеничного зерна как пример кариопсиса                                                                     </v>
          </cell>
          <cell r="H8027">
            <v>692</v>
          </cell>
        </row>
        <row r="8028">
          <cell r="A8028" t="str">
            <v>SOM-BOS-181</v>
          </cell>
          <cell r="B8028" t="str">
            <v>Stadtchampignon</v>
          </cell>
          <cell r="C8028" t="str">
            <v xml:space="preserve">Agaricus bitorquis                                                                                                      </v>
          </cell>
          <cell r="D8028" t="str">
            <v xml:space="preserve">Agaricus bitorquis                                                                     </v>
          </cell>
          <cell r="E8028" t="str">
            <v xml:space="preserve">Agaricus bitorquis                                                                     </v>
          </cell>
          <cell r="F8028" t="str">
            <v>Model pieczarki miejskiej</v>
          </cell>
          <cell r="G8028" t="str">
            <v xml:space="preserve">Agaricus bitorquis                                                                     </v>
          </cell>
          <cell r="H8028">
            <v>115</v>
          </cell>
        </row>
        <row r="8029">
          <cell r="A8029" t="str">
            <v>SOM-BOS-19</v>
          </cell>
          <cell r="B8029" t="str">
            <v>Befruchtung der Angiospermen</v>
          </cell>
          <cell r="C8029" t="str">
            <v xml:space="preserve">Fertilisation of the Angiosperms                                                                                        </v>
          </cell>
          <cell r="D8029" t="str">
            <v xml:space="preserve">La fécondation des angiospermes                                                                        </v>
          </cell>
          <cell r="E8029" t="str">
            <v>Fertilización de angiospermas</v>
          </cell>
          <cell r="F8029" t="str">
            <v>Model procesu zapłodnienia u okrytonasiennych</v>
          </cell>
          <cell r="G8029" t="str">
            <v xml:space="preserve">Оплодотворение ангиоспермов                                                                                    </v>
          </cell>
          <cell r="H8029">
            <v>433</v>
          </cell>
        </row>
        <row r="8030">
          <cell r="A8030" t="str">
            <v>SOM-BOS-2</v>
          </cell>
          <cell r="B8030" t="str">
            <v>Apfelblüte - Fruchtknoten im Querschnitt</v>
          </cell>
          <cell r="C8030" t="str">
            <v xml:space="preserve">Apple Flower - Ovary in Cross Section                                                                                   </v>
          </cell>
          <cell r="D8030" t="str">
            <v xml:space="preserve">Fleur de pommier - Ovaire en coupe transversale                                                                        </v>
          </cell>
          <cell r="E8030" t="str">
            <v/>
          </cell>
          <cell r="F8030" t="str">
            <v>Model przekrojowy zalążni kwiatu jabłoni</v>
          </cell>
          <cell r="G8030" t="str">
            <v xml:space="preserve">Цветок яблони - завязь в поперечном разрезе                                                                          </v>
          </cell>
          <cell r="H8030">
            <v>110</v>
          </cell>
        </row>
        <row r="8031">
          <cell r="A8031" t="str">
            <v>SOM-BOS-20/2</v>
          </cell>
          <cell r="B8031" t="str">
            <v>Wurzelspitze einer einkeimblättrigen Pflanze im Quer- undLängsschnitt</v>
          </cell>
          <cell r="C8031" t="str">
            <v xml:space="preserve">Root Tip of a Monocotyledonous Plant in Longitudinal        and Cross Section                                           </v>
          </cell>
          <cell r="D8031" t="str">
            <v/>
          </cell>
          <cell r="E8031" t="str">
            <v/>
          </cell>
          <cell r="F8031" t="str">
            <v>Model wierzchołka korzenia rośliny jednoliściennej w przekroju poprzecznym i podłużnym</v>
          </cell>
          <cell r="G8031" t="str">
            <v/>
          </cell>
          <cell r="H8031">
            <v>483</v>
          </cell>
        </row>
        <row r="8032">
          <cell r="A8032" t="str">
            <v>SOM-BOS-207</v>
          </cell>
          <cell r="B8032" t="str">
            <v>Weisser Frühlingsknollenblätterpilz</v>
          </cell>
          <cell r="C8032" t="str">
            <v xml:space="preserve">Amanita verna                                                                                                           </v>
          </cell>
          <cell r="D8032" t="str">
            <v xml:space="preserve">Amanita verna                                                                 </v>
          </cell>
          <cell r="E8032" t="str">
            <v xml:space="preserve">Amanita verna                                                                 </v>
          </cell>
          <cell r="F8032" t="str">
            <v>Model muchomora wiosennego</v>
          </cell>
          <cell r="G8032" t="str">
            <v xml:space="preserve">Amanita verna                                                                 </v>
          </cell>
          <cell r="H8032">
            <v>117</v>
          </cell>
        </row>
        <row r="8033">
          <cell r="A8033" t="str">
            <v>SOM-BOS-208</v>
          </cell>
          <cell r="B8033" t="str">
            <v>Weißer spitzhütiger Knollenblätterpilz</v>
          </cell>
          <cell r="C8033" t="str">
            <v xml:space="preserve">Amanita virosa                                                                                                          </v>
          </cell>
          <cell r="D8033" t="str">
            <v xml:space="preserve">Amanita virosa                                                                  </v>
          </cell>
          <cell r="E8033" t="str">
            <v xml:space="preserve">Amanita virosa                                                                  </v>
          </cell>
          <cell r="F8033" t="str">
            <v>Model muchomora jadowitego</v>
          </cell>
          <cell r="G8033" t="str">
            <v xml:space="preserve">Amanita virosa                                                                  </v>
          </cell>
          <cell r="H8033">
            <v>109</v>
          </cell>
        </row>
        <row r="8034">
          <cell r="A8034" t="str">
            <v>SOM-BOS-21</v>
          </cell>
          <cell r="B8034" t="str">
            <v>Anatomischer Feinbau des Kiefernholzes</v>
          </cell>
          <cell r="C8034" t="str">
            <v xml:space="preserve">Anatomical Structure of Pine Wood                                                                                       </v>
          </cell>
          <cell r="D8034" t="str">
            <v xml:space="preserve">Structure anatomique du bois de pin                                                               </v>
          </cell>
          <cell r="E8034" t="str">
            <v xml:space="preserve">Estructura anatómica de la madera de pino                                                                </v>
          </cell>
          <cell r="F8034" t="str">
            <v>Model budowy anatomicznej drewna sosnowego</v>
          </cell>
          <cell r="G8034" t="str">
            <v xml:space="preserve">Анатомическое строение древесины сосны                                                                      </v>
          </cell>
          <cell r="H8034">
            <v>885</v>
          </cell>
        </row>
        <row r="8035">
          <cell r="A8035" t="str">
            <v>SOM-BOS-21/1</v>
          </cell>
          <cell r="B8035" t="str">
            <v>Schnitt durch einen zweijährigen Zweig der Linde</v>
          </cell>
          <cell r="C8035" t="str">
            <v xml:space="preserve">Section through a Two Year Old Twig of the Lime Tree                                                                    </v>
          </cell>
          <cell r="D8035" t="str">
            <v xml:space="preserve">Coupe d'un rameau de tilleul âgé de deux ans                                                               </v>
          </cell>
          <cell r="E8035" t="str">
            <v xml:space="preserve">Sección de una ramita de tilo de dos años                                                                 </v>
          </cell>
          <cell r="F8035" t="str">
            <v>Model przekrojowy dwuletniej gałęzi lipy</v>
          </cell>
          <cell r="G8035" t="str">
            <v xml:space="preserve">Сечение через двухлетнюю веточку липы                                                                    </v>
          </cell>
          <cell r="H8035">
            <v>983</v>
          </cell>
        </row>
        <row r="8036">
          <cell r="A8036" t="str">
            <v>SOM-BOS-21/2</v>
          </cell>
          <cell r="B8036" t="str">
            <v>Nadelblatt der Schwarzkiefer in Quer- und Längsschnitten</v>
          </cell>
          <cell r="C8036" t="str">
            <v xml:space="preserve">Needle Leaf of the Austrian pine                                                                                        </v>
          </cell>
          <cell r="D8036" t="str">
            <v xml:space="preserve">Feuille d'aiguille du pin autrichien                                                                      </v>
          </cell>
          <cell r="E8036" t="str">
            <v xml:space="preserve">Hoja de aguja del pino austriaco                                                                     </v>
          </cell>
          <cell r="F8036" t="str">
            <v>Model igły sosny czarnej w przekroju podłużnym i poprzecznym</v>
          </cell>
          <cell r="G8036" t="str">
            <v xml:space="preserve">Игольчатый лист австрийской сосны                                                                      </v>
          </cell>
          <cell r="H8036">
            <v>699</v>
          </cell>
        </row>
        <row r="8037">
          <cell r="A8037" t="str">
            <v>SOM-BOS-22</v>
          </cell>
          <cell r="B8037" t="str">
            <v>Offenes kollaterales Leitbündel einer zweikeimblättrigenPflanze</v>
          </cell>
          <cell r="C8037" t="str">
            <v xml:space="preserve">Open Collateral Vascular Bundle of a Dicotyle Plant                                                                     </v>
          </cell>
          <cell r="D8037" t="str">
            <v/>
          </cell>
          <cell r="E8037" t="str">
            <v/>
          </cell>
          <cell r="F8037" t="str">
            <v>Model otwartej kolateralnej wiązki przewodzącej rośliny dwuliściennej</v>
          </cell>
          <cell r="G8037" t="str">
            <v/>
          </cell>
          <cell r="H8037">
            <v>256</v>
          </cell>
        </row>
        <row r="8038">
          <cell r="A8038" t="str">
            <v>SOM-BOS-22/3</v>
          </cell>
          <cell r="B8038" t="str">
            <v>Schnitt durch den peripheren Teil eines Monokotylenstammes</v>
          </cell>
          <cell r="C8038" t="str">
            <v xml:space="preserve">Section through the Peripheral Part of a Monocotyle Stem                                                                </v>
          </cell>
          <cell r="D8038" t="str">
            <v xml:space="preserve">Coupe de la partie périphérique d'une tige monocotyle                                                                </v>
          </cell>
          <cell r="E8038" t="str">
            <v/>
          </cell>
          <cell r="F8038" t="str">
            <v>Model przekroju przez peryferyjną część łodygi rośliny jednoliściennej</v>
          </cell>
          <cell r="G8038" t="str">
            <v xml:space="preserve">Сечение через периферическую часть стебля монокотиля                                                                </v>
          </cell>
          <cell r="H8038">
            <v>528</v>
          </cell>
        </row>
        <row r="8039">
          <cell r="A8039" t="str">
            <v>SOM-BOS-22/4-E</v>
          </cell>
          <cell r="B8039" t="str">
            <v>Schnitt durch den einjährigen Stamm einer dikotylen Holzpflanze</v>
          </cell>
          <cell r="C8039" t="str">
            <v xml:space="preserve">Section through the Stem of a one Year Old Dicotyle Plant                                                               </v>
          </cell>
          <cell r="D8039" t="str">
            <v xml:space="preserve">Coupe de la tige d'une plante dicotyle âgée d'un an                                                              </v>
          </cell>
          <cell r="E8039" t="str">
            <v xml:space="preserve">Sección del tallo de una planta dicotiledónea de un año                                                               </v>
          </cell>
          <cell r="F8039" t="str">
            <v>Model przekroju przez jednoroczną łodygę rośliny dwuliściennej</v>
          </cell>
          <cell r="G8039" t="str">
            <v xml:space="preserve">Сечение через стебель однолетнего двудольного растения                                                               </v>
          </cell>
          <cell r="H8039">
            <v>765</v>
          </cell>
        </row>
        <row r="8040">
          <cell r="A8040" t="str">
            <v>SOM-BOS-22/5-E</v>
          </cell>
          <cell r="B8040" t="str">
            <v>Junge Wurzel des Scharfen Hahnenfußes</v>
          </cell>
          <cell r="C8040" t="str">
            <v xml:space="preserve">Young Root of the Buttercup                                                                                             </v>
          </cell>
          <cell r="D8040" t="str">
            <v xml:space="preserve">Jeune racine de bouton d'or                                                                </v>
          </cell>
          <cell r="E8040" t="str">
            <v xml:space="preserve">Raíz joven del botón de oro                                                               </v>
          </cell>
          <cell r="F8040" t="str">
            <v>Model młodego korzenia jaskra</v>
          </cell>
          <cell r="G8040" t="str">
            <v xml:space="preserve">Молодой корень лютика                                                                        </v>
          </cell>
          <cell r="H8040">
            <v>736</v>
          </cell>
        </row>
        <row r="8041">
          <cell r="A8041" t="str">
            <v>SOM-BOS-22/6</v>
          </cell>
          <cell r="B8041" t="str">
            <v>Schnitt durch den peripheren Teil der Sproßachse deskriechenden Hahnenfußes</v>
          </cell>
          <cell r="C8041" t="str">
            <v xml:space="preserve">Cross Section through the Peripheral Part of the Stem       of the Creeping Buttercup                                   </v>
          </cell>
          <cell r="D8041" t="str">
            <v xml:space="preserve">Coupe transversale de la partie périphérique de la tige    du bouton d'or rampant       </v>
          </cell>
          <cell r="E8041" t="str">
            <v xml:space="preserve">Sección transversal de la parte periférica del tallo     del ranúnculo rastrero        </v>
          </cell>
          <cell r="F8041" t="str">
            <v>Model przekroju przez peryferyjną część łodygi jaskra rozłogowego</v>
          </cell>
          <cell r="G8041" t="str">
            <v xml:space="preserve">Поперечное сечение периферийной части стебля       ползучего лютика            </v>
          </cell>
          <cell r="H8041">
            <v>410</v>
          </cell>
        </row>
        <row r="8042">
          <cell r="A8042" t="str">
            <v>SOM-BOS-22/7</v>
          </cell>
          <cell r="B8042" t="str">
            <v>Wurzel der Schalottenzwiebel</v>
          </cell>
          <cell r="C8042" t="str">
            <v xml:space="preserve">Root of Shallot Bulb                                                                                                    </v>
          </cell>
          <cell r="D8042" t="str">
            <v xml:space="preserve">Racine de bulbe d'échalote                                                                       </v>
          </cell>
          <cell r="E8042" t="str">
            <v xml:space="preserve">Raíz de bulbo de chalota                                                                   </v>
          </cell>
          <cell r="F8042" t="str">
            <v>Model korzenia cebuli szalotki</v>
          </cell>
          <cell r="G8042" t="str">
            <v xml:space="preserve">Корень луковицы шалота                                                                        </v>
          </cell>
          <cell r="H8042">
            <v>401</v>
          </cell>
        </row>
        <row r="8043">
          <cell r="A8043" t="str">
            <v>SOM-BOS-223</v>
          </cell>
          <cell r="B8043" t="str">
            <v>Speisetäubling</v>
          </cell>
          <cell r="C8043" t="str">
            <v xml:space="preserve">Russula vesca                                                                                                           </v>
          </cell>
          <cell r="D8043" t="str">
            <v xml:space="preserve">Russula vesca                                                                 </v>
          </cell>
          <cell r="E8043" t="str">
            <v xml:space="preserve">Russula vesca                                                                 </v>
          </cell>
          <cell r="F8043" t="str">
            <v>Model gołąbka wybornego</v>
          </cell>
          <cell r="G8043" t="str">
            <v xml:space="preserve">Russula vesca                                                                 </v>
          </cell>
          <cell r="H8043">
            <v>110</v>
          </cell>
        </row>
        <row r="8044">
          <cell r="A8044" t="str">
            <v>SOM-BOS-224</v>
          </cell>
          <cell r="B8044" t="str">
            <v>Wiesenchampignon, Feldegerling</v>
          </cell>
          <cell r="C8044" t="str">
            <v xml:space="preserve">Agaricus campester                                                                                                      </v>
          </cell>
          <cell r="D8044" t="str">
            <v xml:space="preserve">Agaricus campester                                                                     </v>
          </cell>
          <cell r="E8044" t="str">
            <v xml:space="preserve">Agaricus campester                                                                     </v>
          </cell>
          <cell r="F8044" t="str">
            <v>Model pieczarki łąkowej</v>
          </cell>
          <cell r="G8044" t="str">
            <v xml:space="preserve">Agaricus campester                                                                     </v>
          </cell>
          <cell r="H8044">
            <v>746</v>
          </cell>
        </row>
        <row r="8045">
          <cell r="A8045" t="str">
            <v>SOM-BOS-225</v>
          </cell>
          <cell r="B8045" t="str">
            <v>Steinpilz, Herrenpilz</v>
          </cell>
          <cell r="C8045" t="str">
            <v xml:space="preserve">Boletus eduli                                                                                                           </v>
          </cell>
          <cell r="D8045" t="str">
            <v xml:space="preserve">Boletus eduli                                                                 </v>
          </cell>
          <cell r="E8045" t="str">
            <v xml:space="preserve">Boletus eduli                                                                 </v>
          </cell>
          <cell r="F8045" t="str">
            <v>Model borowika szlachetnego</v>
          </cell>
          <cell r="G8045" t="str">
            <v xml:space="preserve">Boletus eduli                                                                 </v>
          </cell>
          <cell r="H8045">
            <v>258</v>
          </cell>
        </row>
        <row r="8046">
          <cell r="A8046" t="str">
            <v>SOM-BOS-226</v>
          </cell>
          <cell r="B8046" t="str">
            <v>Entwicklung von Hutpilzen</v>
          </cell>
          <cell r="C8046" t="str">
            <v xml:space="preserve">Development of Hat Fungi                                                                                                </v>
          </cell>
          <cell r="D8046" t="str">
            <v xml:space="preserve">Développement des champignons du chapeau                                                                   </v>
          </cell>
          <cell r="E8046" t="str">
            <v xml:space="preserve">Desarrollo de los hongos del sombrero                                                                    </v>
          </cell>
          <cell r="F8046" t="str">
            <v>Model rozwoju grzyba kapeluszowego</v>
          </cell>
          <cell r="G8046" t="str">
            <v xml:space="preserve">Развитие шляпочных грибов                                                                        </v>
          </cell>
          <cell r="H8046">
            <v>661</v>
          </cell>
        </row>
        <row r="8047">
          <cell r="A8047" t="str">
            <v>SOM-BOS-226/1</v>
          </cell>
          <cell r="B8047" t="str">
            <v>Mykorrhiza der Waldkiefer</v>
          </cell>
          <cell r="C8047" t="str">
            <v xml:space="preserve">Scots Pine Mycorrhiza                                                                                                   </v>
          </cell>
          <cell r="D8047" t="str">
            <v xml:space="preserve">Mycorhize du pin sylvestre                                                                     </v>
          </cell>
          <cell r="E8047" t="str">
            <v xml:space="preserve">Micorrizas del pino silvestre                                                                     </v>
          </cell>
          <cell r="F8047" t="str">
            <v>Model mikoryzy sosny zwyczajnej</v>
          </cell>
          <cell r="G8047" t="str">
            <v xml:space="preserve">Микориза шотландской сосны                                                                      </v>
          </cell>
          <cell r="H8047">
            <v>533</v>
          </cell>
        </row>
        <row r="8048">
          <cell r="A8048" t="str">
            <v>SOM-BOS-227</v>
          </cell>
          <cell r="B8048" t="str">
            <v>Aufbau von Hutpilzen</v>
          </cell>
          <cell r="C8048" t="str">
            <v xml:space="preserve">Structure of Hat Fungi                                                                                                  </v>
          </cell>
          <cell r="D8048" t="str">
            <v xml:space="preserve">Structure des champignons à chapeau                                                                   </v>
          </cell>
          <cell r="E8048" t="str">
            <v xml:space="preserve">Estructura de los hongos del sombrero                                                                    </v>
          </cell>
          <cell r="F8048" t="str">
            <v>Model budowy grzybów kapeluszowych</v>
          </cell>
          <cell r="G8048" t="str">
            <v xml:space="preserve">Строение шляпочных грибов                                                                        </v>
          </cell>
          <cell r="H8048">
            <v>1665</v>
          </cell>
        </row>
        <row r="8049">
          <cell r="A8049" t="str">
            <v>SOM-BOS-228</v>
          </cell>
          <cell r="B8049" t="str">
            <v>Brauner Fliegenpilz</v>
          </cell>
          <cell r="C8049" t="str">
            <v xml:space="preserve">Amanita regalis                                                                                                         </v>
          </cell>
          <cell r="D8049" t="str">
            <v xml:space="preserve">Amanita regalis                                                                   </v>
          </cell>
          <cell r="E8049" t="str">
            <v xml:space="preserve">Amanita regalis                                                                   </v>
          </cell>
          <cell r="F8049" t="str">
            <v>Model muchomora królewskiego</v>
          </cell>
          <cell r="G8049" t="str">
            <v xml:space="preserve">Amanita regalis                                                                   </v>
          </cell>
          <cell r="H8049">
            <v>131</v>
          </cell>
        </row>
        <row r="8050">
          <cell r="A8050" t="str">
            <v>SOM-BOS-23</v>
          </cell>
          <cell r="B8050" t="str">
            <v>Grüner Knollenblätterpilz</v>
          </cell>
          <cell r="C8050" t="str">
            <v xml:space="preserve">Amanita Phalloides                                                                                                      </v>
          </cell>
          <cell r="D8050" t="str">
            <v xml:space="preserve">Amanita Phalloides                                                                      </v>
          </cell>
          <cell r="E8050" t="str">
            <v xml:space="preserve">Amanita Phalloides                                                                      </v>
          </cell>
          <cell r="F8050" t="str">
            <v>Model muchomora sromotnikowego</v>
          </cell>
          <cell r="G8050" t="str">
            <v xml:space="preserve">Amanita Phalloides                                                                      </v>
          </cell>
          <cell r="H8050">
            <v>198</v>
          </cell>
        </row>
        <row r="8051">
          <cell r="A8051" t="str">
            <v>SOM-BOS-230</v>
          </cell>
          <cell r="B8051" t="str">
            <v>Kefirpilz</v>
          </cell>
          <cell r="C8051" t="str">
            <v xml:space="preserve">Kefir-Mushroom                                                                                                          </v>
          </cell>
          <cell r="D8051" t="str">
            <v xml:space="preserve">Kéfir-champignons                                                                              </v>
          </cell>
          <cell r="E8051" t="str">
            <v xml:space="preserve">Kéfir y champiñones                                                                        </v>
          </cell>
          <cell r="F8051" t="str">
            <v>Model grzybków kefirowych</v>
          </cell>
          <cell r="G8051" t="str">
            <v xml:space="preserve">Кефирно-грибной                                                                                         </v>
          </cell>
          <cell r="H8051">
            <v>105</v>
          </cell>
        </row>
        <row r="8052">
          <cell r="A8052" t="str">
            <v>SOM-BOS-24</v>
          </cell>
          <cell r="B8052" t="str">
            <v>Hallimasch, Gruppe mit 6 Entwicklungsstadien</v>
          </cell>
          <cell r="C8052" t="str">
            <v xml:space="preserve">Armillariella Mellea                                                                                                    </v>
          </cell>
          <cell r="D8052" t="str">
            <v xml:space="preserve">Armillariella Mellea                                                                  </v>
          </cell>
          <cell r="E8052" t="str">
            <v xml:space="preserve">Armillariella Mellea                                                                  </v>
          </cell>
          <cell r="F8052" t="str">
            <v>Model opieńki miodowej w 6 stadiach rozwoju</v>
          </cell>
          <cell r="G8052" t="str">
            <v xml:space="preserve">Armillariella Mellea                                                                  </v>
          </cell>
          <cell r="H8052">
            <v>173</v>
          </cell>
        </row>
        <row r="8053">
          <cell r="A8053" t="str">
            <v>SOM-BOS-25</v>
          </cell>
          <cell r="B8053" t="str">
            <v>Grüner Knollenblätterpilz, mit Entwicklungsstadien</v>
          </cell>
          <cell r="C8053" t="str">
            <v xml:space="preserve">Amanita Phalloides                                                                                                      </v>
          </cell>
          <cell r="D8053" t="str">
            <v xml:space="preserve">Amanita Phalloides                                                                      </v>
          </cell>
          <cell r="E8053" t="str">
            <v xml:space="preserve">Amanita Phalloides                                                                      </v>
          </cell>
          <cell r="F8053" t="str">
            <v>Model muchomora sromotnikowego w różnych stadiach rozwoju</v>
          </cell>
          <cell r="G8053" t="str">
            <v xml:space="preserve">Amanita Phalloides                                                                      </v>
          </cell>
          <cell r="H8053">
            <v>128</v>
          </cell>
        </row>
        <row r="8054">
          <cell r="A8054" t="str">
            <v>SOM-BOS-26</v>
          </cell>
          <cell r="B8054" t="str">
            <v>Wiesenchampignon, Feldegerling</v>
          </cell>
          <cell r="C8054" t="str">
            <v xml:space="preserve">Agaricus Campester                                                                                                      </v>
          </cell>
          <cell r="D8054" t="str">
            <v xml:space="preserve">Agaricus Campester                                                                     </v>
          </cell>
          <cell r="E8054" t="str">
            <v xml:space="preserve">Agaricus Campester                                                                     </v>
          </cell>
          <cell r="F8054" t="str">
            <v>Model pieczarki łąkowej</v>
          </cell>
          <cell r="G8054" t="str">
            <v xml:space="preserve">Agaricus Campester                                                                     </v>
          </cell>
          <cell r="H8054">
            <v>87</v>
          </cell>
        </row>
        <row r="8055">
          <cell r="A8055" t="str">
            <v>SOM-BOS-28</v>
          </cell>
          <cell r="B8055" t="str">
            <v>Pfifferling, Eierschwamm</v>
          </cell>
          <cell r="C8055" t="str">
            <v xml:space="preserve">Cantharellus                                                                                                            </v>
          </cell>
          <cell r="D8055" t="str">
            <v xml:space="preserve">Cantharellus                                                                        </v>
          </cell>
          <cell r="E8055" t="str">
            <v xml:space="preserve">Cantharellus                                                                        </v>
          </cell>
          <cell r="F8055" t="str">
            <v>Model pieprznika jadalnego</v>
          </cell>
          <cell r="G8055" t="str">
            <v xml:space="preserve">Cantharellus                                                                        </v>
          </cell>
          <cell r="H8055">
            <v>91</v>
          </cell>
        </row>
        <row r="8056">
          <cell r="A8056" t="str">
            <v>SOM-BOS-29</v>
          </cell>
          <cell r="B8056" t="str">
            <v>Rotkappe</v>
          </cell>
          <cell r="C8056" t="str">
            <v xml:space="preserve">Leccinum Aurantiacum                                                                                                    </v>
          </cell>
          <cell r="D8056" t="str">
            <v xml:space="preserve">Leccinum Aurantiacum                                                                       </v>
          </cell>
          <cell r="E8056" t="str">
            <v xml:space="preserve">Leccinum Aurantiacum                                                                       </v>
          </cell>
          <cell r="F8056" t="str">
            <v>Model koźlarza czerwonego</v>
          </cell>
          <cell r="G8056" t="str">
            <v xml:space="preserve">Leccinum Aurantiacum                                                                       </v>
          </cell>
          <cell r="H8056">
            <v>125</v>
          </cell>
        </row>
        <row r="8057">
          <cell r="A8057" t="str">
            <v>SOM-BOS-3</v>
          </cell>
          <cell r="B8057" t="str">
            <v>Apfelblüte - Fruchtknoten im Längsschnitt</v>
          </cell>
          <cell r="C8057" t="str">
            <v xml:space="preserve">Apple Flower - Ovary in Longitudinal Section                                                                            </v>
          </cell>
          <cell r="D8057" t="str">
            <v/>
          </cell>
          <cell r="E8057" t="str">
            <v/>
          </cell>
          <cell r="F8057" t="str">
            <v>Model przekroju podłużnego przez załążnię kwiatu jabłoni</v>
          </cell>
          <cell r="G8057" t="str">
            <v xml:space="preserve">Цветок яблони - завязь в продольном разрезе                                                                          </v>
          </cell>
          <cell r="H8057">
            <v>237</v>
          </cell>
        </row>
        <row r="8058">
          <cell r="A8058" t="str">
            <v>SOM-BOS-31</v>
          </cell>
          <cell r="B8058" t="str">
            <v>Steinpilz, Herrenpilz</v>
          </cell>
          <cell r="C8058" t="str">
            <v xml:space="preserve">Boletus Edulis                                                                                                          </v>
          </cell>
          <cell r="D8058" t="str">
            <v xml:space="preserve">Boletus Edulis                                                                  </v>
          </cell>
          <cell r="E8058" t="str">
            <v xml:space="preserve">Boletus Edulis                                                                  </v>
          </cell>
          <cell r="F8058" t="str">
            <v>Model borowika szlachetnego</v>
          </cell>
          <cell r="G8058" t="str">
            <v xml:space="preserve">Boletus Edulis                                                                  </v>
          </cell>
          <cell r="H8058">
            <v>121</v>
          </cell>
        </row>
        <row r="8059">
          <cell r="A8059" t="str">
            <v>SOM-BOS-34</v>
          </cell>
          <cell r="B8059" t="str">
            <v>Gallenröhrling</v>
          </cell>
          <cell r="C8059" t="str">
            <v xml:space="preserve">Tylopilus Felleus                                                                                                       </v>
          </cell>
          <cell r="D8059" t="str">
            <v xml:space="preserve">Tylopilus Felleus                                                                   </v>
          </cell>
          <cell r="E8059" t="str">
            <v xml:space="preserve">Tylopilus Felleus                                                                   </v>
          </cell>
          <cell r="F8059" t="str">
            <v>Model goryczaka żółciowego</v>
          </cell>
          <cell r="G8059" t="str">
            <v xml:space="preserve">Tylopilus Felleus                                                                   </v>
          </cell>
          <cell r="H8059">
            <v>116</v>
          </cell>
        </row>
        <row r="8060">
          <cell r="A8060" t="str">
            <v>SOM-BOS-36</v>
          </cell>
          <cell r="B8060" t="str">
            <v>Butterpilz</v>
          </cell>
          <cell r="C8060" t="str">
            <v xml:space="preserve">Suillus Luteus                                                                                                          </v>
          </cell>
          <cell r="D8060" t="str">
            <v xml:space="preserve">Suillus Luteus                                                                  </v>
          </cell>
          <cell r="E8060" t="str">
            <v xml:space="preserve">Suillus Luteus                                                                  </v>
          </cell>
          <cell r="F8060" t="str">
            <v>Model maślaka zwyczajnego</v>
          </cell>
          <cell r="G8060" t="str">
            <v xml:space="preserve">Suillus Luteus                                                                  </v>
          </cell>
          <cell r="H8060">
            <v>104</v>
          </cell>
        </row>
        <row r="8061">
          <cell r="A8061" t="str">
            <v>SOM-BOS-39</v>
          </cell>
          <cell r="B8061" t="str">
            <v>Kahler Krempling</v>
          </cell>
          <cell r="C8061" t="str">
            <v xml:space="preserve">Paxillus Involutus                                                                                                      </v>
          </cell>
          <cell r="D8061" t="str">
            <v xml:space="preserve">Paxillus Involutus                                                                     </v>
          </cell>
          <cell r="E8061" t="str">
            <v xml:space="preserve">Paxillus Involutus                                                                     </v>
          </cell>
          <cell r="F8061" t="str">
            <v>Model krowiaka podwiniętego</v>
          </cell>
          <cell r="G8061" t="str">
            <v xml:space="preserve">Paxillus Involutus                                                                     </v>
          </cell>
          <cell r="H8061">
            <v>139</v>
          </cell>
        </row>
        <row r="8062">
          <cell r="A8062" t="str">
            <v>SOM-BOS-4/10</v>
          </cell>
          <cell r="B8062" t="str">
            <v>Haselnusspollenkorn</v>
          </cell>
          <cell r="C8062" t="str">
            <v xml:space="preserve">Model of Hazelnut Pollen Grain                                                                                          </v>
          </cell>
          <cell r="D8062" t="str">
            <v xml:space="preserve">Modèle de grain de pollen de noisette                                                                    </v>
          </cell>
          <cell r="E8062" t="str">
            <v xml:space="preserve">Modelo de grano de polen de avellana                                                                    </v>
          </cell>
          <cell r="F8062" t="str">
            <v>Model ziarna pyłku orzecha laskowego</v>
          </cell>
          <cell r="G8062" t="str">
            <v xml:space="preserve">Модель пыльцевого зерна фундука                                                                          </v>
          </cell>
          <cell r="H8062">
            <v>30</v>
          </cell>
        </row>
        <row r="8063">
          <cell r="A8063" t="str">
            <v>SOM-BOS-40</v>
          </cell>
          <cell r="B8063" t="str">
            <v>Perlpilz</v>
          </cell>
          <cell r="C8063" t="str">
            <v xml:space="preserve">Amanita Rubescens                                                                                                       </v>
          </cell>
          <cell r="D8063" t="str">
            <v xml:space="preserve">Amanita Rubescens                                                                     </v>
          </cell>
          <cell r="E8063" t="str">
            <v xml:space="preserve">Amanita Rubescens                                                                     </v>
          </cell>
          <cell r="F8063" t="str">
            <v>Model muchomora czerwieniejącego</v>
          </cell>
          <cell r="G8063" t="str">
            <v xml:space="preserve">Amanita Rubescens                                                                     </v>
          </cell>
          <cell r="H8063">
            <v>129</v>
          </cell>
        </row>
        <row r="8064">
          <cell r="A8064" t="str">
            <v>SOM-BOS-41</v>
          </cell>
          <cell r="B8064" t="str">
            <v>Fliegenpilz</v>
          </cell>
          <cell r="C8064" t="str">
            <v xml:space="preserve">Amanita Muscaria                                                                                                        </v>
          </cell>
          <cell r="D8064" t="str">
            <v xml:space="preserve">Amanita Muscaria                                                                    </v>
          </cell>
          <cell r="E8064" t="str">
            <v xml:space="preserve">Amanita Muscaria                                                                    </v>
          </cell>
          <cell r="F8064" t="str">
            <v>Model muchomora czerwonego</v>
          </cell>
          <cell r="G8064" t="str">
            <v xml:space="preserve">Amanita Muscaria                                                                    </v>
          </cell>
          <cell r="H8064">
            <v>129</v>
          </cell>
        </row>
        <row r="8065">
          <cell r="A8065" t="str">
            <v>SOM-BOS-43</v>
          </cell>
          <cell r="B8065" t="str">
            <v>Marone, Maronenröhrling</v>
          </cell>
          <cell r="C8065" t="str">
            <v xml:space="preserve">Xerocomus Badius                                                                                                        </v>
          </cell>
          <cell r="D8065" t="str">
            <v xml:space="preserve">Xerocomus Badius                                                                  </v>
          </cell>
          <cell r="E8065" t="str">
            <v xml:space="preserve">Xerocomus Badius                                                                  </v>
          </cell>
          <cell r="F8065" t="str">
            <v>Model podgrzybka brunatnego</v>
          </cell>
          <cell r="G8065" t="str">
            <v xml:space="preserve">Xerocomus Badius                                                                  </v>
          </cell>
          <cell r="H8065">
            <v>154</v>
          </cell>
        </row>
        <row r="8066">
          <cell r="A8066" t="str">
            <v>SOM-BOS-44</v>
          </cell>
          <cell r="B8066" t="str">
            <v>Schafchampignon, Anisegerling</v>
          </cell>
          <cell r="C8066" t="str">
            <v xml:space="preserve">Agaricus Arvensis                                                                                                       </v>
          </cell>
          <cell r="D8066" t="str">
            <v xml:space="preserve">Agaricus Arvensis                                                                    </v>
          </cell>
          <cell r="E8066" t="str">
            <v xml:space="preserve">Agaricus Arvensis                                                                    </v>
          </cell>
          <cell r="F8066" t="str">
            <v>Model pieczarki białawej</v>
          </cell>
          <cell r="G8066" t="str">
            <v xml:space="preserve">Agaricus Arvensis                                                                    </v>
          </cell>
          <cell r="H8066">
            <v>116</v>
          </cell>
        </row>
        <row r="8067">
          <cell r="A8067" t="str">
            <v>SOM-BOS-45</v>
          </cell>
          <cell r="B8067" t="str">
            <v>Riesenschirmling, Parasol</v>
          </cell>
          <cell r="C8067" t="str">
            <v xml:space="preserve">Macrolepiota                                                                                                            </v>
          </cell>
          <cell r="D8067" t="str">
            <v xml:space="preserve">Macrolepiota                                                                        </v>
          </cell>
          <cell r="E8067" t="str">
            <v xml:space="preserve">Macrolepiota                                                                        </v>
          </cell>
          <cell r="F8067" t="str">
            <v>Model czubajki</v>
          </cell>
          <cell r="G8067" t="str">
            <v xml:space="preserve">Macrolepiota                                                                        </v>
          </cell>
          <cell r="H8067">
            <v>171</v>
          </cell>
        </row>
        <row r="8068">
          <cell r="A8068" t="str">
            <v>SOM-BOS-46</v>
          </cell>
          <cell r="B8068" t="str">
            <v>Riesenschirmling, Parasol, besonders großes Exemplar</v>
          </cell>
          <cell r="C8068" t="str">
            <v xml:space="preserve">Macrolepiota                                                                                                            </v>
          </cell>
          <cell r="D8068" t="str">
            <v xml:space="preserve">Macrolepiota                                                                        </v>
          </cell>
          <cell r="E8068" t="str">
            <v xml:space="preserve">Macrolepiota                                                                        </v>
          </cell>
          <cell r="F8068" t="str">
            <v>Model czubajki, duży okaz</v>
          </cell>
          <cell r="G8068" t="str">
            <v xml:space="preserve">Macrolepiota                                                                        </v>
          </cell>
          <cell r="H8068">
            <v>159</v>
          </cell>
        </row>
        <row r="8069">
          <cell r="A8069" t="str">
            <v>SOM-BOS-47</v>
          </cell>
          <cell r="B8069" t="str">
            <v>Sandröhrling</v>
          </cell>
          <cell r="C8069" t="str">
            <v xml:space="preserve">Suillus Variegatus                                                                                                      </v>
          </cell>
          <cell r="D8069" t="str">
            <v xml:space="preserve">Suillus Variegatus                                                                      </v>
          </cell>
          <cell r="E8069" t="str">
            <v xml:space="preserve">Suillus Variegatus                                                                      </v>
          </cell>
          <cell r="F8069" t="str">
            <v>Model maślaka pstrego</v>
          </cell>
          <cell r="G8069" t="str">
            <v xml:space="preserve">Suillus Variegatus                                                                      </v>
          </cell>
          <cell r="H8069">
            <v>117</v>
          </cell>
        </row>
        <row r="8070">
          <cell r="A8070" t="str">
            <v>SOM-BOS-48</v>
          </cell>
          <cell r="B8070" t="str">
            <v>Grünling, Edel-Ritterling</v>
          </cell>
          <cell r="C8070" t="str">
            <v xml:space="preserve">Tricholoma                                                                                                              </v>
          </cell>
          <cell r="D8070" t="str">
            <v xml:space="preserve">Tricholoma                                                                      </v>
          </cell>
          <cell r="E8070" t="str">
            <v xml:space="preserve">Tricholoma                                                                      </v>
          </cell>
          <cell r="F8070" t="str">
            <v>Model gąski</v>
          </cell>
          <cell r="G8070" t="str">
            <v xml:space="preserve">Трихолома                                                                              </v>
          </cell>
          <cell r="H8070">
            <v>110</v>
          </cell>
        </row>
        <row r="8071">
          <cell r="A8071" t="str">
            <v>SOM-BOS-49</v>
          </cell>
          <cell r="B8071" t="str">
            <v>Falscher Pfifferling</v>
          </cell>
          <cell r="C8071" t="str">
            <v xml:space="preserve">Hygrophoropsis Aurantiaca                                                                                               </v>
          </cell>
          <cell r="D8071" t="str">
            <v xml:space="preserve">Hygrophoropsis Aurantiaca                                                                      </v>
          </cell>
          <cell r="E8071" t="str">
            <v xml:space="preserve">Hygrophoropsis Aurantiaca                                                                      </v>
          </cell>
          <cell r="F8071" t="str">
            <v>Model lisówki pomarańczowej</v>
          </cell>
          <cell r="G8071" t="str">
            <v xml:space="preserve">Hygrophoropsis Aurantiaca                                                                      </v>
          </cell>
          <cell r="H8071">
            <v>106</v>
          </cell>
        </row>
        <row r="8072">
          <cell r="A8072" t="str">
            <v>SOM-BOS-51</v>
          </cell>
          <cell r="B8072" t="str">
            <v>Echter Reizker</v>
          </cell>
          <cell r="C8072" t="str">
            <v xml:space="preserve">Lactarius                                                                                                               </v>
          </cell>
          <cell r="D8072" t="str">
            <v xml:space="preserve">Lactarius                                                                     </v>
          </cell>
          <cell r="E8072" t="str">
            <v xml:space="preserve">Lactarius                                                                     </v>
          </cell>
          <cell r="F8072" t="str">
            <v>Model mleczaja rydza</v>
          </cell>
          <cell r="G8072" t="str">
            <v xml:space="preserve">Lactarius                                                                     </v>
          </cell>
          <cell r="H8072">
            <v>104</v>
          </cell>
        </row>
        <row r="8073">
          <cell r="A8073" t="str">
            <v>SOM-BOS-52</v>
          </cell>
          <cell r="B8073" t="str">
            <v>Birkenreizker</v>
          </cell>
          <cell r="C8073" t="str">
            <v xml:space="preserve">Lactarius                                                                                                               </v>
          </cell>
          <cell r="D8073" t="str">
            <v xml:space="preserve">Lactarius                                                                     </v>
          </cell>
          <cell r="E8073" t="str">
            <v xml:space="preserve">Lactarius                                                                     </v>
          </cell>
          <cell r="F8073" t="str">
            <v>Model mleczaja wełnianki</v>
          </cell>
          <cell r="G8073" t="str">
            <v xml:space="preserve">Lactarius                                                                     </v>
          </cell>
          <cell r="H8073">
            <v>106</v>
          </cell>
        </row>
        <row r="8074">
          <cell r="A8074" t="str">
            <v>SOM-BOS-53</v>
          </cell>
          <cell r="B8074" t="str">
            <v>Satanspilz</v>
          </cell>
          <cell r="C8074" t="str">
            <v xml:space="preserve">Boletus satanas                                                                                                         </v>
          </cell>
          <cell r="D8074" t="str">
            <v xml:space="preserve">Boletus satanas                                                                   </v>
          </cell>
          <cell r="E8074" t="str">
            <v xml:space="preserve">Boletus satanas                                                                   </v>
          </cell>
          <cell r="F8074" t="str">
            <v>Model borowika szatańskiego</v>
          </cell>
          <cell r="G8074" t="str">
            <v xml:space="preserve">Boletus satanas                                                                   </v>
          </cell>
          <cell r="H8074">
            <v>136</v>
          </cell>
        </row>
        <row r="8075">
          <cell r="A8075" t="str">
            <v>SOM-BOS-54</v>
          </cell>
          <cell r="B8075" t="str">
            <v>Habichtspilz</v>
          </cell>
          <cell r="C8075" t="str">
            <v xml:space="preserve">Sarcodon imbricatus                                                                                                     </v>
          </cell>
          <cell r="D8075" t="str">
            <v xml:space="preserve">Sarcodon imbricatus                                                                      </v>
          </cell>
          <cell r="E8075" t="str">
            <v xml:space="preserve">Sarcodon imbricatus                                                                      </v>
          </cell>
          <cell r="F8075" t="str">
            <v>Model sarniaka dachówkowatego</v>
          </cell>
          <cell r="G8075" t="str">
            <v xml:space="preserve">Sarcodon imbricatus                                                                      </v>
          </cell>
          <cell r="H8075">
            <v>116</v>
          </cell>
        </row>
        <row r="8076">
          <cell r="A8076" t="str">
            <v>SOM-BOS-55</v>
          </cell>
          <cell r="B8076" t="str">
            <v>Reifpilz, Zigeuner</v>
          </cell>
          <cell r="C8076" t="str">
            <v xml:space="preserve">Rozites caperata                                                                                                        </v>
          </cell>
          <cell r="D8076" t="str">
            <v xml:space="preserve">Rozites caperata                                                                    </v>
          </cell>
          <cell r="E8076" t="str">
            <v xml:space="preserve">Rozites caperata                                                                    </v>
          </cell>
          <cell r="F8076" t="str">
            <v>Model płachetki zwyczajnej</v>
          </cell>
          <cell r="G8076" t="str">
            <v xml:space="preserve">Rozites caperata                                                                    </v>
          </cell>
          <cell r="H8076">
            <v>110</v>
          </cell>
        </row>
        <row r="8077">
          <cell r="A8077" t="str">
            <v>SOM-BOS-56</v>
          </cell>
          <cell r="B8077" t="str">
            <v>Kartoffelbovist</v>
          </cell>
          <cell r="C8077" t="str">
            <v xml:space="preserve">Scleroderma citrinum                                                                                                    </v>
          </cell>
          <cell r="D8077" t="str">
            <v xml:space="preserve">Scleroderma citrinum                                                                    </v>
          </cell>
          <cell r="E8077" t="str">
            <v xml:space="preserve">Esclerodermia citrina                                                                   </v>
          </cell>
          <cell r="F8077" t="str">
            <v>Model tęgoskóra cytrynowego</v>
          </cell>
          <cell r="G8077" t="str">
            <v xml:space="preserve">Склеродермия цитрина                                                                          </v>
          </cell>
          <cell r="H8077">
            <v>105</v>
          </cell>
        </row>
        <row r="8078">
          <cell r="A8078" t="str">
            <v>SOM-BOS-57</v>
          </cell>
          <cell r="B8078" t="str">
            <v>Flaschenstäubling</v>
          </cell>
          <cell r="C8078" t="str">
            <v xml:space="preserve">Lycoperdon perlatum                                                                                                     </v>
          </cell>
          <cell r="D8078" t="str">
            <v xml:space="preserve">Lycoperdon perlatum                                                                    </v>
          </cell>
          <cell r="E8078" t="str">
            <v xml:space="preserve">Lycoperdon perlatum                                                                    </v>
          </cell>
          <cell r="F8078" t="str">
            <v>Model purchawki chropowatej</v>
          </cell>
          <cell r="G8078" t="str">
            <v xml:space="preserve">Lycoperdon perlatum                                                                    </v>
          </cell>
          <cell r="H8078">
            <v>104</v>
          </cell>
        </row>
        <row r="8079">
          <cell r="A8079" t="str">
            <v>SOM-BOS-59</v>
          </cell>
          <cell r="B8079" t="str">
            <v>Herbsttrompete, Totentrompete</v>
          </cell>
          <cell r="C8079" t="str">
            <v xml:space="preserve">Craterellus cornucopioides                                                                                              </v>
          </cell>
          <cell r="D8079" t="str">
            <v xml:space="preserve">Craterellus cornucopioides                                                                          </v>
          </cell>
          <cell r="E8079" t="str">
            <v xml:space="preserve">Craterellus cornucopioides                                                                          </v>
          </cell>
          <cell r="F8079" t="str">
            <v>Model lejkowca dętego</v>
          </cell>
          <cell r="G8079" t="str">
            <v xml:space="preserve">Craterellus cornucopioides                                                                          </v>
          </cell>
          <cell r="H8079">
            <v>117</v>
          </cell>
        </row>
        <row r="8080">
          <cell r="A8080" t="str">
            <v>SOM-BOS-61</v>
          </cell>
          <cell r="B8080" t="str">
            <v>Stinkmorchel</v>
          </cell>
          <cell r="C8080" t="str">
            <v xml:space="preserve">Phallus impudicus                                                                                                       </v>
          </cell>
          <cell r="D8080" t="str">
            <v xml:space="preserve">Phallus impudicus                                                                     </v>
          </cell>
          <cell r="E8080" t="str">
            <v xml:space="preserve">Phallus impudicus                                                                     </v>
          </cell>
          <cell r="F8080" t="str">
            <v>Model sromotnika smrodliwego</v>
          </cell>
          <cell r="G8080" t="str">
            <v xml:space="preserve">Phallus impudicus                                                                     </v>
          </cell>
          <cell r="H8080">
            <v>116</v>
          </cell>
        </row>
        <row r="8081">
          <cell r="A8081" t="str">
            <v>SOM-BOS-62</v>
          </cell>
          <cell r="B8081" t="str">
            <v>Hallimasch</v>
          </cell>
          <cell r="C8081" t="str">
            <v xml:space="preserve">Armillariella mellea                                                                                                    </v>
          </cell>
          <cell r="D8081" t="str">
            <v xml:space="preserve">Armillariella mellea                                                                  </v>
          </cell>
          <cell r="E8081" t="str">
            <v xml:space="preserve">Armillariella mellea                                                                  </v>
          </cell>
          <cell r="F8081" t="str">
            <v>Model opieńki miodowej</v>
          </cell>
          <cell r="G8081" t="str">
            <v xml:space="preserve">Armillariella mellea                                                                  </v>
          </cell>
          <cell r="H8081">
            <v>115</v>
          </cell>
        </row>
        <row r="8082">
          <cell r="A8082" t="str">
            <v>SOM-BOS-63</v>
          </cell>
          <cell r="B8082" t="str">
            <v>Stockschwämmchen</v>
          </cell>
          <cell r="C8082" t="str">
            <v xml:space="preserve">Kuehneromyces mutabilis                                                                                                 </v>
          </cell>
          <cell r="D8082" t="str">
            <v xml:space="preserve">Kuehneromyces mutabilis                                                                     </v>
          </cell>
          <cell r="E8082" t="str">
            <v xml:space="preserve">Kuehneromyces mutabilis                                                                     </v>
          </cell>
          <cell r="F8082" t="str">
            <v>Model łuskwiaka zmiennego</v>
          </cell>
          <cell r="G8082" t="str">
            <v xml:space="preserve">Kuehneromyces mutabilis                                                                     </v>
          </cell>
          <cell r="H8082">
            <v>117</v>
          </cell>
        </row>
        <row r="8083">
          <cell r="A8083" t="str">
            <v>SOM-BOS-66</v>
          </cell>
          <cell r="B8083" t="str">
            <v>Gelblicher Knollenblätterpilz</v>
          </cell>
          <cell r="C8083" t="str">
            <v xml:space="preserve">Amanita citrina                                                                                                         </v>
          </cell>
          <cell r="D8083" t="str">
            <v xml:space="preserve">Amanita citrina                                                                   </v>
          </cell>
          <cell r="E8083" t="str">
            <v xml:space="preserve">Amanita citrina                                                                   </v>
          </cell>
          <cell r="F8083" t="str">
            <v>Model muchomora cytrynowego</v>
          </cell>
          <cell r="G8083" t="str">
            <v xml:space="preserve">Amanita citrina                                                                   </v>
          </cell>
          <cell r="H8083">
            <v>116</v>
          </cell>
        </row>
        <row r="8084">
          <cell r="A8084" t="str">
            <v>SOM-BOS-68</v>
          </cell>
          <cell r="B8084" t="str">
            <v>Birkenpilz</v>
          </cell>
          <cell r="C8084" t="str">
            <v xml:space="preserve">Leccinum scabrum                                                                                                        </v>
          </cell>
          <cell r="D8084" t="str">
            <v xml:space="preserve">Leccinum scabrum                                                                   </v>
          </cell>
          <cell r="E8084" t="str">
            <v xml:space="preserve">Leccinum scabrum                                                                   </v>
          </cell>
          <cell r="F8084" t="str">
            <v>Model koźlarza babki</v>
          </cell>
          <cell r="G8084" t="str">
            <v xml:space="preserve">Leccinum scabrum                                                                   </v>
          </cell>
          <cell r="H8084">
            <v>116</v>
          </cell>
        </row>
        <row r="8085">
          <cell r="A8085" t="str">
            <v>SOM-BOS-71</v>
          </cell>
          <cell r="B8085" t="str">
            <v>Goldröhrling</v>
          </cell>
          <cell r="C8085" t="str">
            <v xml:space="preserve">Suillus grevillei                                                                                                       </v>
          </cell>
          <cell r="D8085" t="str">
            <v xml:space="preserve">Suillus grevillei                                                                     </v>
          </cell>
          <cell r="E8085" t="str">
            <v xml:space="preserve">Suillus grevillei                                                                     </v>
          </cell>
          <cell r="F8085" t="str">
            <v>Model maślaka żółtego</v>
          </cell>
          <cell r="G8085" t="str">
            <v xml:space="preserve">Suillus grevillei                                                                     </v>
          </cell>
          <cell r="H8085">
            <v>110</v>
          </cell>
        </row>
        <row r="8086">
          <cell r="A8086" t="str">
            <v>SOM-BOS-72</v>
          </cell>
          <cell r="B8086" t="str">
            <v>Pantherpilz</v>
          </cell>
          <cell r="C8086" t="str">
            <v xml:space="preserve">Amanita pantherina                                                                                                      </v>
          </cell>
          <cell r="D8086" t="str">
            <v xml:space="preserve">Amanita pantherina                                                                      </v>
          </cell>
          <cell r="E8086" t="str">
            <v xml:space="preserve">Amanita pantherina                                                                      </v>
          </cell>
          <cell r="F8086" t="str">
            <v>Model muchomora plamistego</v>
          </cell>
          <cell r="G8086" t="str">
            <v xml:space="preserve">Amanita pantherina                                                                      </v>
          </cell>
          <cell r="H8086">
            <v>120</v>
          </cell>
        </row>
        <row r="8087">
          <cell r="A8087" t="str">
            <v>SOM-BOS-78</v>
          </cell>
          <cell r="B8087" t="str">
            <v>Schafeuter, Schafporling</v>
          </cell>
          <cell r="C8087" t="str">
            <v xml:space="preserve">Albatrellus ovinus                                                                                                      </v>
          </cell>
          <cell r="D8087" t="str">
            <v xml:space="preserve">Albatrellus ovinus                                                                  </v>
          </cell>
          <cell r="E8087" t="str">
            <v xml:space="preserve">Albatrellus ovinus                                                                  </v>
          </cell>
          <cell r="F8087" t="str">
            <v>Model naziemka białawego</v>
          </cell>
          <cell r="G8087" t="str">
            <v xml:space="preserve">Albatrellus ovinus                                                                  </v>
          </cell>
          <cell r="H8087">
            <v>120</v>
          </cell>
        </row>
        <row r="8088">
          <cell r="A8088" t="str">
            <v>SOM-BOS-79</v>
          </cell>
          <cell r="B8088" t="str">
            <v>Krause Glucke, Fette Henne</v>
          </cell>
          <cell r="C8088" t="str">
            <v xml:space="preserve">Sparassis crispa                                                                                                        </v>
          </cell>
          <cell r="D8088" t="str">
            <v xml:space="preserve">Sparassis crispa                                                                  </v>
          </cell>
          <cell r="E8088" t="str">
            <v xml:space="preserve">Sparassis crispa                                                                  </v>
          </cell>
          <cell r="F8088" t="str">
            <v>Model siedzunia sosnowego</v>
          </cell>
          <cell r="G8088" t="str">
            <v xml:space="preserve">Sparassis crispa                                                                  </v>
          </cell>
          <cell r="H8088">
            <v>123</v>
          </cell>
        </row>
        <row r="8089">
          <cell r="A8089" t="str">
            <v>SOM-BOS-96</v>
          </cell>
          <cell r="B8089" t="str">
            <v>Speitäubling</v>
          </cell>
          <cell r="C8089" t="str">
            <v xml:space="preserve">Russula emetica                                                                                                         </v>
          </cell>
          <cell r="D8089" t="str">
            <v xml:space="preserve">Russula emetica                                                                   </v>
          </cell>
          <cell r="E8089" t="str">
            <v xml:space="preserve">Russula emetica                                                                   </v>
          </cell>
          <cell r="F8089" t="str">
            <v>Model głąbka wymiotnego</v>
          </cell>
          <cell r="G8089" t="str">
            <v xml:space="preserve">Russula emetica                                                                   </v>
          </cell>
          <cell r="H8089">
            <v>118</v>
          </cell>
        </row>
        <row r="8090">
          <cell r="A8090" t="str">
            <v>SOM-BOS-99</v>
          </cell>
          <cell r="B8090" t="str">
            <v>Violetter Rötelritterling</v>
          </cell>
          <cell r="C8090" t="str">
            <v xml:space="preserve">Lepista nuda                                                                                                            </v>
          </cell>
          <cell r="D8090" t="str">
            <v xml:space="preserve">Lepista nuda                                                                </v>
          </cell>
          <cell r="E8090" t="str">
            <v xml:space="preserve">Lepista nuda                                                                </v>
          </cell>
          <cell r="F8090" t="str">
            <v>Model gąsówki fioletowawej</v>
          </cell>
          <cell r="G8090" t="str">
            <v xml:space="preserve">Lepista nuda                                                                </v>
          </cell>
          <cell r="H8090">
            <v>105</v>
          </cell>
        </row>
        <row r="8091">
          <cell r="A8091" t="str">
            <v>SOM-BS-1</v>
          </cell>
          <cell r="B8091" t="str">
            <v>Situs der Schädelbasis</v>
          </cell>
          <cell r="C8091" t="str">
            <v xml:space="preserve">Situs of the Base of the Skull                                                                                          </v>
          </cell>
          <cell r="D8091" t="str">
            <v xml:space="preserve">Situs de la base du crâne                                                                  </v>
          </cell>
          <cell r="E8091" t="str">
            <v xml:space="preserve">Situs de la base del cráneo                                                                   </v>
          </cell>
          <cell r="F8091" t="str">
            <v>Model położenia podstawy czaszki</v>
          </cell>
          <cell r="G8091" t="str">
            <v xml:space="preserve">Ситус основания черепа                                                                        </v>
          </cell>
          <cell r="H8091">
            <v>330</v>
          </cell>
        </row>
        <row r="8092">
          <cell r="A8092" t="str">
            <v>SOM-BS-16</v>
          </cell>
          <cell r="B8092" t="str">
            <v>Nerven und Blutgefäße am Gesichtsschädel</v>
          </cell>
          <cell r="C8092" t="str">
            <v xml:space="preserve">Nerves and Blood-Vessels on the Facial Skull                                                                            </v>
          </cell>
          <cell r="D8092" t="str">
            <v xml:space="preserve">Nerfs et vaisseaux sanguins du crâne facial                                                                  </v>
          </cell>
          <cell r="E8092" t="str">
            <v xml:space="preserve">Nervios y vasos sanguíneos del cráneo facial                                                                  </v>
          </cell>
          <cell r="F8092" t="str">
            <v>Model nerwów i naczyń krwionośnych twarzoczaszki</v>
          </cell>
          <cell r="G8092" t="str">
            <v xml:space="preserve">Нервы и кровеносные сосуды на лицевом черепе                                                                        </v>
          </cell>
          <cell r="H8092">
            <v>1512</v>
          </cell>
        </row>
        <row r="8093">
          <cell r="A8093" t="str">
            <v>SOM-BS-17</v>
          </cell>
          <cell r="B8093" t="str">
            <v>Kopfmodell</v>
          </cell>
          <cell r="C8093" t="str">
            <v xml:space="preserve">Model of the Head                                                                                                       </v>
          </cell>
          <cell r="D8093" t="str">
            <v xml:space="preserve">Modèle de la tête                                                                 </v>
          </cell>
          <cell r="E8093" t="str">
            <v xml:space="preserve">Modelo de la cabeza                                                                  </v>
          </cell>
          <cell r="F8093" t="str">
            <v>Model głowy</v>
          </cell>
          <cell r="G8093" t="str">
            <v xml:space="preserve">Модель головы                                                                        </v>
          </cell>
          <cell r="H8093">
            <v>489</v>
          </cell>
        </row>
        <row r="8094">
          <cell r="A8094" t="str">
            <v>SOM-BS-18</v>
          </cell>
          <cell r="B8094" t="str">
            <v>Muskelkopf mit Gefäßen</v>
          </cell>
          <cell r="C8094" t="str">
            <v xml:space="preserve">Head with Muscles and Vessels                                                                                           </v>
          </cell>
          <cell r="D8094" t="str">
            <v xml:space="preserve">La tête avec les muscles et les vaisseaux                                                                     </v>
          </cell>
          <cell r="E8094" t="str">
            <v xml:space="preserve">Cabeza con músculos y vasos                                                                 </v>
          </cell>
          <cell r="F8094" t="str">
            <v>Model głowy z naczyniami krwionośnymi i mięśniami</v>
          </cell>
          <cell r="G8094" t="str">
            <v xml:space="preserve">Голова с мышцами и сосудами                                                                            </v>
          </cell>
          <cell r="H8094">
            <v>1614</v>
          </cell>
        </row>
        <row r="8095">
          <cell r="A8095" t="str">
            <v>SOM-BS-2</v>
          </cell>
          <cell r="B8095" t="str">
            <v>Modell der Duraverhältnisse</v>
          </cell>
          <cell r="C8095" t="str">
            <v xml:space="preserve">Proportions of the Dura Mater                                                                                           </v>
          </cell>
          <cell r="D8095" t="str">
            <v xml:space="preserve">Proportions de la Dura Mater                                                                 </v>
          </cell>
          <cell r="E8095" t="str">
            <v xml:space="preserve">Proporciones de la duramadre                                                                     </v>
          </cell>
          <cell r="F8095" t="str">
            <v>Model proporcji opony twardej</v>
          </cell>
          <cell r="G8095" t="str">
            <v xml:space="preserve">Пропорции твердой мозговой оболочки                                                                            </v>
          </cell>
          <cell r="H8095">
            <v>509</v>
          </cell>
        </row>
        <row r="8096">
          <cell r="A8096" t="str">
            <v>SOM-BS-2/1</v>
          </cell>
          <cell r="B8096" t="str">
            <v>Darstellung der Dura</v>
          </cell>
          <cell r="C8096" t="str">
            <v xml:space="preserve">Dura Mater                                                                                                              </v>
          </cell>
          <cell r="D8096" t="str">
            <v xml:space="preserve">Dura Mater                                                                 </v>
          </cell>
          <cell r="E8096" t="str">
            <v xml:space="preserve">Dura Mater                                                                 </v>
          </cell>
          <cell r="F8096" t="str">
            <v>Model opony twardej</v>
          </cell>
          <cell r="G8096" t="str">
            <v xml:space="preserve">Dura Mater                                                                 </v>
          </cell>
          <cell r="H8096">
            <v>184</v>
          </cell>
        </row>
        <row r="8097">
          <cell r="A8097" t="str">
            <v>SOM-BS-20</v>
          </cell>
          <cell r="B8097" t="str">
            <v>Gehirn, 8-teilig</v>
          </cell>
          <cell r="C8097" t="str">
            <v xml:space="preserve">Brain                                                                                                                   </v>
          </cell>
          <cell r="D8097" t="str">
            <v xml:space="preserve">Cerveau                                                                   </v>
          </cell>
          <cell r="E8097" t="str">
            <v xml:space="preserve">Cerebro                                                                   </v>
          </cell>
          <cell r="F8097" t="str">
            <v>Model mózgu, 8-częściowy</v>
          </cell>
          <cell r="G8097" t="str">
            <v xml:space="preserve">Мозг                                                                    </v>
          </cell>
          <cell r="H8097">
            <v>504</v>
          </cell>
        </row>
        <row r="8098">
          <cell r="A8098" t="str">
            <v>SOM-BS-20/1</v>
          </cell>
          <cell r="B8098" t="str">
            <v>Gehirnhälfte</v>
          </cell>
          <cell r="C8098" t="str">
            <v>Model of half brain. Separates into 4 parts: frontal and parietal lobes, temporal and occipital lobes, medulla and cerebellum.</v>
          </cell>
          <cell r="D8098" t="str">
            <v/>
          </cell>
          <cell r="E8098" t="str">
            <v/>
          </cell>
          <cell r="F8098" t="str">
            <v>Model półkuli mózgu</v>
          </cell>
          <cell r="G8098" t="str">
            <v/>
          </cell>
          <cell r="H8098">
            <v>255</v>
          </cell>
        </row>
        <row r="8099">
          <cell r="A8099" t="str">
            <v>SOM-BS-21</v>
          </cell>
          <cell r="B8099" t="str">
            <v>Gehirn, in 2 Teile zerlegbar</v>
          </cell>
          <cell r="C8099" t="str">
            <v xml:space="preserve">Brain                                                                                                                   </v>
          </cell>
          <cell r="D8099" t="str">
            <v xml:space="preserve">Cerveau                                                                   </v>
          </cell>
          <cell r="E8099" t="str">
            <v xml:space="preserve">Cerebro                                                                   </v>
          </cell>
          <cell r="F8099" t="str">
            <v>Model mózgu, 2-częściowy</v>
          </cell>
          <cell r="G8099" t="str">
            <v xml:space="preserve">Мозг                                                                    </v>
          </cell>
          <cell r="H8099">
            <v>277</v>
          </cell>
        </row>
        <row r="8100">
          <cell r="A8100" t="str">
            <v>SOM-BS-22</v>
          </cell>
          <cell r="B8100" t="str">
            <v>Gehirn, in 4 Teile zerlegbar</v>
          </cell>
          <cell r="C8100" t="str">
            <v xml:space="preserve">Brain                                                                                                                   </v>
          </cell>
          <cell r="D8100" t="str">
            <v xml:space="preserve">Cerveau                                                                   </v>
          </cell>
          <cell r="E8100" t="str">
            <v xml:space="preserve">Cerebro                                                                   </v>
          </cell>
          <cell r="F8100" t="str">
            <v>Model mózgu, 4-częściowy</v>
          </cell>
          <cell r="G8100" t="str">
            <v xml:space="preserve">Мозг                                                                    </v>
          </cell>
          <cell r="H8100">
            <v>365</v>
          </cell>
        </row>
        <row r="8101">
          <cell r="A8101" t="str">
            <v>SOM-BS-23</v>
          </cell>
          <cell r="B8101" t="str">
            <v>Gehirn mit Arterien</v>
          </cell>
          <cell r="C8101" t="str">
            <v xml:space="preserve">Brain with Arteries                                                                                                     </v>
          </cell>
          <cell r="D8101" t="str">
            <v xml:space="preserve">Cerveau avec artères                                                                    </v>
          </cell>
          <cell r="E8101" t="str">
            <v xml:space="preserve">Cerebro con arterias                                                                    </v>
          </cell>
          <cell r="F8101" t="str">
            <v>Model mózgu z tętnicami</v>
          </cell>
          <cell r="G8101" t="str">
            <v xml:space="preserve">Мозг с артериями                                                                              </v>
          </cell>
          <cell r="H8101">
            <v>680</v>
          </cell>
        </row>
        <row r="8102">
          <cell r="A8102" t="str">
            <v>SOM-BS-23/1</v>
          </cell>
          <cell r="B8102" t="str">
            <v>Gehirn mit Arterien</v>
          </cell>
          <cell r="C8102" t="str">
            <v xml:space="preserve">Brain with Arteries                                                                                                     </v>
          </cell>
          <cell r="D8102" t="str">
            <v xml:space="preserve">Cerveau avec artères                                                                    </v>
          </cell>
          <cell r="E8102" t="str">
            <v xml:space="preserve">Cerebro con arterias                                                                    </v>
          </cell>
          <cell r="F8102" t="str">
            <v>Model mózgu z tętnicami</v>
          </cell>
          <cell r="G8102" t="str">
            <v xml:space="preserve">Мозг с артериями                                                                              </v>
          </cell>
          <cell r="H8102">
            <v>848</v>
          </cell>
        </row>
        <row r="8103">
          <cell r="A8103" t="str">
            <v>SOM-BS-23/2</v>
          </cell>
          <cell r="B8103" t="str">
            <v>Hirnstamm</v>
          </cell>
          <cell r="C8103" t="str">
            <v xml:space="preserve">Medulla                                                                                                                 </v>
          </cell>
          <cell r="D8103" t="str">
            <v xml:space="preserve">Médulla                                                                    </v>
          </cell>
          <cell r="E8103" t="str">
            <v xml:space="preserve">Médula                                                                   </v>
          </cell>
          <cell r="F8103" t="str">
            <v>Model pnia mózgu</v>
          </cell>
          <cell r="G8103" t="str">
            <v xml:space="preserve">Медулла                                                                          </v>
          </cell>
          <cell r="H8103">
            <v>256</v>
          </cell>
        </row>
        <row r="8104">
          <cell r="A8104" t="str">
            <v>SOM-BS-23/3</v>
          </cell>
          <cell r="B8104" t="str">
            <v>Gehirnmodell</v>
          </cell>
          <cell r="C8104" t="str">
            <v xml:space="preserve">Model of Brain                                                                                                          </v>
          </cell>
          <cell r="D8104" t="str">
            <v xml:space="preserve">Modèle de cerveau                                                                   </v>
          </cell>
          <cell r="E8104" t="str">
            <v xml:space="preserve">Modelo de cerebro                                                                   </v>
          </cell>
          <cell r="F8104" t="str">
            <v>Model mózgu</v>
          </cell>
          <cell r="G8104" t="str">
            <v xml:space="preserve">Модель мозга                                                                      </v>
          </cell>
          <cell r="H8104">
            <v>826</v>
          </cell>
        </row>
        <row r="8105">
          <cell r="A8105" t="str">
            <v>SOM-BS-23/4</v>
          </cell>
          <cell r="B8105" t="str">
            <v>Gehirnmodell mit Arterien, Falx cerebri und farbl. Markierung der Rindenfelder</v>
          </cell>
          <cell r="C8105" t="str">
            <v xml:space="preserve">Brainmodell with Arteries, Falx Cerebri and                 Indicated Cytoarchitectural Areas                           </v>
          </cell>
          <cell r="D8105" t="str">
            <v xml:space="preserve">Modèle de cerveau avec artères, Falx Cerebri et  Zones cytoarchitecturales indiquées          </v>
          </cell>
          <cell r="E8105" t="str">
            <v xml:space="preserve">Modelo cerebral con arterias, falx cerebri y Áreas citoarquitectónicas indicadas         </v>
          </cell>
          <cell r="F8105" t="str">
            <v>Model mózgu z tętnicami, sierpem mózgu i barwnym oznaczeniem pól korowych</v>
          </cell>
          <cell r="G8105" t="str">
            <v xml:space="preserve">Мозговая модель с артериями, лобной костью и  Указанные цитоархитектурные области              </v>
          </cell>
          <cell r="H8105">
            <v>1094</v>
          </cell>
        </row>
        <row r="8106">
          <cell r="A8106" t="str">
            <v>SOM-BS-24</v>
          </cell>
          <cell r="B8106" t="str">
            <v>Ausguß des Ventrikelsystems vom Gehirn</v>
          </cell>
          <cell r="C8106" t="str">
            <v xml:space="preserve">Ventricular Cavities of the Brain                                                                                       </v>
          </cell>
          <cell r="D8106" t="str">
            <v xml:space="preserve">Cavités ventriculaires du cerveau                                                                   </v>
          </cell>
          <cell r="E8106" t="str">
            <v xml:space="preserve">Cavidades ventriculares del cerebro                                                                   </v>
          </cell>
          <cell r="F8106" t="str">
            <v>Odlew układu komorowego mózgu</v>
          </cell>
          <cell r="G8106" t="str">
            <v xml:space="preserve">Желудочковые полости мозга                                                                      </v>
          </cell>
          <cell r="H8106">
            <v>89</v>
          </cell>
        </row>
        <row r="8107">
          <cell r="A8107" t="str">
            <v>SOM-BS-25</v>
          </cell>
          <cell r="B8107" t="str">
            <v>15-teiliges Gehirnmodell</v>
          </cell>
          <cell r="C8107" t="str">
            <v xml:space="preserve">Model of Brain in 15 Parts                                                                                              </v>
          </cell>
          <cell r="D8107" t="str">
            <v xml:space="preserve">Modèle de cerveau en 15 parties                                                                   </v>
          </cell>
          <cell r="E8107" t="str">
            <v xml:space="preserve">Modelo de cerebro en 15 partes                                                                  </v>
          </cell>
          <cell r="F8107" t="str">
            <v>Model mózgu, 15-częściowy</v>
          </cell>
          <cell r="G8107" t="str">
            <v xml:space="preserve">Модель мозга из 15 частей                                                                        </v>
          </cell>
          <cell r="H8107">
            <v>659</v>
          </cell>
        </row>
        <row r="8108">
          <cell r="A8108" t="str">
            <v>SOM-BS-25/1</v>
          </cell>
          <cell r="B8108" t="str">
            <v>15-teiliges Gehirnmodell mit farbiger Markierung derRindenfelder</v>
          </cell>
          <cell r="C8108" t="str">
            <v xml:space="preserve">Model of Brain with Indicated Cytoarchitectural Areas                                                                   </v>
          </cell>
          <cell r="D8108" t="str">
            <v/>
          </cell>
          <cell r="E8108" t="str">
            <v/>
          </cell>
          <cell r="F8108" t="str">
            <v>Model mózgu, 15-częściowy z barwnym oznaczeniem pól korowych</v>
          </cell>
          <cell r="G8108" t="str">
            <v/>
          </cell>
          <cell r="H8108">
            <v>784</v>
          </cell>
        </row>
        <row r="8109">
          <cell r="A8109" t="str">
            <v>SOM-BS-25/2</v>
          </cell>
          <cell r="B8109" t="str">
            <v>8-teiliges Hirnstammmodell</v>
          </cell>
          <cell r="C8109" t="str">
            <v xml:space="preserve">Model of Brain Stem in 8 parts                                                                                          </v>
          </cell>
          <cell r="D8109" t="str">
            <v xml:space="preserve">Modèle de tronc cérébral en 8 parties                                                                   </v>
          </cell>
          <cell r="E8109" t="str">
            <v xml:space="preserve">Modelo de tallo cerebral en 8 partes                                                                  </v>
          </cell>
          <cell r="F8109" t="str">
            <v>Model pnia mózgu, 8-częściowy</v>
          </cell>
          <cell r="G8109" t="str">
            <v xml:space="preserve">Модель ствола головного мозга из 8 частей                                                                        </v>
          </cell>
          <cell r="H8109">
            <v>359</v>
          </cell>
        </row>
        <row r="8110">
          <cell r="A8110" t="str">
            <v>SOM-BS-25/2-T</v>
          </cell>
          <cell r="B8110" t="str">
            <v>12-teiliges Hirnstammmodell</v>
          </cell>
          <cell r="C8110" t="str">
            <v xml:space="preserve">Model of Brain Stem in 12 parts                                                                                         </v>
          </cell>
          <cell r="D8110" t="str">
            <v xml:space="preserve">Modèle de tronc cérébral en 12 parties                                                                   </v>
          </cell>
          <cell r="E8110" t="str">
            <v xml:space="preserve">Modelo de tallo cerebral en 12 partes                                                                  </v>
          </cell>
          <cell r="F8110" t="str">
            <v>Model pnia mózgu, 12-częściowy</v>
          </cell>
          <cell r="G8110" t="str">
            <v xml:space="preserve">Модель ствола головного мозга из 12 частей                                                                        </v>
          </cell>
          <cell r="H8110">
            <v>716</v>
          </cell>
        </row>
        <row r="8111">
          <cell r="A8111" t="str">
            <v>SOM-BS-25/T</v>
          </cell>
          <cell r="B8111" t="str">
            <v>Transparentes Gehirnmodell</v>
          </cell>
          <cell r="C8111" t="str">
            <v xml:space="preserve">Transparent Brain Model                                                                                                 </v>
          </cell>
          <cell r="D8111" t="str">
            <v xml:space="preserve">Modèle de cerveau transparent                                                                       </v>
          </cell>
          <cell r="E8111" t="str">
            <v xml:space="preserve">Modelo de cerebro transparente                                                                        </v>
          </cell>
          <cell r="F8111" t="str">
            <v>Przezroczysty model mózgu</v>
          </cell>
          <cell r="G8111" t="str">
            <v xml:space="preserve">Прозрачная модель мозга                                                                      </v>
          </cell>
          <cell r="H8111">
            <v>1158</v>
          </cell>
        </row>
        <row r="8112">
          <cell r="A8112" t="str">
            <v>SOM-BS-26/1</v>
          </cell>
          <cell r="B8112" t="str">
            <v>Autonomes Nervensystem</v>
          </cell>
          <cell r="C8112" t="str">
            <v xml:space="preserve">Sympathetic Nervous System                                                                                              </v>
          </cell>
          <cell r="D8112" t="str">
            <v xml:space="preserve">Système nerveux sympathique                                                                       </v>
          </cell>
          <cell r="E8112" t="str">
            <v xml:space="preserve">Sistema nervioso simpático                                                                      </v>
          </cell>
          <cell r="F8112" t="str">
            <v>Model autonomicznego układu nerwowego</v>
          </cell>
          <cell r="G8112" t="str">
            <v xml:space="preserve">Симпатическая нервная система                                                                          </v>
          </cell>
          <cell r="H8112">
            <v>1694</v>
          </cell>
        </row>
        <row r="8113">
          <cell r="A8113" t="str">
            <v>SOM-BS-27</v>
          </cell>
          <cell r="B8113" t="str">
            <v>Nervensystem</v>
          </cell>
          <cell r="C8113" t="str">
            <v xml:space="preserve">Nervous System                                                                                                          </v>
          </cell>
          <cell r="D8113" t="str">
            <v xml:space="preserve">Système nerveux                                                                   </v>
          </cell>
          <cell r="E8113" t="str">
            <v xml:space="preserve">Sistema nervioso                                                                    </v>
          </cell>
          <cell r="F8113" t="str">
            <v>Model układu nerwowego</v>
          </cell>
          <cell r="G8113" t="str">
            <v xml:space="preserve">Нервная система                                                                          </v>
          </cell>
          <cell r="H8113">
            <v>564</v>
          </cell>
        </row>
        <row r="8114">
          <cell r="A8114" t="str">
            <v>SOM-BS-28</v>
          </cell>
          <cell r="B8114" t="str">
            <v>Lendenwirbel (L II) mit Lendenmark</v>
          </cell>
          <cell r="C8114" t="str">
            <v xml:space="preserve">Lumbar Vertebra (L II) with Lumbar Region of Spinal Cord                                                                </v>
          </cell>
          <cell r="D8114" t="str">
            <v/>
          </cell>
          <cell r="E8114" t="str">
            <v/>
          </cell>
          <cell r="F8114" t="str">
            <v>Model: Kręgi lędźwiowe (L II) z odcinkiem lędźwiowym rdzenia kręgowego</v>
          </cell>
          <cell r="G8114" t="str">
            <v/>
          </cell>
          <cell r="H8114">
            <v>215</v>
          </cell>
        </row>
        <row r="8115">
          <cell r="A8115" t="str">
            <v>SOM-BS-28/1</v>
          </cell>
          <cell r="B8115" t="str">
            <v>Brustwirbel (TH II) mit Rückenmark</v>
          </cell>
          <cell r="C8115" t="str">
            <v xml:space="preserve">Thoracic Vertebra (TH II) with Spinal Cord                                                                              </v>
          </cell>
          <cell r="D8115" t="str">
            <v xml:space="preserve">Vertèbre thoracique (TH II) avec moelle épinière                                                                      </v>
          </cell>
          <cell r="E8115" t="str">
            <v xml:space="preserve">Vértebra torácica (TH II) con médula espinal                                                                   </v>
          </cell>
          <cell r="F8115" t="str">
            <v>Model: Kręgi piersiowe (TH II) z odcinkiem piersiowym rdzenia kręgowego</v>
          </cell>
          <cell r="G8115" t="str">
            <v xml:space="preserve">Грудной позвонок (TH II) со спинным мозгом                                                                        </v>
          </cell>
          <cell r="H8115">
            <v>176</v>
          </cell>
        </row>
        <row r="8116">
          <cell r="A8116" t="str">
            <v>SOM-BS-29</v>
          </cell>
          <cell r="B8116" t="str">
            <v>Halswirbel (C VI) mit Rückenmark</v>
          </cell>
          <cell r="C8116" t="str">
            <v xml:space="preserve">Cervical Vertebra (C VI) with Spinal Cord                                                                               </v>
          </cell>
          <cell r="D8116" t="str">
            <v xml:space="preserve">Vertèbre cervicale (C VI) avec moelle épinière                                                                      </v>
          </cell>
          <cell r="E8116" t="str">
            <v xml:space="preserve">Vértebra cervical (C VI) con médula espinal                                                                   </v>
          </cell>
          <cell r="F8116" t="str">
            <v>Model: Kręgi szyjne (C VI) z rdzeniem kręgowym</v>
          </cell>
          <cell r="G8116" t="str">
            <v xml:space="preserve">Шейный позвонок (C VI) со спинным мозгом                                                                        </v>
          </cell>
          <cell r="H8116">
            <v>180</v>
          </cell>
        </row>
        <row r="8117">
          <cell r="A8117" t="str">
            <v>SOM-BS-3</v>
          </cell>
          <cell r="B8117" t="str">
            <v>Kopf und Hals</v>
          </cell>
          <cell r="C8117" t="str">
            <v xml:space="preserve">Head and Neck                                                                                                           </v>
          </cell>
          <cell r="D8117" t="str">
            <v xml:space="preserve">Tête et cou                                                               </v>
          </cell>
          <cell r="E8117" t="str">
            <v xml:space="preserve">Cabeza y cuello                                                                  </v>
          </cell>
          <cell r="F8117" t="str">
            <v>Model głowy z szyją</v>
          </cell>
          <cell r="G8117" t="str">
            <v xml:space="preserve">Голова и шея                                                                  </v>
          </cell>
          <cell r="H8117">
            <v>3354</v>
          </cell>
        </row>
        <row r="8118">
          <cell r="A8118" t="str">
            <v>SOM-BS-30</v>
          </cell>
          <cell r="B8118" t="str">
            <v>Fünfter Halswirbel</v>
          </cell>
          <cell r="C8118" t="str">
            <v xml:space="preserve">Fifth Cervical Vertebra                                                                                                 </v>
          </cell>
          <cell r="D8118" t="str">
            <v xml:space="preserve">Cinquième vertèbre cervicale                                                                     </v>
          </cell>
          <cell r="E8118" t="str">
            <v xml:space="preserve">Quinta vértebra cervical                                                                    </v>
          </cell>
          <cell r="F8118" t="str">
            <v>Model piątego kręgu szyjnego</v>
          </cell>
          <cell r="G8118" t="str">
            <v xml:space="preserve">Пятый шейный позвонок                                                                            </v>
          </cell>
          <cell r="H8118">
            <v>341</v>
          </cell>
        </row>
        <row r="8119">
          <cell r="A8119" t="str">
            <v>SOM-BS-31</v>
          </cell>
          <cell r="B8119" t="str">
            <v>Rückenmark mit Wirbelkanal</v>
          </cell>
          <cell r="C8119" t="str">
            <v xml:space="preserve">Spinal Cord in the Spinal Canal                                                                                         </v>
          </cell>
          <cell r="D8119" t="str">
            <v xml:space="preserve">La moelle épinière dans le canal rachidien                                                                     </v>
          </cell>
          <cell r="E8119" t="str">
            <v xml:space="preserve">La médula espinal en el canal espinal                                                                   </v>
          </cell>
          <cell r="F8119" t="str">
            <v>Model rdzenia kręgowego z kanałem kręgowym</v>
          </cell>
          <cell r="G8119" t="str">
            <v xml:space="preserve">Спинной мозг в позвоночном канале                                                                        </v>
          </cell>
          <cell r="H8119">
            <v>1501</v>
          </cell>
        </row>
        <row r="8120">
          <cell r="A8120" t="str">
            <v>SOM-BS-32/37</v>
          </cell>
          <cell r="B8120" t="str">
            <v>Rückenmark mit Nervenabzweigungen</v>
          </cell>
          <cell r="C8120" t="str">
            <v xml:space="preserve">Spinal Cord with Nerve Branches                                                                                         </v>
          </cell>
          <cell r="D8120" t="str">
            <v xml:space="preserve">La moelle épinière et ses ramifications nerveuses                                                                     </v>
          </cell>
          <cell r="E8120" t="str">
            <v xml:space="preserve">Médula espinal con ramas nerviosas                                                                     </v>
          </cell>
          <cell r="F8120" t="str">
            <v>Model rdzenia kręgowego z odgałęzieniami nerwów</v>
          </cell>
          <cell r="G8120" t="str">
            <v xml:space="preserve">Спинной мозг с нервными ветвями                                                                          </v>
          </cell>
          <cell r="H8120">
            <v>256</v>
          </cell>
        </row>
        <row r="8121">
          <cell r="A8121" t="str">
            <v>SOM-BS-33</v>
          </cell>
          <cell r="B8121" t="str">
            <v>Rückenmark</v>
          </cell>
          <cell r="C8121" t="str">
            <v xml:space="preserve">Spinal Cord with Nerve Branches                                                                                         </v>
          </cell>
          <cell r="D8121" t="str">
            <v xml:space="preserve">La moelle épinière et ses ramifications nerveuses                                                                     </v>
          </cell>
          <cell r="E8121" t="str">
            <v xml:space="preserve">Médula espinal con ramas nerviosas                                                                     </v>
          </cell>
          <cell r="F8121" t="str">
            <v>Model rdzenia kręgowego</v>
          </cell>
          <cell r="G8121" t="str">
            <v xml:space="preserve">Спинной мозг с нервными ветвями                                                                          </v>
          </cell>
          <cell r="H8121">
            <v>265</v>
          </cell>
        </row>
        <row r="8122">
          <cell r="A8122" t="str">
            <v>SOM-BS-35</v>
          </cell>
          <cell r="B8122" t="str">
            <v>Neuron (Nervenzelle), in drei Teile zerlegbar</v>
          </cell>
          <cell r="C8122" t="str">
            <v xml:space="preserve">Neuron                                                                                                                  </v>
          </cell>
          <cell r="D8122" t="str">
            <v xml:space="preserve">Neurone                                                                   </v>
          </cell>
          <cell r="E8122" t="str">
            <v xml:space="preserve">Neurona                                                                   </v>
          </cell>
          <cell r="F8122" t="str">
            <v>Model neurony, 3-częściowy</v>
          </cell>
          <cell r="G8122" t="str">
            <v xml:space="preserve">Нейрон                                                                        </v>
          </cell>
          <cell r="H8122">
            <v>456</v>
          </cell>
        </row>
        <row r="8123">
          <cell r="A8123" t="str">
            <v>SOM-BS-35/1</v>
          </cell>
          <cell r="B8123" t="str">
            <v>Neuron (Nervenzelle), unzerlegbar</v>
          </cell>
          <cell r="C8123" t="str">
            <v xml:space="preserve">Neuron                                                                                                                  </v>
          </cell>
          <cell r="D8123" t="str">
            <v xml:space="preserve">Neurone                                                                   </v>
          </cell>
          <cell r="E8123" t="str">
            <v xml:space="preserve">Neurona                                                                   </v>
          </cell>
          <cell r="F8123" t="str">
            <v>Model neuronu, nierozkładany</v>
          </cell>
          <cell r="G8123" t="str">
            <v xml:space="preserve">Нейрон                                                                        </v>
          </cell>
          <cell r="H8123">
            <v>282</v>
          </cell>
        </row>
        <row r="8124">
          <cell r="A8124" t="str">
            <v>SOM-BS-35/3</v>
          </cell>
          <cell r="B8124" t="str">
            <v>Modell einer Synapse, vielfach vergrößert</v>
          </cell>
          <cell r="C8124" t="str">
            <v xml:space="preserve">Model of a Synapse                                                                                                      </v>
          </cell>
          <cell r="D8124" t="str">
            <v>Synapse, modèle</v>
          </cell>
          <cell r="E8124" t="str">
            <v xml:space="preserve">Modelo de una sinapsis                                                                    </v>
          </cell>
          <cell r="F8124" t="str">
            <v>Model synapsy w powiększeniu</v>
          </cell>
          <cell r="G8124" t="str">
            <v xml:space="preserve">Модель синапса                                                                          </v>
          </cell>
          <cell r="H8124">
            <v>321</v>
          </cell>
        </row>
        <row r="8125">
          <cell r="A8125" t="str">
            <v>SOM-BS-36</v>
          </cell>
          <cell r="B8125" t="str">
            <v>Quergestreifte Muskelfaser mit motorischer Nervenendplatte</v>
          </cell>
          <cell r="C8125" t="str">
            <v xml:space="preserve">Transversely Striated Muscular Fibre with Motor End-Plate                                                               </v>
          </cell>
          <cell r="D8125" t="str">
            <v/>
          </cell>
          <cell r="E8125" t="str">
            <v/>
          </cell>
          <cell r="F8125" t="str">
            <v>Model: Poprzecznie prążkowane włókno nerwowe z synapsą nerwowo-mięśniową</v>
          </cell>
          <cell r="G8125" t="str">
            <v/>
          </cell>
          <cell r="H8125">
            <v>598</v>
          </cell>
        </row>
        <row r="8126">
          <cell r="A8126" t="str">
            <v>SOM-BS-36/1</v>
          </cell>
          <cell r="B8126" t="str">
            <v>Quergestreifte Muskelfaser - Funktionsmodell</v>
          </cell>
          <cell r="C8126" t="str">
            <v xml:space="preserve">Skeletal muscle fibre with neuromuscular junction                                                                       </v>
          </cell>
          <cell r="D8126" t="str">
            <v/>
          </cell>
          <cell r="E8126" t="str">
            <v/>
          </cell>
          <cell r="F8126" t="str">
            <v>Model: Włókno mięśni szkieletowych z połączeniem nerwowo-mięśniowym</v>
          </cell>
          <cell r="G8126" t="str">
            <v/>
          </cell>
          <cell r="H8126">
            <v>1017</v>
          </cell>
        </row>
        <row r="8127">
          <cell r="A8127" t="str">
            <v>SOM-BS-36/2</v>
          </cell>
          <cell r="B8127" t="str">
            <v>Myofibrille - Funktionsmodell</v>
          </cell>
          <cell r="C8127" t="str">
            <v xml:space="preserve">Functional model of a myofibril                                                                                         </v>
          </cell>
          <cell r="D8127" t="str">
            <v xml:space="preserve">Modèle fonctionnel d'une myofibrille                                                                       </v>
          </cell>
          <cell r="E8127" t="str">
            <v xml:space="preserve">Modelo funcional de una miofibrilla                                                                       </v>
          </cell>
          <cell r="F8127" t="str">
            <v>Model funkcjonalny miofibryli</v>
          </cell>
          <cell r="G8127" t="str">
            <v xml:space="preserve">Функциональная модель миофибриллы                                                                                  </v>
          </cell>
          <cell r="H8127">
            <v>293</v>
          </cell>
        </row>
        <row r="8128">
          <cell r="A8128" t="str">
            <v>SOM-BS-43</v>
          </cell>
          <cell r="B8128" t="str">
            <v>Median- und Frontalschnitt vom Kopf</v>
          </cell>
          <cell r="C8128" t="str">
            <v xml:space="preserve">Median and Frontal Section of the Head                                                                                  </v>
          </cell>
          <cell r="D8128" t="str">
            <v xml:space="preserve">Section médiane et frontale de la tête                                                                 </v>
          </cell>
          <cell r="E8128" t="str">
            <v xml:space="preserve">Sección mediana y frontal de la cabeza                                                                  </v>
          </cell>
          <cell r="F8128" t="str">
            <v>Model przekroju poprzecznego i czołowego głowy</v>
          </cell>
          <cell r="G8128" t="str">
            <v xml:space="preserve">Медианный и фронтальный разрез головы                                                                        </v>
          </cell>
          <cell r="H8128">
            <v>348</v>
          </cell>
        </row>
        <row r="8129">
          <cell r="A8129" t="str">
            <v>SOM-BS-45</v>
          </cell>
          <cell r="B8129" t="str">
            <v>5 Gehirnschnittmodelle</v>
          </cell>
          <cell r="C8129" t="str">
            <v xml:space="preserve">5 Section Models of the Brain                                                                                           </v>
          </cell>
          <cell r="D8129" t="str">
            <v xml:space="preserve">5 Modèles de section du cerveau                                                                   </v>
          </cell>
          <cell r="E8129" t="str">
            <v xml:space="preserve">5 Modelos de sección del cerebro                                                                   </v>
          </cell>
          <cell r="F8129" t="str">
            <v>5 modeli przekrojowych mózgu</v>
          </cell>
          <cell r="G8129" t="str">
            <v xml:space="preserve">5 Секционные модели мозга                                                                      </v>
          </cell>
          <cell r="H8129">
            <v>938</v>
          </cell>
        </row>
        <row r="8130">
          <cell r="A8130" t="str">
            <v>SOM-BS-5</v>
          </cell>
          <cell r="B8130" t="str">
            <v>Basis des Kopfes</v>
          </cell>
          <cell r="C8130" t="str">
            <v xml:space="preserve">Base of the Head                                                                                                        </v>
          </cell>
          <cell r="D8130" t="str">
            <v xml:space="preserve">Base de la tête                                                                 </v>
          </cell>
          <cell r="E8130" t="str">
            <v xml:space="preserve">Base de la cabeza                                                                  </v>
          </cell>
          <cell r="F8130" t="str">
            <v>Model podstawy głowy</v>
          </cell>
          <cell r="G8130" t="str">
            <v xml:space="preserve">Основание головы                                                                        </v>
          </cell>
          <cell r="H8130">
            <v>876</v>
          </cell>
        </row>
        <row r="8131">
          <cell r="A8131" t="str">
            <v>SOM-BS-5/1</v>
          </cell>
          <cell r="B8131" t="str">
            <v>Basis des Kopfes</v>
          </cell>
          <cell r="C8131" t="str">
            <v xml:space="preserve">Base of the Head                                                                                                        </v>
          </cell>
          <cell r="D8131" t="str">
            <v xml:space="preserve">Base de la tête                                                                 </v>
          </cell>
          <cell r="E8131" t="str">
            <v xml:space="preserve">Base de la cabeza                                                                  </v>
          </cell>
          <cell r="F8131" t="str">
            <v>Model podstawy głowy</v>
          </cell>
          <cell r="G8131" t="str">
            <v xml:space="preserve">Основание головы                                                                        </v>
          </cell>
          <cell r="H8131">
            <v>1047</v>
          </cell>
        </row>
        <row r="8132">
          <cell r="A8132" t="str">
            <v>SOM-BS-5/2</v>
          </cell>
          <cell r="B8132" t="str">
            <v>Basis des Kopfes</v>
          </cell>
          <cell r="C8132" t="str">
            <v xml:space="preserve">Base of the Head                                                                                                        </v>
          </cell>
          <cell r="D8132" t="str">
            <v xml:space="preserve">Base de la tête                                                                 </v>
          </cell>
          <cell r="E8132" t="str">
            <v xml:space="preserve">Base de la cabeza                                                                  </v>
          </cell>
          <cell r="F8132" t="str">
            <v>Model podstawy głowy</v>
          </cell>
          <cell r="G8132" t="str">
            <v xml:space="preserve">Основание головы                                                                        </v>
          </cell>
          <cell r="H8132">
            <v>940</v>
          </cell>
        </row>
        <row r="8133">
          <cell r="A8133" t="str">
            <v>SOM-BS-5/5</v>
          </cell>
          <cell r="B8133" t="str">
            <v>Anatomisches Schnittmodell des Kopfes (in Verbindung mitentsprechenden CT- und MR-Aufnahmen)</v>
          </cell>
          <cell r="C8133" t="str">
            <v xml:space="preserve">Anatomical Sectional Model of the Head (combined            with corresponding MR-Figures)                              </v>
          </cell>
          <cell r="D8133" t="str">
            <v xml:space="preserve">Modèle anatomique en coupe de la tête (combiné)          avec les figures MR correspondantes)                </v>
          </cell>
          <cell r="E8133" t="str">
            <v xml:space="preserve">Modelo anatómico seccional de la cabeza (combinado          con las correspondientes cifras MR)   </v>
          </cell>
          <cell r="F8133" t="str">
            <v>Anatomiczny model przekrojowy głowy (z odpowiednimi zdjęciami CT i MR)</v>
          </cell>
          <cell r="G8133" t="str">
            <v/>
          </cell>
          <cell r="H8133">
            <v>3380</v>
          </cell>
        </row>
        <row r="8134">
          <cell r="A8134" t="str">
            <v>SOM-BS-6/1</v>
          </cell>
          <cell r="B8134" t="str">
            <v>Medianschnitt des Kopfes</v>
          </cell>
          <cell r="C8134" t="str">
            <v xml:space="preserve">Median Section of the Head                                                                                              </v>
          </cell>
          <cell r="D8134" t="str">
            <v>Tête, coupe mediane sur socle</v>
          </cell>
          <cell r="E8134" t="str">
            <v xml:space="preserve">Sección mediana de la cabeza                                                                  </v>
          </cell>
          <cell r="F8134" t="str">
            <v>Przekrój poprzeczny głowy</v>
          </cell>
          <cell r="G8134" t="str">
            <v xml:space="preserve">Медианная часть головы                                                                        </v>
          </cell>
          <cell r="H8134">
            <v>238</v>
          </cell>
        </row>
        <row r="8135">
          <cell r="A8135" t="str">
            <v>SOM-BS-6/2</v>
          </cell>
          <cell r="B8135" t="str">
            <v>Horizontalschnitt des Kopfes in Höhe der Augenhöhle</v>
          </cell>
          <cell r="C8135" t="str">
            <v xml:space="preserve">Horizontal Section of the Head                                                                                          </v>
          </cell>
          <cell r="D8135" t="str">
            <v xml:space="preserve">Section horizontale de la tête                                                                 </v>
          </cell>
          <cell r="E8135" t="str">
            <v xml:space="preserve">Sección horizontal de la cabeza                                                                  </v>
          </cell>
          <cell r="F8135" t="str">
            <v>Przekrój poziomy głowy na wysokości oczodołów</v>
          </cell>
          <cell r="G8135" t="str">
            <v xml:space="preserve">Горизонтальное сечение головы                                                                        </v>
          </cell>
          <cell r="H8135">
            <v>261</v>
          </cell>
        </row>
        <row r="8136">
          <cell r="A8136" t="str">
            <v>SOM-BS-7</v>
          </cell>
          <cell r="B8136" t="str">
            <v>Kopfmodell</v>
          </cell>
          <cell r="C8136" t="str">
            <v xml:space="preserve">Model of the Head                                                                                                       </v>
          </cell>
          <cell r="D8136" t="str">
            <v xml:space="preserve">Modèle de la tête                                                                 </v>
          </cell>
          <cell r="E8136" t="str">
            <v xml:space="preserve">Modelo de la cabeza                                                                  </v>
          </cell>
          <cell r="F8136" t="str">
            <v>Model głowy</v>
          </cell>
          <cell r="G8136" t="str">
            <v xml:space="preserve">Модель головы                                                                        </v>
          </cell>
          <cell r="H8136">
            <v>1204</v>
          </cell>
        </row>
        <row r="8137">
          <cell r="A8137" t="str">
            <v>SOM-BS-8</v>
          </cell>
          <cell r="B8137" t="str">
            <v>Kopfmodell</v>
          </cell>
          <cell r="C8137" t="str">
            <v xml:space="preserve">Model of the Head                                                                                                       </v>
          </cell>
          <cell r="D8137" t="str">
            <v xml:space="preserve">Modèle de la tête                                                                 </v>
          </cell>
          <cell r="E8137" t="str">
            <v xml:space="preserve">Modelo de la cabeza                                                                  </v>
          </cell>
          <cell r="F8137" t="str">
            <v>Model głowy</v>
          </cell>
          <cell r="G8137" t="str">
            <v xml:space="preserve">Модель головы                                                                        </v>
          </cell>
          <cell r="H8137">
            <v>613</v>
          </cell>
        </row>
        <row r="8138">
          <cell r="A8138" t="str">
            <v>SOM-BS-8/1</v>
          </cell>
          <cell r="B8138" t="str">
            <v>Kopfmodell</v>
          </cell>
          <cell r="C8138" t="str">
            <v xml:space="preserve">Model of the Head                                                                                                       </v>
          </cell>
          <cell r="D8138" t="str">
            <v xml:space="preserve">Modèle de la tête                                                                 </v>
          </cell>
          <cell r="E8138" t="str">
            <v xml:space="preserve">Modelo de la cabeza                                                                  </v>
          </cell>
          <cell r="F8138" t="str">
            <v>Model głowy</v>
          </cell>
          <cell r="G8138" t="str">
            <v xml:space="preserve">Модель головы                                                                        </v>
          </cell>
          <cell r="H8138">
            <v>662</v>
          </cell>
        </row>
        <row r="8139">
          <cell r="A8139" t="str">
            <v>SOM-BS-9</v>
          </cell>
          <cell r="B8139" t="str">
            <v>Kopfhälfte</v>
          </cell>
          <cell r="C8139" t="str">
            <v xml:space="preserve">Half of the Head                                                                                                        </v>
          </cell>
          <cell r="D8139" t="str">
            <v xml:space="preserve">La moitié de la tête                                                                 </v>
          </cell>
          <cell r="E8139" t="str">
            <v xml:space="preserve">La mitad de la cabeza                                                                  </v>
          </cell>
          <cell r="F8139" t="str">
            <v>Model połowy głowy</v>
          </cell>
          <cell r="G8139" t="str">
            <v xml:space="preserve">Половина головы                                                                        </v>
          </cell>
          <cell r="H8139">
            <v>773</v>
          </cell>
        </row>
        <row r="8140">
          <cell r="A8140" t="str">
            <v>SOM-CS-1</v>
          </cell>
          <cell r="B8140" t="str">
            <v>Augapfel, 5fach vergrößert, in 7 Teile zerlegbar</v>
          </cell>
          <cell r="C8140" t="str">
            <v xml:space="preserve">Eyeball                                                                                                                 </v>
          </cell>
          <cell r="D8140" t="str">
            <v xml:space="preserve">Globe oculaire                                                                    </v>
          </cell>
          <cell r="E8140" t="str">
            <v xml:space="preserve">Ojo de buey                                                                </v>
          </cell>
          <cell r="F8140" t="str">
            <v>Model gałki ocznej, 5-krotne powiększenie, 7-częściowy</v>
          </cell>
          <cell r="G8140" t="str">
            <v xml:space="preserve">Глазное яблоко                                                                        </v>
          </cell>
          <cell r="H8140">
            <v>385</v>
          </cell>
        </row>
        <row r="8141">
          <cell r="A8141" t="str">
            <v>SOM-CS-1/1</v>
          </cell>
          <cell r="B8141" t="str">
            <v>Augapfel, 5fach vergrößert, 7teilig, auf Sockel</v>
          </cell>
          <cell r="C8141" t="str">
            <v xml:space="preserve">Eyeball                                                                                                                 </v>
          </cell>
          <cell r="D8141" t="str">
            <v xml:space="preserve">Globe oculaire                                                                    </v>
          </cell>
          <cell r="E8141" t="str">
            <v xml:space="preserve">Ojo de buey                                                                </v>
          </cell>
          <cell r="F8141" t="str">
            <v>Model gałki ocznej, 5-krotne powiększenie, 7-częściowy, na podstawce</v>
          </cell>
          <cell r="G8141" t="str">
            <v xml:space="preserve">Глазное яблоко                                                                        </v>
          </cell>
          <cell r="H8141">
            <v>385</v>
          </cell>
        </row>
        <row r="8142">
          <cell r="A8142" t="str">
            <v>SOM-CS-10</v>
          </cell>
          <cell r="B8142" t="str">
            <v>Augapfel, 5fach vergrößert, 3teilig, sehr detailliert</v>
          </cell>
          <cell r="C8142" t="str">
            <v xml:space="preserve">Eyeball                                                                                                                 </v>
          </cell>
          <cell r="D8142" t="str">
            <v xml:space="preserve">Globe oculaire                                                                    </v>
          </cell>
          <cell r="E8142" t="str">
            <v xml:space="preserve">Ojo de buey                                                                </v>
          </cell>
          <cell r="F8142" t="str">
            <v>Szczegółowy model gałki ocznej, 5-krotne powiększenie, 3-częściowy</v>
          </cell>
          <cell r="G8142" t="str">
            <v xml:space="preserve">Глазное яблоко                                                                        </v>
          </cell>
          <cell r="H8142">
            <v>485</v>
          </cell>
        </row>
        <row r="8143">
          <cell r="A8143" t="str">
            <v>SOM-CS-11</v>
          </cell>
          <cell r="B8143" t="str">
            <v>Augapfel, 5fach vergrößert, in 2 Teile zerlegbar</v>
          </cell>
          <cell r="C8143" t="str">
            <v xml:space="preserve">Eyeball                                                                                                                 </v>
          </cell>
          <cell r="D8143" t="str">
            <v xml:space="preserve">Globe oculaire                                                                    </v>
          </cell>
          <cell r="E8143" t="str">
            <v xml:space="preserve">Ojo de buey                                                                </v>
          </cell>
          <cell r="F8143" t="str">
            <v>Model gałki ocznej, 5-krotne powiększenie, 2-częściowy</v>
          </cell>
          <cell r="G8143" t="str">
            <v xml:space="preserve">Глазное яблоко                                                                        </v>
          </cell>
          <cell r="H8143">
            <v>470</v>
          </cell>
        </row>
        <row r="8144">
          <cell r="A8144" t="str">
            <v>SOM-CS-13</v>
          </cell>
          <cell r="B8144" t="str">
            <v>Augapfel, 4fach vergrößert, unzerlegbar</v>
          </cell>
          <cell r="C8144" t="str">
            <v xml:space="preserve">Eyeball                                                                                                                 </v>
          </cell>
          <cell r="D8144" t="str">
            <v xml:space="preserve">Globe oculaire                                                                    </v>
          </cell>
          <cell r="E8144" t="str">
            <v xml:space="preserve">Ojo de buey                                                                </v>
          </cell>
          <cell r="F8144" t="str">
            <v>Model gałki ocznej, 4-krotne powiększenie, jednolity</v>
          </cell>
          <cell r="G8144" t="str">
            <v xml:space="preserve">Глазное яблоко                                                                        </v>
          </cell>
          <cell r="H8144">
            <v>179</v>
          </cell>
        </row>
        <row r="8145">
          <cell r="A8145" t="str">
            <v>SOM-CS-16</v>
          </cell>
          <cell r="B8145" t="str">
            <v>Augapfel, 5fach vergrößert, 8teilig, sehr detailliert</v>
          </cell>
          <cell r="C8145" t="str">
            <v xml:space="preserve">Eyeball                                                                                                                 </v>
          </cell>
          <cell r="D8145" t="str">
            <v xml:space="preserve">Globe oculaire                                                                    </v>
          </cell>
          <cell r="E8145" t="str">
            <v xml:space="preserve">Ojo de buey                                                                </v>
          </cell>
          <cell r="F8145" t="str">
            <v>Szczegółowy model gałki ocznej, 5-krotne powiększenie, 8-częściowy</v>
          </cell>
          <cell r="G8145" t="str">
            <v xml:space="preserve">Глазное яблоко                                                                        </v>
          </cell>
          <cell r="H8145">
            <v>596</v>
          </cell>
        </row>
        <row r="8146">
          <cell r="A8146" t="str">
            <v>SOM-CS-2</v>
          </cell>
          <cell r="B8146" t="str">
            <v>Augenhöhle mit Augapfel</v>
          </cell>
          <cell r="C8146" t="str">
            <v xml:space="preserve">Eyeball with Part of Orbit                                                                                              </v>
          </cell>
          <cell r="D8146" t="str">
            <v xml:space="preserve">Globe oculaire avec une partie de l'orbite                                                                    </v>
          </cell>
          <cell r="E8146" t="str">
            <v xml:space="preserve">Globo ocular con parte de la órbita                                                                   </v>
          </cell>
          <cell r="F8146" t="str">
            <v>Model oczodołu z gałką oczną</v>
          </cell>
          <cell r="G8146" t="str">
            <v xml:space="preserve">Глазное яблоко с частью орбиты                                                                        </v>
          </cell>
          <cell r="H8146">
            <v>544</v>
          </cell>
        </row>
        <row r="8147">
          <cell r="A8147" t="str">
            <v>SOM-CS-2/2</v>
          </cell>
          <cell r="B8147" t="str">
            <v>Augenhöhle mit Augapfel, mit Tränenorganen und Stützapparat der Augenlider</v>
          </cell>
          <cell r="C8147" t="str">
            <v xml:space="preserve">Eyeball with Part of Orbit                                                                                              </v>
          </cell>
          <cell r="D8147" t="str">
            <v xml:space="preserve">Globe oculaire avec une partie de l'orbite                                                                    </v>
          </cell>
          <cell r="E8147" t="str">
            <v xml:space="preserve">Globo ocular con parte de la órbita                                                                   </v>
          </cell>
          <cell r="F8147" t="str">
            <v>Model oczodołu z gałką oczną i gruczołami łzowymi i aparatem podtrzymującym powieki</v>
          </cell>
          <cell r="G8147" t="str">
            <v xml:space="preserve">Глазное яблоко с частью орбиты                                                                        </v>
          </cell>
          <cell r="H8147">
            <v>721</v>
          </cell>
        </row>
        <row r="8148">
          <cell r="A8148" t="str">
            <v>SOM-CS-21/1</v>
          </cell>
          <cell r="B8148" t="str">
            <v>Rechte Augenhälfte auf Sockel</v>
          </cell>
          <cell r="C8148" t="str">
            <v xml:space="preserve">Right Half of the Human Eye on a Base                                                                                   </v>
          </cell>
          <cell r="D8148" t="str">
            <v xml:space="preserve">Moitié droite de l'œil humain sur une base                                                                </v>
          </cell>
          <cell r="E8148" t="str">
            <v xml:space="preserve">La mitad derecha del ojo humano sobre una base                                                                </v>
          </cell>
          <cell r="F8148" t="str">
            <v>Model prawej połowy oka na podstawce</v>
          </cell>
          <cell r="G8148" t="str">
            <v/>
          </cell>
          <cell r="H8148">
            <v>383</v>
          </cell>
        </row>
        <row r="8149">
          <cell r="A8149" t="str">
            <v>SOM-CS-22</v>
          </cell>
          <cell r="B8149" t="str">
            <v>Kataraktaugenmodell</v>
          </cell>
          <cell r="C8149" t="str">
            <v xml:space="preserve">Cataract Eye Model                                                                                                      </v>
          </cell>
          <cell r="D8149" t="str">
            <v xml:space="preserve">Modèle d'œil de la cataracte                                                                     </v>
          </cell>
          <cell r="E8149" t="str">
            <v xml:space="preserve">Modelo de ojo con cataratas                                                                     </v>
          </cell>
          <cell r="F8149" t="str">
            <v>Model oka z zaćmą</v>
          </cell>
          <cell r="G8149" t="str">
            <v xml:space="preserve">Модель глаза с катарактой                                                                                </v>
          </cell>
          <cell r="H8149">
            <v>358</v>
          </cell>
        </row>
        <row r="8150">
          <cell r="A8150" t="str">
            <v>SOM-CS-4</v>
          </cell>
          <cell r="B8150" t="str">
            <v xml:space="preserve">Augapfel, </v>
          </cell>
          <cell r="C8150" t="str">
            <v xml:space="preserve">Eyeball                                                                                                                 </v>
          </cell>
          <cell r="D8150" t="str">
            <v xml:space="preserve">Globe oculaire                                                                    </v>
          </cell>
          <cell r="E8150" t="str">
            <v xml:space="preserve">Ojo de buey                                                                </v>
          </cell>
          <cell r="F8150" t="str">
            <v>Model gałki ocznej</v>
          </cell>
          <cell r="G8150" t="str">
            <v xml:space="preserve">Глазное яблоко                                                                        </v>
          </cell>
          <cell r="H8150">
            <v>327</v>
          </cell>
        </row>
        <row r="8151">
          <cell r="A8151" t="str">
            <v>SOM-CS-5</v>
          </cell>
          <cell r="B8151" t="str">
            <v>Augapfel</v>
          </cell>
          <cell r="C8151" t="str">
            <v xml:space="preserve">Eyeball                                                                                                                 </v>
          </cell>
          <cell r="D8151" t="str">
            <v xml:space="preserve">Globe oculaire                                                                    </v>
          </cell>
          <cell r="E8151" t="str">
            <v xml:space="preserve">Ojo de buey                                                                </v>
          </cell>
          <cell r="F8151" t="str">
            <v>Model gałki ocznej</v>
          </cell>
          <cell r="G8151" t="str">
            <v xml:space="preserve">Глазное яблоко                                                                        </v>
          </cell>
          <cell r="H8151">
            <v>275</v>
          </cell>
        </row>
        <row r="8152">
          <cell r="A8152" t="str">
            <v>SOM-CS-7</v>
          </cell>
          <cell r="B8152" t="str">
            <v>Augapfel</v>
          </cell>
          <cell r="C8152" t="str">
            <v xml:space="preserve">Eyeball                                                                                                                 </v>
          </cell>
          <cell r="D8152" t="str">
            <v xml:space="preserve">Globe oculaire                                                                    </v>
          </cell>
          <cell r="E8152" t="str">
            <v xml:space="preserve">Ojo de buey                                                                </v>
          </cell>
          <cell r="F8152" t="str">
            <v>Model gałki ocznej</v>
          </cell>
          <cell r="G8152" t="str">
            <v xml:space="preserve">Глазное яблоко                                                                        </v>
          </cell>
          <cell r="H8152">
            <v>527</v>
          </cell>
        </row>
        <row r="8153">
          <cell r="A8153" t="str">
            <v>SOM-DS-1</v>
          </cell>
          <cell r="B8153" t="str">
            <v>Gehörorgan mit Ohrmuschel</v>
          </cell>
          <cell r="C8153" t="str">
            <v xml:space="preserve">Ear with Pinna                                                                                                          </v>
          </cell>
          <cell r="D8153" t="str">
            <v xml:space="preserve">Oreille avec pavillon                                                                    </v>
          </cell>
          <cell r="E8153" t="str">
            <v xml:space="preserve">Oreja con pabellón auricular                                                                     </v>
          </cell>
          <cell r="F8153" t="str">
            <v>Model ucha z małżowiną</v>
          </cell>
          <cell r="G8153" t="str">
            <v xml:space="preserve">Ухо с шилом                                                                      </v>
          </cell>
          <cell r="H8153">
            <v>1275</v>
          </cell>
        </row>
        <row r="8154">
          <cell r="A8154" t="str">
            <v>SOM-DS-10</v>
          </cell>
          <cell r="B8154" t="str">
            <v>Schnitt durch die mittlere Windung der Schnecke</v>
          </cell>
          <cell r="C8154" t="str">
            <v xml:space="preserve">Section through the Central Spiral of the Cochlea                                                                       </v>
          </cell>
          <cell r="D8154" t="str">
            <v xml:space="preserve">Section de la spirale centrale de la cochlée                                                                    </v>
          </cell>
          <cell r="E8154" t="str">
            <v xml:space="preserve">Sección de la espiral central de la cóclea                                                                   </v>
          </cell>
          <cell r="F8154" t="str">
            <v>Model przekroju przez środkowy zwój ślimaka</v>
          </cell>
          <cell r="G8154" t="str">
            <v xml:space="preserve">Сечение через центральную спираль улитки                                                                       </v>
          </cell>
          <cell r="H8154">
            <v>468</v>
          </cell>
        </row>
        <row r="8155">
          <cell r="A8155" t="str">
            <v>SOM-DS-13</v>
          </cell>
          <cell r="B8155" t="str">
            <v>Labyrinth</v>
          </cell>
          <cell r="C8155" t="str">
            <v xml:space="preserve">Labyrinth                                                                                                               </v>
          </cell>
          <cell r="D8155" t="str">
            <v xml:space="preserve">Labyrinthe                                                                      </v>
          </cell>
          <cell r="E8155" t="str">
            <v xml:space="preserve">Laberinto                                                                     </v>
          </cell>
          <cell r="F8155" t="str">
            <v>Model błędnika</v>
          </cell>
          <cell r="G8155" t="str">
            <v xml:space="preserve">Лабиринт                                                                            </v>
          </cell>
          <cell r="H8155">
            <v>403</v>
          </cell>
        </row>
        <row r="8156">
          <cell r="A8156" t="str">
            <v>SOM-DS-14</v>
          </cell>
          <cell r="B8156" t="str">
            <v>Labyrinth</v>
          </cell>
          <cell r="C8156" t="str">
            <v xml:space="preserve">Labyrinth                                                                                                               </v>
          </cell>
          <cell r="D8156" t="str">
            <v xml:space="preserve">Labyrinthe                                                                      </v>
          </cell>
          <cell r="E8156" t="str">
            <v xml:space="preserve">Laberinto                                                                     </v>
          </cell>
          <cell r="F8156" t="str">
            <v>Model błędnika</v>
          </cell>
          <cell r="G8156" t="str">
            <v xml:space="preserve">Лабиринт                                                                            </v>
          </cell>
          <cell r="H8156">
            <v>461</v>
          </cell>
        </row>
        <row r="8157">
          <cell r="A8157" t="str">
            <v>SOM-DS-17</v>
          </cell>
          <cell r="B8157" t="str">
            <v>Labyrinth mit Gehörknöchelchen und Trommelfell</v>
          </cell>
          <cell r="C8157" t="str">
            <v xml:space="preserve">Labyrinth with Ossicles and Tympanic Membrane                                                                           </v>
          </cell>
          <cell r="D8157" t="str">
            <v xml:space="preserve">Labyrinthe avec osselets et membrane tympanique                                                                      </v>
          </cell>
          <cell r="E8157" t="str">
            <v xml:space="preserve">Laberinto con osículos y membrana timpánica                                                                      </v>
          </cell>
          <cell r="F8157" t="str">
            <v>Model błędnika z kosteczkami słuchowymi i błoną bębenkową</v>
          </cell>
          <cell r="G8157" t="str">
            <v/>
          </cell>
          <cell r="H8157">
            <v>428</v>
          </cell>
        </row>
        <row r="8158">
          <cell r="A8158" t="str">
            <v>SOM-DS-18</v>
          </cell>
          <cell r="B8158" t="str">
            <v>Gehörknöchelchen</v>
          </cell>
          <cell r="C8158" t="str">
            <v xml:space="preserve">Ossicles                                                                                                                </v>
          </cell>
          <cell r="D8158" t="str">
            <v xml:space="preserve">Ossicles                                                                    </v>
          </cell>
          <cell r="E8158" t="str">
            <v xml:space="preserve">Osículos                                                                     </v>
          </cell>
          <cell r="F8158" t="str">
            <v>Model kosteczek słuchowych</v>
          </cell>
          <cell r="G8158" t="str">
            <v xml:space="preserve">Косточки                                                                            </v>
          </cell>
          <cell r="H8158">
            <v>180</v>
          </cell>
        </row>
        <row r="8159">
          <cell r="A8159" t="str">
            <v>SOM-DS-3</v>
          </cell>
          <cell r="B8159" t="str">
            <v>Gehörorgan</v>
          </cell>
          <cell r="C8159" t="str">
            <v xml:space="preserve">Ear                                                                                                                     </v>
          </cell>
          <cell r="D8159" t="str">
            <v xml:space="preserve">Oreille                                                                   </v>
          </cell>
          <cell r="E8159" t="str">
            <v>Oreja, modelo, 3 partes</v>
          </cell>
          <cell r="F8159" t="str">
            <v>Model ucha</v>
          </cell>
          <cell r="G8159" t="str">
            <v xml:space="preserve">Ухо                                                                  </v>
          </cell>
          <cell r="H8159">
            <v>388</v>
          </cell>
        </row>
        <row r="8160">
          <cell r="A8160" t="str">
            <v>SOM-DS-5</v>
          </cell>
          <cell r="B8160" t="str">
            <v>Gehörorgan</v>
          </cell>
          <cell r="C8160" t="str">
            <v xml:space="preserve">Ear                                                                                                                     </v>
          </cell>
          <cell r="D8160" t="str">
            <v xml:space="preserve">Oreille                                                                   </v>
          </cell>
          <cell r="E8160" t="str">
            <v xml:space="preserve">Oído                                                                 </v>
          </cell>
          <cell r="F8160" t="str">
            <v>Model ucha</v>
          </cell>
          <cell r="G8160" t="str">
            <v xml:space="preserve">Ухо                                                                  </v>
          </cell>
          <cell r="H8160">
            <v>591</v>
          </cell>
        </row>
        <row r="8161">
          <cell r="A8161" t="str">
            <v>SOM-ES-11</v>
          </cell>
          <cell r="B8161" t="str">
            <v>Fünf Zahnmodelle</v>
          </cell>
          <cell r="C8161" t="str">
            <v xml:space="preserve">Five Models of Teeth                                                                                                    </v>
          </cell>
          <cell r="D8161" t="str">
            <v xml:space="preserve">Cinq modèles de dents                                                                 </v>
          </cell>
          <cell r="E8161" t="str">
            <v xml:space="preserve">Cinco modelos de dientes                                                                   </v>
          </cell>
          <cell r="F8161" t="str">
            <v>5 modeli zębów</v>
          </cell>
          <cell r="G8161" t="str">
            <v xml:space="preserve">Пять моделей зубов                                                                      </v>
          </cell>
          <cell r="H8161">
            <v>819</v>
          </cell>
        </row>
        <row r="8162">
          <cell r="A8162" t="str">
            <v>SOM-ES-11/1</v>
          </cell>
          <cell r="B8162" t="str">
            <v>Unterer Schneidezahn</v>
          </cell>
          <cell r="C8162" t="str">
            <v xml:space="preserve">Lower Incisor                                                                                                           </v>
          </cell>
          <cell r="D8162" t="str">
            <v xml:space="preserve">Incisive inférieure                                                                       </v>
          </cell>
          <cell r="E8162" t="str">
            <v xml:space="preserve">Incisivo inferior                                                                    </v>
          </cell>
          <cell r="F8162" t="str">
            <v>Model dolnego siekacza</v>
          </cell>
          <cell r="G8162" t="str">
            <v xml:space="preserve">Нижний резец                                                                      </v>
          </cell>
          <cell r="H8162">
            <v>141</v>
          </cell>
        </row>
        <row r="8163">
          <cell r="A8163" t="str">
            <v>SOM-ES-11/2</v>
          </cell>
          <cell r="B8163" t="str">
            <v>Unterer Eckzahn</v>
          </cell>
          <cell r="C8163" t="str">
            <v xml:space="preserve">Lower Canine                                                                                                            </v>
          </cell>
          <cell r="D8163" t="str">
            <v xml:space="preserve">Basse Canine                                                                  </v>
          </cell>
          <cell r="E8163" t="str">
            <v xml:space="preserve">Canino inferior                                                                    </v>
          </cell>
          <cell r="F8163" t="str">
            <v>Model dolnego kła</v>
          </cell>
          <cell r="G8163" t="str">
            <v xml:space="preserve">Нижний клык                                                                    </v>
          </cell>
          <cell r="H8163">
            <v>149</v>
          </cell>
        </row>
        <row r="8164">
          <cell r="A8164" t="str">
            <v>SOM-ES-11/3</v>
          </cell>
          <cell r="B8164" t="str">
            <v>Unterer einwurzeliger Mahlzahn</v>
          </cell>
          <cell r="C8164" t="str">
            <v xml:space="preserve">Lower Molar with One Root                                                                                               </v>
          </cell>
          <cell r="D8164" t="str">
            <v xml:space="preserve">Molaire inférieure avec une racine                                                                  </v>
          </cell>
          <cell r="E8164" t="str">
            <v xml:space="preserve">Molar inferior con una raíz                                                                 </v>
          </cell>
          <cell r="F8164" t="str">
            <v>Model dolnego jednokorzeniowego trzonowca</v>
          </cell>
          <cell r="G8164" t="str">
            <v xml:space="preserve">Нижний моляр с одним корнем                                                                        </v>
          </cell>
          <cell r="H8164">
            <v>98</v>
          </cell>
        </row>
        <row r="8165">
          <cell r="A8165" t="str">
            <v>SOM-ES-11/4</v>
          </cell>
          <cell r="B8165" t="str">
            <v>Unterer zweiwurzeliger Mahlzahn</v>
          </cell>
          <cell r="C8165" t="str">
            <v xml:space="preserve">Lower Molar with Two Roots                                                                                              </v>
          </cell>
          <cell r="D8165" t="str">
            <v xml:space="preserve">Molaire inférieure avec deux racines                                                                   </v>
          </cell>
          <cell r="E8165" t="str">
            <v xml:space="preserve">Molar inferior con dos raíces                                                                   </v>
          </cell>
          <cell r="F8165" t="str">
            <v>Model dolnego dwukorzeniowego trzonowca</v>
          </cell>
          <cell r="G8165" t="str">
            <v xml:space="preserve">Нижний моляр с двумя корнями                                                                          </v>
          </cell>
          <cell r="H8165">
            <v>225</v>
          </cell>
        </row>
        <row r="8166">
          <cell r="A8166" t="str">
            <v>SOM-ES-11/5</v>
          </cell>
          <cell r="B8166" t="str">
            <v>Oberer erster dreiwurzeliger Mahlzahn</v>
          </cell>
          <cell r="C8166" t="str">
            <v xml:space="preserve">First Upper Molar with Three Roots                                                                                      </v>
          </cell>
          <cell r="D8166" t="str">
            <v xml:space="preserve">Première molaire supérieure avec trois racines                                                                   </v>
          </cell>
          <cell r="E8166" t="str">
            <v xml:space="preserve">Primer molar superior con tres raíces                                                                   </v>
          </cell>
          <cell r="F8166" t="str">
            <v>Model górnego pierwszego trzonowca trójkorzeniowgo</v>
          </cell>
          <cell r="G8166" t="str">
            <v xml:space="preserve">Первый верхний моляр с тремя корнями                                                                          </v>
          </cell>
          <cell r="H8166">
            <v>236</v>
          </cell>
        </row>
        <row r="8167">
          <cell r="A8167" t="str">
            <v>SOM-ES-12</v>
          </cell>
          <cell r="B8167" t="str">
            <v>Rechter unterer erster Mahlzahn</v>
          </cell>
          <cell r="C8167" t="str">
            <v xml:space="preserve">Right Lower First Molar                                                                                                 </v>
          </cell>
          <cell r="D8167" t="str">
            <v/>
          </cell>
          <cell r="E8167" t="str">
            <v/>
          </cell>
          <cell r="F8167" t="str">
            <v>Pierwszy prawy dolny trzonowiec</v>
          </cell>
          <cell r="G8167" t="str">
            <v/>
          </cell>
          <cell r="H8167">
            <v>772</v>
          </cell>
        </row>
        <row r="8168">
          <cell r="A8168" t="str">
            <v>SOM-ES-13</v>
          </cell>
          <cell r="B8168" t="str">
            <v>Ober- und Unterkieferhälfte</v>
          </cell>
          <cell r="C8168" t="str">
            <v xml:space="preserve">Half of the Upper and Lower Jaw                                                                                         </v>
          </cell>
          <cell r="D8168" t="str">
            <v xml:space="preserve">La moitié de la mâchoire supérieure et inférieure                                                                       </v>
          </cell>
          <cell r="E8168" t="str">
            <v xml:space="preserve">La mitad de la mandíbula superior e inferior                                                                    </v>
          </cell>
          <cell r="F8168" t="str">
            <v>Model połowy szczęki górnej i żuchwy</v>
          </cell>
          <cell r="G8168" t="str">
            <v xml:space="preserve">Половина верхней и нижней челюсти                                                                          </v>
          </cell>
          <cell r="H8168">
            <v>422</v>
          </cell>
        </row>
        <row r="8169">
          <cell r="A8169" t="str">
            <v>SOM-ES-13/1</v>
          </cell>
          <cell r="B8169" t="str">
            <v>Ober- und Unterkiefer</v>
          </cell>
          <cell r="C8169" t="str">
            <v xml:space="preserve">Upper and Lower Jaw                                                                                                     </v>
          </cell>
          <cell r="D8169" t="str">
            <v xml:space="preserve">Mâchoire supérieure et inférieure                                                                       </v>
          </cell>
          <cell r="E8169" t="str">
            <v xml:space="preserve">Mandíbula superior e inferior                                                                    </v>
          </cell>
          <cell r="F8169" t="str">
            <v>Model szczęki górnej i żuchwy</v>
          </cell>
          <cell r="G8169" t="str">
            <v xml:space="preserve">Верхняя и нижняя челюсть                                                                          </v>
          </cell>
          <cell r="H8169">
            <v>604</v>
          </cell>
        </row>
        <row r="8170">
          <cell r="A8170" t="str">
            <v>SOM-ES-14</v>
          </cell>
          <cell r="B8170" t="str">
            <v>Gebissentwicklung</v>
          </cell>
          <cell r="C8170" t="str">
            <v xml:space="preserve">Development of a Set of Teeth                                                                                           </v>
          </cell>
          <cell r="D8170" t="str">
            <v xml:space="preserve">Développement d'une série de dents                                                                 </v>
          </cell>
          <cell r="E8170" t="str">
            <v xml:space="preserve">Desarrollo de un conjunto de dientes                                                                   </v>
          </cell>
          <cell r="F8170" t="str">
            <v>Model rozwoju uzębienia</v>
          </cell>
          <cell r="G8170" t="str">
            <v xml:space="preserve">Развитие зубного ряда                                                                    </v>
          </cell>
          <cell r="H8170">
            <v>362</v>
          </cell>
        </row>
        <row r="8171">
          <cell r="A8171" t="str">
            <v>SOM-ES-21</v>
          </cell>
          <cell r="B8171" t="str">
            <v>Rechter Unterkiefer mit Muskelansätzen</v>
          </cell>
          <cell r="C8171" t="str">
            <v xml:space="preserve">Right Lower Jaw with Muscles                                                                                            </v>
          </cell>
          <cell r="D8171" t="str">
            <v xml:space="preserve">Mâchoire inférieure droite avec muscles                                                                   </v>
          </cell>
          <cell r="E8171" t="str">
            <v xml:space="preserve">Mandíbula inferior derecha con músculos                                                                     </v>
          </cell>
          <cell r="F8171" t="str">
            <v>Model prawej dolnej części żuchwy z mięśniami</v>
          </cell>
          <cell r="G8171" t="str">
            <v xml:space="preserve">Правая нижняя челюсть с мышцами                                                                          </v>
          </cell>
          <cell r="H8171">
            <v>1137</v>
          </cell>
        </row>
        <row r="8172">
          <cell r="A8172" t="str">
            <v>SOM-ES-22</v>
          </cell>
          <cell r="B8172" t="str">
            <v>Modell eines Gebisses</v>
          </cell>
          <cell r="C8172" t="str">
            <v xml:space="preserve">Model of a Set of Teeth                                                                                                 </v>
          </cell>
          <cell r="D8172" t="str">
            <v xml:space="preserve">Modèle d'une série de dents                                                                 </v>
          </cell>
          <cell r="E8172" t="str">
            <v xml:space="preserve">Modelo de un juego de dientes                                                                   </v>
          </cell>
          <cell r="F8172" t="str">
            <v>Model uzębienia człowieka</v>
          </cell>
          <cell r="G8172" t="str">
            <v xml:space="preserve">Модель набора зубов                                                                      </v>
          </cell>
          <cell r="H8172">
            <v>275</v>
          </cell>
        </row>
        <row r="8173">
          <cell r="A8173" t="str">
            <v>SOM-ES-3</v>
          </cell>
          <cell r="B8173" t="str">
            <v>Unterkiefer eines Zwölfjährigen</v>
          </cell>
          <cell r="C8173" t="str">
            <v xml:space="preserve">Lower Jaw of a 12-Year-Old                                                                                              </v>
          </cell>
          <cell r="D8173" t="str">
            <v xml:space="preserve">Mâchoire inférieure d'un enfant de 12 ans                                                               </v>
          </cell>
          <cell r="E8173" t="str">
            <v xml:space="preserve">Mandíbula inferior de un niño de 12 años                                                                 </v>
          </cell>
          <cell r="F8173" t="str">
            <v>Model żuchwy dwunastolatka</v>
          </cell>
          <cell r="G8173" t="str">
            <v xml:space="preserve">Нижняя челюсть 12-летнего ребенка                                                                          </v>
          </cell>
          <cell r="H8173">
            <v>248</v>
          </cell>
        </row>
        <row r="8174">
          <cell r="A8174" t="str">
            <v>SOM-ES-4</v>
          </cell>
          <cell r="B8174" t="str">
            <v>Unterkiefer eines Achtzehnjährigen</v>
          </cell>
          <cell r="C8174" t="str">
            <v xml:space="preserve">Lower Jaw of an 18-Year-Old                                                                                             </v>
          </cell>
          <cell r="D8174" t="str">
            <v xml:space="preserve">Mâchoire inférieure d'un jeune de 18 ans                                                               </v>
          </cell>
          <cell r="E8174" t="str">
            <v xml:space="preserve">Mandíbula inferior de un joven de 18 años                                                                 </v>
          </cell>
          <cell r="F8174" t="str">
            <v>Model żuchwy osiemnastolatka</v>
          </cell>
          <cell r="G8174" t="str">
            <v xml:space="preserve">Нижняя челюсть 18-летнего человека                                                                            </v>
          </cell>
          <cell r="H8174">
            <v>448</v>
          </cell>
        </row>
        <row r="8175">
          <cell r="A8175" t="str">
            <v>SOM-ES-4/1</v>
          </cell>
          <cell r="B8175" t="str">
            <v>Unterkiefer eines Achtzehnjährigen</v>
          </cell>
          <cell r="C8175" t="str">
            <v xml:space="preserve">Lower Jaw of an 18-Year-Old                                                                                             </v>
          </cell>
          <cell r="D8175" t="str">
            <v xml:space="preserve">Mâchoire inférieure d'un jeune de 18 ans                                                               </v>
          </cell>
          <cell r="E8175" t="str">
            <v xml:space="preserve">Mandíbula inferior de un joven de 18 años                                                                 </v>
          </cell>
          <cell r="F8175" t="str">
            <v>Model żuchwy osiemnastolatka</v>
          </cell>
          <cell r="G8175" t="str">
            <v xml:space="preserve">Нижняя челюсть 18-летнего человека                                                                            </v>
          </cell>
          <cell r="H8175">
            <v>494</v>
          </cell>
        </row>
        <row r="8176">
          <cell r="A8176" t="str">
            <v>SOM-ES-6</v>
          </cell>
          <cell r="B8176" t="str">
            <v>Schaukasten "Erhalte Deine Zähne"</v>
          </cell>
          <cell r="C8176" t="str">
            <v xml:space="preserve">"Case of Teeth ""Keep your Teeth healthy"""                                                                              </v>
          </cell>
          <cell r="D8176" t="str">
            <v xml:space="preserve">Vitrine "préserve tes dents", démontrant les dents et la carie </v>
          </cell>
          <cell r="E8176" t="str">
            <v/>
          </cell>
          <cell r="F8176" t="str">
            <v>Gablota dydaktyczna "Dbaj o swoje zęby"</v>
          </cell>
          <cell r="G8176" t="str">
            <v/>
          </cell>
          <cell r="H8176">
            <v>309</v>
          </cell>
        </row>
        <row r="8177">
          <cell r="A8177" t="str">
            <v>SOM-ES-7</v>
          </cell>
          <cell r="B8177" t="str">
            <v>Schaukasten "Zahnkrankheiten"</v>
          </cell>
          <cell r="C8177" t="str">
            <v xml:space="preserve">"Case of Teeth ""Odontopathies"""                                                                                        </v>
          </cell>
          <cell r="D8177" t="str">
            <v xml:space="preserve">"Cas de dents ""Odontopathies"""                                                                                        </v>
          </cell>
          <cell r="E8177" t="str">
            <v xml:space="preserve">"Caso de Odontopatías Dentales"                                                                                        </v>
          </cell>
          <cell r="F8177" t="str">
            <v>Gablota dydaktyczna "Choroby zębów"</v>
          </cell>
          <cell r="G8177" t="str">
            <v xml:space="preserve">"Случай зуба ""Одонтопатии"""                                                                                        </v>
          </cell>
          <cell r="H8177">
            <v>357</v>
          </cell>
        </row>
        <row r="8178">
          <cell r="A8178" t="str">
            <v>SOM-ES-8</v>
          </cell>
          <cell r="B8178" t="str">
            <v>Backenzahn mit Karies</v>
          </cell>
          <cell r="C8178" t="str">
            <v xml:space="preserve">Molar Tooth with Caries                                                                                                 </v>
          </cell>
          <cell r="D8178" t="str">
            <v xml:space="preserve">Molaire avec caries                                                                  </v>
          </cell>
          <cell r="E8178" t="str">
            <v>Diente molar con caries</v>
          </cell>
          <cell r="F8178" t="str">
            <v>Model trzonowca z próchnicą</v>
          </cell>
          <cell r="G8178" t="str">
            <v xml:space="preserve">Молярный зуб с кариесом                                                                            </v>
          </cell>
          <cell r="H8178">
            <v>225</v>
          </cell>
        </row>
        <row r="8179">
          <cell r="A8179" t="str">
            <v>SOM-FS-4</v>
          </cell>
          <cell r="B8179" t="str">
            <v>Medianschnitt der Nasen-, Mund- und Rachenhöhle</v>
          </cell>
          <cell r="C8179" t="str">
            <v xml:space="preserve">Median Section of the Cavities of Nose, Mouth and Throat                                                                </v>
          </cell>
          <cell r="D8179" t="str">
            <v/>
          </cell>
          <cell r="E8179" t="str">
            <v/>
          </cell>
          <cell r="F8179" t="str">
            <v>Model przekroju bocznego jamy nosowej, ustnej i gardła</v>
          </cell>
          <cell r="G8179" t="str">
            <v xml:space="preserve">Срединный разрез полостей носа, рта и горла                                                                </v>
          </cell>
          <cell r="H8179">
            <v>530</v>
          </cell>
        </row>
        <row r="8180">
          <cell r="A8180" t="str">
            <v>SOM-FS-6</v>
          </cell>
          <cell r="B8180" t="str">
            <v>Nase, 3fach vergrößert, 5teilig, Doppelmodell</v>
          </cell>
          <cell r="C8180" t="str">
            <v xml:space="preserve">Nose                                                                                                                    </v>
          </cell>
          <cell r="D8180" t="str">
            <v xml:space="preserve">Nez                                                               </v>
          </cell>
          <cell r="E8180" t="str">
            <v xml:space="preserve">Nariz                                                                 </v>
          </cell>
          <cell r="F8180" t="str">
            <v>Model podwójny nosa, 3-krotne powiększenie, 5-częściowy</v>
          </cell>
          <cell r="G8180" t="str">
            <v xml:space="preserve">Нос                                                                  </v>
          </cell>
          <cell r="H8180">
            <v>953</v>
          </cell>
        </row>
        <row r="8181">
          <cell r="A8181" t="str">
            <v>SOM-FS-8</v>
          </cell>
          <cell r="B8181" t="str">
            <v>Zunge</v>
          </cell>
          <cell r="C8181" t="str">
            <v xml:space="preserve">Tongue                                                                                                                  </v>
          </cell>
          <cell r="D8181" t="str">
            <v xml:space="preserve">Langue                                                                  </v>
          </cell>
          <cell r="E8181" t="str">
            <v xml:space="preserve">Lengua                                                                  </v>
          </cell>
          <cell r="F8181" t="str">
            <v>Model języka</v>
          </cell>
          <cell r="G8181" t="str">
            <v xml:space="preserve">Язык                                                                    </v>
          </cell>
          <cell r="H8181">
            <v>295</v>
          </cell>
        </row>
        <row r="8182">
          <cell r="A8182" t="str">
            <v>SOM-GS-10</v>
          </cell>
          <cell r="B8182" t="str">
            <v>Funktionsmodell vom Kehlkopf</v>
          </cell>
          <cell r="C8182" t="str">
            <v xml:space="preserve">Functional Model of the Larynx                                                                                          </v>
          </cell>
          <cell r="D8182" t="str">
            <v xml:space="preserve">Modèle fonctionnel du larynx                                                                  </v>
          </cell>
          <cell r="E8182" t="str">
            <v xml:space="preserve">Modelo funcional de la laringe                                                                   </v>
          </cell>
          <cell r="F8182" t="str">
            <v>Model funkcjonalny krtani</v>
          </cell>
          <cell r="G8182" t="str">
            <v xml:space="preserve">Функциональная модель гортани                                                                          </v>
          </cell>
          <cell r="H8182">
            <v>590</v>
          </cell>
        </row>
        <row r="8183">
          <cell r="A8183" t="str">
            <v>SOM-GS-3</v>
          </cell>
          <cell r="B8183" t="str">
            <v>Kehlkopf</v>
          </cell>
          <cell r="C8183" t="str">
            <v xml:space="preserve">Larynx                                                                                                                  </v>
          </cell>
          <cell r="D8183" t="str">
            <v xml:space="preserve">Larynx                                                                  </v>
          </cell>
          <cell r="E8183" t="str">
            <v xml:space="preserve">Laringe                                                                   </v>
          </cell>
          <cell r="F8183" t="str">
            <v>Model krtani</v>
          </cell>
          <cell r="G8183" t="str">
            <v xml:space="preserve">Гортань                                                                          </v>
          </cell>
          <cell r="H8183">
            <v>249</v>
          </cell>
        </row>
        <row r="8184">
          <cell r="A8184" t="str">
            <v>SOM-GS-4</v>
          </cell>
          <cell r="B8184" t="str">
            <v>Kehlkopf mit Zunge</v>
          </cell>
          <cell r="C8184" t="str">
            <v xml:space="preserve">Larynx with Tongue                                                                                                      </v>
          </cell>
          <cell r="D8184" t="str">
            <v xml:space="preserve">Larynx avec langue                                                                  </v>
          </cell>
          <cell r="E8184" t="str">
            <v xml:space="preserve">Laringe con lengua                                                                  </v>
          </cell>
          <cell r="F8184" t="str">
            <v>Model krtani z języczkiem</v>
          </cell>
          <cell r="G8184" t="str">
            <v xml:space="preserve">Гортань с языком                                                                        </v>
          </cell>
          <cell r="H8184">
            <v>519</v>
          </cell>
        </row>
        <row r="8185">
          <cell r="A8185" t="str">
            <v>SOM-GS-4/1</v>
          </cell>
          <cell r="B8185" t="str">
            <v>Kehlkopf mit Luftröhre</v>
          </cell>
          <cell r="C8185" t="str">
            <v xml:space="preserve">Larynx with Trachea                                                                                                     </v>
          </cell>
          <cell r="D8185" t="str">
            <v xml:space="preserve">Larynx et trachée                                                                    </v>
          </cell>
          <cell r="E8185" t="str">
            <v xml:space="preserve">Laringe con tráquea                                                                    </v>
          </cell>
          <cell r="F8185" t="str">
            <v>Model krtani z tchawicą</v>
          </cell>
          <cell r="G8185" t="str">
            <v xml:space="preserve">Гортань с трахеей                                                                          </v>
          </cell>
          <cell r="H8185">
            <v>531</v>
          </cell>
        </row>
        <row r="8186">
          <cell r="A8186" t="str">
            <v>SOM-GS-4/2</v>
          </cell>
          <cell r="B8186" t="str">
            <v>Kehlkopf mit Luftröhre</v>
          </cell>
          <cell r="C8186" t="str">
            <v xml:space="preserve">Larynx with Trachea                                                                                                     </v>
          </cell>
          <cell r="D8186" t="str">
            <v xml:space="preserve">Larynx et trachée                                                                    </v>
          </cell>
          <cell r="E8186" t="str">
            <v xml:space="preserve">Laringe con tráquea                                                                    </v>
          </cell>
          <cell r="F8186" t="str">
            <v>Model krtani z tchawicą</v>
          </cell>
          <cell r="G8186" t="str">
            <v xml:space="preserve">Гортань с трахеей                                                                          </v>
          </cell>
          <cell r="H8186">
            <v>573</v>
          </cell>
        </row>
        <row r="8187">
          <cell r="A8187" t="str">
            <v>SOM-GS-4/3</v>
          </cell>
          <cell r="B8187" t="str">
            <v>Bronchialbaum</v>
          </cell>
          <cell r="C8187" t="str">
            <v xml:space="preserve">Bronchial Tree                                                                                                          </v>
          </cell>
          <cell r="D8187" t="str">
            <v xml:space="preserve">Arbre bronchique                                                                      </v>
          </cell>
          <cell r="E8187" t="str">
            <v xml:space="preserve">Árbol bronquial                                                                     </v>
          </cell>
          <cell r="F8187" t="str">
            <v>Model drzewa oskrzelowego</v>
          </cell>
          <cell r="G8187" t="str">
            <v xml:space="preserve">Бронхиальное дерево                                                                        </v>
          </cell>
          <cell r="H8187">
            <v>257</v>
          </cell>
        </row>
        <row r="8188">
          <cell r="A8188" t="str">
            <v>SOM-GS-6</v>
          </cell>
          <cell r="B8188" t="str">
            <v>Kehlkopf-Knorpelgerüst</v>
          </cell>
          <cell r="C8188" t="str">
            <v xml:space="preserve">Cartilages of the Larynx                                                                                                </v>
          </cell>
          <cell r="D8188" t="str">
            <v xml:space="preserve">Cartilages du larynx                                                                  </v>
          </cell>
          <cell r="E8188" t="str">
            <v xml:space="preserve">Cartílagos de la laringe                                                                   </v>
          </cell>
          <cell r="F8188" t="str">
            <v>Model układu chrzęstnego krtani</v>
          </cell>
          <cell r="G8188" t="str">
            <v xml:space="preserve">Хрящи гортани                                                                          </v>
          </cell>
          <cell r="H8188">
            <v>279</v>
          </cell>
        </row>
        <row r="8189">
          <cell r="A8189" t="str">
            <v>SOM-GS-7</v>
          </cell>
          <cell r="B8189" t="str">
            <v>Kehlkopf</v>
          </cell>
          <cell r="C8189" t="str">
            <v xml:space="preserve">Larynx                                                                                                                  </v>
          </cell>
          <cell r="D8189" t="str">
            <v xml:space="preserve">Larynx                                                                  </v>
          </cell>
          <cell r="E8189" t="str">
            <v xml:space="preserve">Laringe                                                                   </v>
          </cell>
          <cell r="F8189" t="str">
            <v>Model krtani</v>
          </cell>
          <cell r="G8189" t="str">
            <v xml:space="preserve">Гортань                                                                          </v>
          </cell>
          <cell r="H8189">
            <v>713</v>
          </cell>
        </row>
        <row r="8190">
          <cell r="A8190" t="str">
            <v>SOM-HS-1</v>
          </cell>
          <cell r="B8190" t="str">
            <v>Herz, 2-fach vergrößert, dreiteilig zerlegbar</v>
          </cell>
          <cell r="C8190" t="str">
            <v xml:space="preserve">Heart                                                                                                                   </v>
          </cell>
          <cell r="D8190" t="str">
            <v xml:space="preserve">Cœur                                                                 </v>
          </cell>
          <cell r="E8190" t="str">
            <v xml:space="preserve">Corazón                                                                    </v>
          </cell>
          <cell r="F8190" t="str">
            <v>Model serca</v>
          </cell>
          <cell r="G8190" t="str">
            <v xml:space="preserve">Сердце                                                                        </v>
          </cell>
          <cell r="H8190">
            <v>1185</v>
          </cell>
        </row>
        <row r="8191">
          <cell r="A8191" t="str">
            <v>SOM-HS-10</v>
          </cell>
          <cell r="B8191" t="str">
            <v>Blutkreislauf</v>
          </cell>
          <cell r="C8191" t="str">
            <v xml:space="preserve">Circulatory System                                                                                                      </v>
          </cell>
          <cell r="D8191" t="str">
            <v xml:space="preserve">Système circulatoire                                                                        </v>
          </cell>
          <cell r="E8191" t="str">
            <v xml:space="preserve">Sistema circulatorio                                                                        </v>
          </cell>
          <cell r="F8191" t="str">
            <v>Model układu krwionośnego</v>
          </cell>
          <cell r="G8191" t="str">
            <v xml:space="preserve">Система кровообращения                                                                                        </v>
          </cell>
          <cell r="H8191">
            <v>726</v>
          </cell>
        </row>
        <row r="8192">
          <cell r="A8192" t="str">
            <v>SOM-HS-15/1</v>
          </cell>
          <cell r="B8192" t="str">
            <v>Herzmodell mit Bypassgefäßen (aortakoronarer Venenbypass)</v>
          </cell>
          <cell r="C8192" t="str">
            <v xml:space="preserve">Model of the Heart with Bypass Vessels (Aortic              Coronary Venous Bypass)                                     </v>
          </cell>
          <cell r="D8192" t="str">
            <v xml:space="preserve">Modèle de cœur avec vaisseaux de dérivation (aorte)       Pontage veineux coronaire)          </v>
          </cell>
          <cell r="E8192" t="str">
            <v xml:space="preserve">Modelo de corazón con vasos de derivación (aórtica         Bypass Venoso Coronario)          </v>
          </cell>
          <cell r="F8192" t="str">
            <v>Model serca z bypassami (pomostami aortalno-wieńcowymi)</v>
          </cell>
          <cell r="G8192" t="str">
            <v xml:space="preserve">Модель сердца с обходными сосудами (аортой             Коронарное венозное шунтирование)                         </v>
          </cell>
          <cell r="H8192">
            <v>550</v>
          </cell>
        </row>
        <row r="8193">
          <cell r="A8193" t="str">
            <v>SOM-HS-19/1</v>
          </cell>
          <cell r="B8193" t="str">
            <v>Lymphgefässsystem</v>
          </cell>
          <cell r="C8193" t="str">
            <v xml:space="preserve">Lymphatic System                                                                                                        </v>
          </cell>
          <cell r="D8193" t="str">
            <v xml:space="preserve">Système lymphatique                                                                       </v>
          </cell>
          <cell r="E8193" t="str">
            <v xml:space="preserve">Sistema linfático                                                                      </v>
          </cell>
          <cell r="F8193" t="str">
            <v>Model układu limfatycznego</v>
          </cell>
          <cell r="G8193" t="str">
            <v xml:space="preserve">Лимфатическая система                                                                          </v>
          </cell>
          <cell r="H8193">
            <v>1253</v>
          </cell>
        </row>
        <row r="8194">
          <cell r="A8194" t="str">
            <v>SOM-HS-2</v>
          </cell>
          <cell r="B8194" t="str">
            <v>Herz, drei Viertel natürliche Größe, zweiteilig zerlegbar, Darstellung der Segel- und Taschenklappen</v>
          </cell>
          <cell r="C8194" t="str">
            <v xml:space="preserve">Heart                                                                                                                   </v>
          </cell>
          <cell r="D8194" t="str">
            <v xml:space="preserve">Cœur                                                                 </v>
          </cell>
          <cell r="E8194" t="str">
            <v xml:space="preserve">Corazón                                                                    </v>
          </cell>
          <cell r="F8194" t="str">
            <v>Model serca</v>
          </cell>
          <cell r="G8194" t="str">
            <v xml:space="preserve">Сердце                                                                        </v>
          </cell>
          <cell r="H8194">
            <v>287</v>
          </cell>
        </row>
        <row r="8195">
          <cell r="A8195" t="str">
            <v>SOM-HS-2/1</v>
          </cell>
          <cell r="B8195" t="str">
            <v>Herz, drei Viertel natürliche Größe, unzerlegbar</v>
          </cell>
          <cell r="C8195" t="str">
            <v xml:space="preserve">Heart                                                                                                                   </v>
          </cell>
          <cell r="D8195" t="str">
            <v xml:space="preserve">Cœur                                                                 </v>
          </cell>
          <cell r="E8195" t="str">
            <v xml:space="preserve">Corazón                                                                    </v>
          </cell>
          <cell r="F8195" t="str">
            <v>Model serca</v>
          </cell>
          <cell r="G8195" t="str">
            <v xml:space="preserve">Сердце                                                                        </v>
          </cell>
          <cell r="H8195">
            <v>98</v>
          </cell>
        </row>
        <row r="8196">
          <cell r="A8196" t="str">
            <v>SOM-HS-20/1</v>
          </cell>
          <cell r="B8196" t="str">
            <v>Rotes Blutkörperchen</v>
          </cell>
          <cell r="C8196" t="str">
            <v xml:space="preserve">Red Blood-Corpuscle                                                                                                     </v>
          </cell>
          <cell r="D8196" t="str">
            <v xml:space="preserve">Rouge sang-corpuscule                                                                           </v>
          </cell>
          <cell r="E8196" t="str">
            <v xml:space="preserve">Rojo sangre-corpúsculo                                                                              </v>
          </cell>
          <cell r="F8196" t="str">
            <v>Model czerwonego ciałka krwi</v>
          </cell>
          <cell r="G8196" t="str">
            <v xml:space="preserve">Красная кровь-корпускула                                                                                           </v>
          </cell>
          <cell r="H8196">
            <v>27</v>
          </cell>
        </row>
        <row r="8197">
          <cell r="A8197" t="str">
            <v>SOM-HS-21/1</v>
          </cell>
          <cell r="B8197" t="str">
            <v>Bronchialbaum</v>
          </cell>
          <cell r="C8197" t="str">
            <v xml:space="preserve">Bronchial Tree                                                                                                          </v>
          </cell>
          <cell r="D8197" t="str">
            <v xml:space="preserve">Arbre bronchique                                                                      </v>
          </cell>
          <cell r="E8197" t="str">
            <v xml:space="preserve">Árbol bronquial                                                                     </v>
          </cell>
          <cell r="F8197" t="str">
            <v>Model drzewa oskrzelowego</v>
          </cell>
          <cell r="G8197" t="str">
            <v xml:space="preserve">Бронхиальное дерево                                                                        </v>
          </cell>
          <cell r="H8197">
            <v>261</v>
          </cell>
        </row>
        <row r="8198">
          <cell r="A8198" t="str">
            <v>SOM-HS-22</v>
          </cell>
          <cell r="B8198" t="str">
            <v>Herz auf Zwerchfellsockel</v>
          </cell>
          <cell r="C8198" t="str">
            <v xml:space="preserve">Heart on Diaphragm Base                                                                                                 </v>
          </cell>
          <cell r="D8198" t="str">
            <v xml:space="preserve">Coeur sur la base du diaphragme                                                                      </v>
          </cell>
          <cell r="E8198" t="str">
            <v xml:space="preserve">Corazón en la base del diafragma                                                                     </v>
          </cell>
          <cell r="F8198" t="str">
            <v>Model serca podtrzymywanego przez przeponę</v>
          </cell>
          <cell r="G8198" t="str">
            <v xml:space="preserve">Сердце на основании диафрагмы                                                                              </v>
          </cell>
          <cell r="H8198">
            <v>1167</v>
          </cell>
        </row>
        <row r="8199">
          <cell r="A8199" t="str">
            <v>SOM-HS-23</v>
          </cell>
          <cell r="B8199" t="str">
            <v>Lungenläppchen mit Zusatzmodell Lungenalveolen</v>
          </cell>
          <cell r="C8199" t="str">
            <v xml:space="preserve">Lobule of the Lung with Additional Model Pulmonary Alveoli                                                              </v>
          </cell>
          <cell r="D8199" t="str">
            <v/>
          </cell>
          <cell r="E8199" t="str">
            <v xml:space="preserve">Lóbulo pulmonar con alvéolos pulmonares modelo adicionales                                                              </v>
          </cell>
          <cell r="F8199" t="str">
            <v>Model płatu płuc z dodatkowym modelem pęcherzyków płucnych</v>
          </cell>
          <cell r="G8199" t="str">
            <v/>
          </cell>
          <cell r="H8199">
            <v>1410</v>
          </cell>
        </row>
        <row r="8200">
          <cell r="A8200" t="str">
            <v>SOM-HS-23/1</v>
          </cell>
          <cell r="B8200" t="str">
            <v>Lungenläppchen</v>
          </cell>
          <cell r="C8200" t="str">
            <v xml:space="preserve">Lobule of the Lung                                                                                                      </v>
          </cell>
          <cell r="D8200" t="str">
            <v xml:space="preserve">Lobule du poumon                                                                  </v>
          </cell>
          <cell r="E8200" t="str">
            <v xml:space="preserve">Lóbulo pulmonar                                                                    </v>
          </cell>
          <cell r="F8200" t="str">
            <v>Model płatu płuc</v>
          </cell>
          <cell r="G8200" t="str">
            <v xml:space="preserve">Долька легкого                                                                          </v>
          </cell>
          <cell r="H8200">
            <v>741</v>
          </cell>
        </row>
        <row r="8201">
          <cell r="A8201" t="str">
            <v>SOM-HS-24</v>
          </cell>
          <cell r="B8201" t="str">
            <v>Fetales Herz</v>
          </cell>
          <cell r="C8201" t="str">
            <v xml:space="preserve">Fetal Heart                                                                                                             </v>
          </cell>
          <cell r="D8201" t="str">
            <v xml:space="preserve">Coeur du foetus                                                                  </v>
          </cell>
          <cell r="E8201" t="str">
            <v xml:space="preserve">Corazón fetal                                                                 </v>
          </cell>
          <cell r="F8201" t="str">
            <v>Model serca płodu</v>
          </cell>
          <cell r="G8201" t="str">
            <v xml:space="preserve">Сердце плода                                                                      </v>
          </cell>
          <cell r="H8201">
            <v>838</v>
          </cell>
        </row>
        <row r="8202">
          <cell r="A8202" t="str">
            <v>SOM-HS-25</v>
          </cell>
          <cell r="B8202" t="str">
            <v>Feinbau der Arterie und Venen</v>
          </cell>
          <cell r="C8202" t="str">
            <v xml:space="preserve">Delicate Formation of an Artery and Veins                                                                               </v>
          </cell>
          <cell r="D8202" t="str">
            <v xml:space="preserve">Formation délicate d'une artère et de veines                                                                  </v>
          </cell>
          <cell r="E8202" t="str">
            <v xml:space="preserve">Formación delicada de una arteria y unas venas                                                                 </v>
          </cell>
          <cell r="F8202" t="str">
            <v>Model szczegółów budowy żył i tętnic</v>
          </cell>
          <cell r="G8202" t="str">
            <v xml:space="preserve">Деликатное формирование артерии и вен                                                                  </v>
          </cell>
          <cell r="H8202">
            <v>1612</v>
          </cell>
        </row>
        <row r="8203">
          <cell r="A8203" t="str">
            <v>SOM-HS-25/1</v>
          </cell>
          <cell r="B8203" t="str">
            <v>Feinbau der Arterie und Vene</v>
          </cell>
          <cell r="C8203" t="str">
            <v xml:space="preserve">Delicate Formation of an Artery and Veins                                                                               </v>
          </cell>
          <cell r="D8203" t="str">
            <v xml:space="preserve">Formation délicate d'une artère et de veines                                                                  </v>
          </cell>
          <cell r="E8203" t="str">
            <v xml:space="preserve">Formación delicada de una arteria y unas venas                                                                 </v>
          </cell>
          <cell r="F8203" t="str">
            <v>Model szczegółów budowy żył i tętnic</v>
          </cell>
          <cell r="G8203" t="str">
            <v xml:space="preserve">Деликатное формирование артерии и вен                                                                  </v>
          </cell>
          <cell r="H8203">
            <v>1622</v>
          </cell>
        </row>
        <row r="8204">
          <cell r="A8204" t="str">
            <v>SOM-HS-25/2</v>
          </cell>
          <cell r="B8204" t="str">
            <v>Arterie und Vene</v>
          </cell>
          <cell r="C8204" t="str">
            <v xml:space="preserve">Artery and Vein                                                                                                         </v>
          </cell>
          <cell r="D8204" t="str">
            <v xml:space="preserve">Artères et veines                                                                  </v>
          </cell>
          <cell r="E8204" t="str">
            <v xml:space="preserve">Arteria y vena                                                                </v>
          </cell>
          <cell r="F8204" t="str">
            <v>Model tętnicy i żyły</v>
          </cell>
          <cell r="G8204" t="str">
            <v xml:space="preserve">Артерия и вена                                                                    </v>
          </cell>
          <cell r="H8204">
            <v>1068</v>
          </cell>
        </row>
        <row r="8205">
          <cell r="A8205" t="str">
            <v>SOM-HS-26</v>
          </cell>
          <cell r="B8205" t="str">
            <v>Herz, jugendlich, zweiteilig zerlegbar</v>
          </cell>
          <cell r="C8205" t="str">
            <v xml:space="preserve">Heart                                                                                                                   </v>
          </cell>
          <cell r="D8205" t="str">
            <v xml:space="preserve">Cœur                                                                 </v>
          </cell>
          <cell r="E8205" t="str">
            <v xml:space="preserve">Corazón                                                                    </v>
          </cell>
          <cell r="F8205" t="str">
            <v>Model serca</v>
          </cell>
          <cell r="G8205" t="str">
            <v xml:space="preserve">Сердце                                                                        </v>
          </cell>
          <cell r="H8205">
            <v>669</v>
          </cell>
        </row>
        <row r="8206">
          <cell r="A8206" t="str">
            <v>SOM-HS-3</v>
          </cell>
          <cell r="B8206" t="str">
            <v>Herz, drei Viertel natürliche Größe, 2-teilig zerlegbar</v>
          </cell>
          <cell r="C8206" t="str">
            <v xml:space="preserve">Heart                                                                                                                   </v>
          </cell>
          <cell r="D8206" t="str">
            <v xml:space="preserve">Cœur                                                                 </v>
          </cell>
          <cell r="E8206" t="str">
            <v xml:space="preserve">Corazón                                                                    </v>
          </cell>
          <cell r="F8206" t="str">
            <v>Model serca</v>
          </cell>
          <cell r="G8206" t="str">
            <v xml:space="preserve">Сердце                                                                        </v>
          </cell>
          <cell r="H8206">
            <v>322</v>
          </cell>
        </row>
        <row r="8207">
          <cell r="A8207" t="str">
            <v>SOM-HS-4</v>
          </cell>
          <cell r="B8207" t="str">
            <v>Herz, Schnitt durch Herzkammern und Vorhof, Modell</v>
          </cell>
          <cell r="C8207" t="str">
            <v xml:space="preserve">Heart                                                                                                                   </v>
          </cell>
          <cell r="D8207" t="str">
            <v xml:space="preserve">Cœur                                                                 </v>
          </cell>
          <cell r="E8207" t="str">
            <v xml:space="preserve">Corazón                                                                    </v>
          </cell>
          <cell r="F8207" t="str">
            <v>Model przekrojowy przez komory i przedsionek serca</v>
          </cell>
          <cell r="G8207" t="str">
            <v xml:space="preserve">Сердце                                                                        </v>
          </cell>
          <cell r="H8207">
            <v>482</v>
          </cell>
        </row>
        <row r="8208">
          <cell r="A8208" t="str">
            <v>SOM-HS-5</v>
          </cell>
          <cell r="B8208" t="str">
            <v>Herz, 1,5-fach vergrößert, vierteilig zerlegbar</v>
          </cell>
          <cell r="C8208" t="str">
            <v xml:space="preserve">Heart                                                                                                                   </v>
          </cell>
          <cell r="D8208" t="str">
            <v xml:space="preserve">Cœur                                                                 </v>
          </cell>
          <cell r="E8208" t="str">
            <v xml:space="preserve">Corazón                                                                    </v>
          </cell>
          <cell r="F8208" t="str">
            <v>Model serca</v>
          </cell>
          <cell r="G8208" t="str">
            <v xml:space="preserve">Сердце                                                                        </v>
          </cell>
          <cell r="H8208">
            <v>835</v>
          </cell>
        </row>
        <row r="8209">
          <cell r="A8209" t="str">
            <v>SOM-HS-6</v>
          </cell>
          <cell r="B8209" t="str">
            <v>Herz, 1,5-fach vergrößert, fünfteilig zerlegbar</v>
          </cell>
          <cell r="C8209" t="str">
            <v xml:space="preserve">Heart                                                                                                                   </v>
          </cell>
          <cell r="D8209" t="str">
            <v xml:space="preserve">Cœur                                                                 </v>
          </cell>
          <cell r="E8209" t="str">
            <v xml:space="preserve">Corazón                                                                    </v>
          </cell>
          <cell r="F8209" t="str">
            <v>Model serca</v>
          </cell>
          <cell r="G8209" t="str">
            <v xml:space="preserve">Сердце                                                                        </v>
          </cell>
          <cell r="H8209">
            <v>907</v>
          </cell>
        </row>
        <row r="8210">
          <cell r="A8210" t="str">
            <v>SOM-HS-6/1</v>
          </cell>
          <cell r="B8210" t="str">
            <v>Herz mit Reizleitungssystem</v>
          </cell>
          <cell r="C8210" t="str">
            <v xml:space="preserve">Heart with Conducting System                                                                                            </v>
          </cell>
          <cell r="D8210" t="str">
            <v xml:space="preserve">Coeur avec système conducteur                                                                      </v>
          </cell>
          <cell r="E8210" t="str">
            <v xml:space="preserve">Corazón con sistema de conducción                                                                       </v>
          </cell>
          <cell r="F8210" t="str">
            <v>Model serca z układem przewodzenia bodźców</v>
          </cell>
          <cell r="G8210" t="str">
            <v xml:space="preserve">Сердце с проводящей системой                                                                            </v>
          </cell>
          <cell r="H8210">
            <v>874</v>
          </cell>
        </row>
        <row r="8211">
          <cell r="A8211" t="str">
            <v>SOM-HS-7</v>
          </cell>
          <cell r="B8211" t="str">
            <v>Lunge mit Herz, Zwerchfell und Kehlkopf</v>
          </cell>
          <cell r="C8211" t="str">
            <v xml:space="preserve">Lungs with Heart, Diaphragm and Larynx                                                                                  </v>
          </cell>
          <cell r="D8211" t="str">
            <v xml:space="preserve">Poumons avec cœur, diaphragme et larynx                                                                  </v>
          </cell>
          <cell r="E8211" t="str">
            <v xml:space="preserve">Pulmones con corazón, diafragma y laringe                                                                   </v>
          </cell>
          <cell r="F8211" t="str">
            <v>Model płuca, serca, przepony i krtani</v>
          </cell>
          <cell r="G8211" t="str">
            <v xml:space="preserve">Легкие с сердцем, диафрагмой и гортанью                                                                            </v>
          </cell>
          <cell r="H8211">
            <v>1037</v>
          </cell>
        </row>
        <row r="8212">
          <cell r="A8212" t="str">
            <v>SOM-HS-8/2</v>
          </cell>
          <cell r="B8212" t="str">
            <v>Herz-Lungen Tischmodell</v>
          </cell>
          <cell r="C8212" t="str">
            <v xml:space="preserve">Heart-Lung Table Model                                                                                                  </v>
          </cell>
          <cell r="D8212" t="str">
            <v xml:space="preserve">Modèle de table cœur-poumon                                                                        </v>
          </cell>
          <cell r="E8212" t="str">
            <v xml:space="preserve">Modelo de mesa cardiopulmonar                                                                          </v>
          </cell>
          <cell r="F8212" t="str">
            <v>Model stołowy serca i płuc</v>
          </cell>
          <cell r="G8212" t="str">
            <v xml:space="preserve">Модель таблицы "сердце-легкие                                                                                      </v>
          </cell>
          <cell r="H8212">
            <v>741</v>
          </cell>
        </row>
        <row r="8213">
          <cell r="A8213" t="str">
            <v>SOM-HS-8/4</v>
          </cell>
          <cell r="B8213" t="str">
            <v>Bronchialbaum</v>
          </cell>
          <cell r="C8213" t="str">
            <v xml:space="preserve">Bronchial Tree                                                                                                          </v>
          </cell>
          <cell r="D8213" t="str">
            <v xml:space="preserve">Arbre bronchique                                                                      </v>
          </cell>
          <cell r="E8213" t="str">
            <v xml:space="preserve">Árbol bronquial                                                                     </v>
          </cell>
          <cell r="F8213" t="str">
            <v>Model drzewa oskrzelowego</v>
          </cell>
          <cell r="G8213" t="str">
            <v xml:space="preserve">Бронхиальное дерево                                                                        </v>
          </cell>
          <cell r="H8213">
            <v>240</v>
          </cell>
        </row>
        <row r="8214">
          <cell r="A8214" t="str">
            <v>SOM-JS-11</v>
          </cell>
          <cell r="B8214" t="str">
            <v>Bauchspeicheldrüse mit Milz und Duodenum</v>
          </cell>
          <cell r="C8214" t="str">
            <v xml:space="preserve">Pancreas with Spleen and Duodenum                                                                                       </v>
          </cell>
          <cell r="D8214" t="str">
            <v xml:space="preserve">Pancréas avec rate et duodénum                                                                     </v>
          </cell>
          <cell r="E8214" t="str">
            <v xml:space="preserve">Páncreas con bazo y duodeno                                                                   </v>
          </cell>
          <cell r="F8214" t="str">
            <v>Model trzustki ze śledzioną i dwunastnicą</v>
          </cell>
          <cell r="G8214" t="str">
            <v/>
          </cell>
          <cell r="H8214">
            <v>292</v>
          </cell>
        </row>
        <row r="8215">
          <cell r="A8215" t="str">
            <v>SOM-JS-14</v>
          </cell>
          <cell r="B8215" t="str">
            <v>Innere Oberfläche des Leerdarms</v>
          </cell>
          <cell r="C8215" t="str">
            <v xml:space="preserve">Internal Surface of the Jejunum                                                                                         </v>
          </cell>
          <cell r="D8215" t="str">
            <v xml:space="preserve">Surface interne du jéjunum                                                                    </v>
          </cell>
          <cell r="E8215" t="str">
            <v xml:space="preserve">Superficie interna del yeyuno                                                                  </v>
          </cell>
          <cell r="F8215" t="str">
            <v>Wewnętrzna powierzchnia jelita czczego</v>
          </cell>
          <cell r="G8215" t="str">
            <v xml:space="preserve">Внутренняя поверхность тощей кишки                                                                      </v>
          </cell>
          <cell r="H8215">
            <v>243</v>
          </cell>
        </row>
        <row r="8216">
          <cell r="A8216" t="str">
            <v>SOM-JS-15</v>
          </cell>
          <cell r="B8216" t="str">
            <v>Modell einer Leberzelle</v>
          </cell>
          <cell r="C8216" t="str">
            <v xml:space="preserve">Model of a Liver Cell                                                                                                   </v>
          </cell>
          <cell r="D8216" t="str">
            <v xml:space="preserve">Modèle d'une cellule du foie                                                                </v>
          </cell>
          <cell r="E8216" t="str">
            <v xml:space="preserve">Modelo de célula hepática                                                                     </v>
          </cell>
          <cell r="F8216" t="str">
            <v>Model komórki wątroby</v>
          </cell>
          <cell r="G8216" t="str">
            <v xml:space="preserve">Модель клетки печени                                                                        </v>
          </cell>
          <cell r="H8216">
            <v>665</v>
          </cell>
        </row>
        <row r="8217">
          <cell r="A8217" t="str">
            <v>SOM-JS-2/1</v>
          </cell>
          <cell r="B8217" t="str">
            <v>Verdauungsapparat</v>
          </cell>
          <cell r="C8217" t="str">
            <v xml:space="preserve">Digestive Tract                                                                                                         </v>
          </cell>
          <cell r="D8217" t="str">
            <v xml:space="preserve">Appareil digestif                                                                    </v>
          </cell>
          <cell r="E8217" t="str">
            <v xml:space="preserve">Tracto digestivo                                                                     </v>
          </cell>
          <cell r="F8217" t="str">
            <v>Model układu trawiennego</v>
          </cell>
          <cell r="G8217" t="str">
            <v xml:space="preserve">Пищеварительный тракт                                                                      </v>
          </cell>
          <cell r="H8217">
            <v>725</v>
          </cell>
        </row>
        <row r="8218">
          <cell r="A8218" t="str">
            <v>SOM-JS-2/2</v>
          </cell>
          <cell r="B8218" t="str">
            <v>Verdauungsapparat, mit Magen zum Öffnen</v>
          </cell>
          <cell r="C8218" t="str">
            <v xml:space="preserve">Digestive Tract (not ill.)                                                                                              </v>
          </cell>
          <cell r="D8218" t="str">
            <v xml:space="preserve">Appareil digestif (non ill.)                                                                 </v>
          </cell>
          <cell r="E8218" t="str">
            <v xml:space="preserve">Tracto digestivo (no enfermo)                                                                    </v>
          </cell>
          <cell r="F8218" t="str">
            <v>Model układu trawiennego z otwieranym żołądkiem</v>
          </cell>
          <cell r="G8218" t="str">
            <v xml:space="preserve">Пищеварительный тракт (не болен.)                                                                        </v>
          </cell>
          <cell r="H8218">
            <v>795</v>
          </cell>
        </row>
        <row r="8219">
          <cell r="A8219" t="str">
            <v>SOM-JS-4</v>
          </cell>
          <cell r="B8219" t="str">
            <v>Magen</v>
          </cell>
          <cell r="C8219" t="str">
            <v xml:space="preserve">Stomach                                                                                                                 </v>
          </cell>
          <cell r="D8219" t="str">
            <v xml:space="preserve">Estomac                                                                   </v>
          </cell>
          <cell r="E8219" t="str">
            <v xml:space="preserve">Estómago                                                                     </v>
          </cell>
          <cell r="F8219" t="str">
            <v>Model żołądka</v>
          </cell>
          <cell r="G8219" t="str">
            <v xml:space="preserve">Живот                                                                      </v>
          </cell>
          <cell r="H8219">
            <v>455</v>
          </cell>
        </row>
        <row r="8220">
          <cell r="A8220" t="str">
            <v>SOM-JS-5</v>
          </cell>
          <cell r="B8220" t="str">
            <v>Leber</v>
          </cell>
          <cell r="C8220" t="str">
            <v xml:space="preserve">Liver                                                                                                                   </v>
          </cell>
          <cell r="D8220" t="str">
            <v xml:space="preserve">Foie                                                                </v>
          </cell>
          <cell r="E8220" t="str">
            <v xml:space="preserve">Hígado                                                                   </v>
          </cell>
          <cell r="F8220" t="str">
            <v>Model wątroby</v>
          </cell>
          <cell r="G8220" t="str">
            <v xml:space="preserve">Печень                                                                        </v>
          </cell>
          <cell r="H8220">
            <v>187</v>
          </cell>
        </row>
        <row r="8221">
          <cell r="A8221" t="str">
            <v>SOM-JS-6</v>
          </cell>
          <cell r="B8221" t="str">
            <v>Magenwand</v>
          </cell>
          <cell r="C8221" t="str">
            <v xml:space="preserve">Stomach Wall                                                                                                            </v>
          </cell>
          <cell r="D8221" t="str">
            <v xml:space="preserve">Paroi de l'estomac                                                                     </v>
          </cell>
          <cell r="E8221" t="str">
            <v xml:space="preserve">Pared del estómago                                                                     </v>
          </cell>
          <cell r="F8221" t="str">
            <v>Model ściany żołądka</v>
          </cell>
          <cell r="G8221" t="str">
            <v xml:space="preserve">Стенка живота                                                                        </v>
          </cell>
          <cell r="H8221">
            <v>244</v>
          </cell>
        </row>
        <row r="8222">
          <cell r="A8222" t="str">
            <v>SOM-JS-7</v>
          </cell>
          <cell r="B8222" t="str">
            <v>Blinddarm mit Wurmfortsatz</v>
          </cell>
          <cell r="C8222" t="str">
            <v xml:space="preserve">Appendix and Caecum                                                                                                     </v>
          </cell>
          <cell r="D8222" t="str">
            <v xml:space="preserve">Appendice et cæcum                                                                  </v>
          </cell>
          <cell r="E8222" t="str">
            <v xml:space="preserve">Apéndice y ciego                                                                 </v>
          </cell>
          <cell r="F8222" t="str">
            <v>Model jelita ślepego z wyrostkiem robaczkowym</v>
          </cell>
          <cell r="G8222" t="str">
            <v xml:space="preserve">Аппендикс и кишка                                                                      </v>
          </cell>
          <cell r="H8222">
            <v>292</v>
          </cell>
        </row>
        <row r="8223">
          <cell r="A8223" t="str">
            <v>SOM-JS-8</v>
          </cell>
          <cell r="B8223" t="str">
            <v>Leber und Gallenblase</v>
          </cell>
          <cell r="C8223" t="str">
            <v xml:space="preserve">Liver and Gall Bladder                                                                                                  </v>
          </cell>
          <cell r="D8223" t="str">
            <v xml:space="preserve">Foie et vésicule biliaire                                                                    </v>
          </cell>
          <cell r="E8223" t="str">
            <v xml:space="preserve">Hígado y vesícula biliar                                                                  </v>
          </cell>
          <cell r="F8223" t="str">
            <v>Model wątroby i woreczka żółciowego</v>
          </cell>
          <cell r="G8223" t="str">
            <v xml:space="preserve">Печень и желчный пузырь                                                                        </v>
          </cell>
          <cell r="H8223">
            <v>366</v>
          </cell>
        </row>
        <row r="8224">
          <cell r="A8224" t="str">
            <v>SOM-JS-8/1</v>
          </cell>
          <cell r="B8224" t="str">
            <v>Gefässarchitektur der Leber</v>
          </cell>
          <cell r="C8224" t="str">
            <v xml:space="preserve">Vascular Architecture of the Liver                                                                                      </v>
          </cell>
          <cell r="D8224" t="str">
            <v xml:space="preserve">Architecture vasculaire du foie                                                                </v>
          </cell>
          <cell r="E8224" t="str">
            <v xml:space="preserve">Arquitectura vascular del hígado                                                                   </v>
          </cell>
          <cell r="F8224" t="str">
            <v>Model architektury naczyń wątroby</v>
          </cell>
          <cell r="G8224" t="str">
            <v xml:space="preserve">Сосудистая архитектура печени                                                                        </v>
          </cell>
          <cell r="H8224">
            <v>347</v>
          </cell>
        </row>
        <row r="8225">
          <cell r="A8225" t="str">
            <v>SOM-KS-1</v>
          </cell>
          <cell r="B8225" t="str">
            <v>Hautdurchschnitt, 70-fach, Hautschichten abtrennbar</v>
          </cell>
          <cell r="C8225" t="str">
            <v xml:space="preserve">Section of Skin                                                                                                         </v>
          </cell>
          <cell r="D8225" t="str">
            <v xml:space="preserve">Section de la peau                                                                </v>
          </cell>
          <cell r="E8225" t="str">
            <v xml:space="preserve">Sección de la piel                                                                </v>
          </cell>
          <cell r="F8225" t="str">
            <v>Model przekrojowy skóry, 70-krotne powiększenie, z demontowanymi warstwami skóry</v>
          </cell>
          <cell r="G8225" t="str">
            <v xml:space="preserve">Участок кожи                                                                    </v>
          </cell>
          <cell r="H8225">
            <v>673</v>
          </cell>
        </row>
        <row r="8226">
          <cell r="A8226" t="str">
            <v>SOM-KS-2</v>
          </cell>
          <cell r="B8226" t="str">
            <v>Hautdurchschnitt, Größe 35 cm x 25 cm</v>
          </cell>
          <cell r="C8226" t="str">
            <v xml:space="preserve">Section of Skin                                                                                                         </v>
          </cell>
          <cell r="D8226" t="str">
            <v xml:space="preserve">Section de la peau                                                                </v>
          </cell>
          <cell r="E8226" t="str">
            <v xml:space="preserve">Sección de la piel                                                                </v>
          </cell>
          <cell r="F8226" t="str">
            <v>Model przekrojowy skóry, 35 x 25 cm</v>
          </cell>
          <cell r="G8226" t="str">
            <v xml:space="preserve">Участок кожи                                                                    </v>
          </cell>
          <cell r="H8226">
            <v>297</v>
          </cell>
        </row>
        <row r="8227">
          <cell r="A8227" t="str">
            <v>SOM-KS-3</v>
          </cell>
          <cell r="B8227" t="str">
            <v>Hautdurchschnitt-Blockmodell, 70-fach, drei Hautarten</v>
          </cell>
          <cell r="C8227" t="str">
            <v xml:space="preserve">Block Model of Section of Skin                                                                                          </v>
          </cell>
          <cell r="D8227" t="str">
            <v xml:space="preserve">Modèle de bloc de la section de la peau                                                                </v>
          </cell>
          <cell r="E8227" t="str">
            <v xml:space="preserve">Modelo en bloque de una sección de piel                                                                </v>
          </cell>
          <cell r="F8227" t="str">
            <v>Blokowy model przekrojowy skóry, 70-krotne powiększenie, 3 typy skóry</v>
          </cell>
          <cell r="G8227" t="str">
            <v xml:space="preserve">Блочная модель участка кожи                                                                    </v>
          </cell>
          <cell r="H8227">
            <v>730</v>
          </cell>
        </row>
        <row r="8228">
          <cell r="A8228" t="str">
            <v>SOM-KS-4</v>
          </cell>
          <cell r="B8228" t="str">
            <v>Hautblockmodell, 70-fach, verschiedene Schnittebenen</v>
          </cell>
          <cell r="C8228" t="str">
            <v xml:space="preserve">Block Model of the Skin                                                                                                 </v>
          </cell>
          <cell r="D8228" t="str">
            <v xml:space="preserve">Modèle de bloc de la peau                                                                </v>
          </cell>
          <cell r="E8228" t="str">
            <v xml:space="preserve">Modelo en bloque de la piel                                                                </v>
          </cell>
          <cell r="F8228" t="str">
            <v>Blokowy model przekrojowy skóry, 70-krotne powiększenie, różne płaszczyzny przekroju</v>
          </cell>
          <cell r="G8228" t="str">
            <v xml:space="preserve">Блочная модель кожи                                                                    </v>
          </cell>
          <cell r="H8228">
            <v>396</v>
          </cell>
        </row>
        <row r="8229">
          <cell r="A8229" t="str">
            <v>SOM-KS-6</v>
          </cell>
          <cell r="B8229" t="str">
            <v>Fingernagel</v>
          </cell>
          <cell r="C8229" t="str">
            <v xml:space="preserve">Fingernail                                                                                                              </v>
          </cell>
          <cell r="D8229" t="str">
            <v xml:space="preserve">Ongles des doigts                                                                  </v>
          </cell>
          <cell r="E8229" t="str">
            <v xml:space="preserve">Uñas                                                                 </v>
          </cell>
          <cell r="F8229" t="str">
            <v>Model paznokcia</v>
          </cell>
          <cell r="G8229" t="str">
            <v xml:space="preserve">Ногти                                                                      </v>
          </cell>
          <cell r="H8229">
            <v>376</v>
          </cell>
        </row>
        <row r="8230">
          <cell r="A8230" t="str">
            <v>SOM-LS-1</v>
          </cell>
          <cell r="B8230" t="str">
            <v>Rechte Niere und Nebenniere</v>
          </cell>
          <cell r="C8230" t="str">
            <v xml:space="preserve">Right Kidney and Adrenal Gland                                                                                          </v>
          </cell>
          <cell r="D8230" t="str">
            <v xml:space="preserve">Rein droit et glande surrénale                                                                      </v>
          </cell>
          <cell r="E8230" t="str">
            <v xml:space="preserve">Riñón derecho y glándula suprarrenal                                                                       </v>
          </cell>
          <cell r="F8230" t="str">
            <v>Model prawej nerki z nadnerczem</v>
          </cell>
          <cell r="G8230" t="str">
            <v xml:space="preserve">Правая почка и надпочечник                                                                                  </v>
          </cell>
          <cell r="H8230">
            <v>217</v>
          </cell>
        </row>
        <row r="8231">
          <cell r="A8231" t="str">
            <v>SOM-LS-3</v>
          </cell>
          <cell r="B8231" t="str">
            <v>Harnapparat</v>
          </cell>
          <cell r="C8231" t="str">
            <v xml:space="preserve">Urinary Organs                                                                                                          </v>
          </cell>
          <cell r="D8231" t="str">
            <v xml:space="preserve">Organes urinaires                                                                     </v>
          </cell>
          <cell r="E8231" t="str">
            <v xml:space="preserve">Órganos urinarios                                                                     </v>
          </cell>
          <cell r="F8231" t="str">
            <v>Model układu moczowego</v>
          </cell>
          <cell r="G8231" t="str">
            <v xml:space="preserve">Мочевыделительные органы                                                                        </v>
          </cell>
          <cell r="H8231">
            <v>833</v>
          </cell>
        </row>
        <row r="8232">
          <cell r="A8232" t="str">
            <v>SOM-LS-3/1</v>
          </cell>
          <cell r="B8232" t="str">
            <v>Harnapparat</v>
          </cell>
          <cell r="C8232" t="str">
            <v xml:space="preserve">Urinary Organs                                                                                                          </v>
          </cell>
          <cell r="D8232" t="str">
            <v xml:space="preserve">Organes urinaires                                                                     </v>
          </cell>
          <cell r="E8232" t="str">
            <v xml:space="preserve">Órganos urinarios                                                                     </v>
          </cell>
          <cell r="F8232" t="str">
            <v>Model układu moczowego</v>
          </cell>
          <cell r="G8232" t="str">
            <v xml:space="preserve">Мочевыделительные органы                                                                        </v>
          </cell>
          <cell r="H8232">
            <v>319</v>
          </cell>
        </row>
        <row r="8233">
          <cell r="A8233" t="str">
            <v>SOM-LS-4</v>
          </cell>
          <cell r="B8233" t="str">
            <v>Rechte Niere</v>
          </cell>
          <cell r="C8233" t="str">
            <v xml:space="preserve">Right Kidney                                                                                                            </v>
          </cell>
          <cell r="D8233" t="str">
            <v xml:space="preserve">Rein droit                                                                 </v>
          </cell>
          <cell r="E8233" t="str">
            <v xml:space="preserve">Riñón derecho                                                                   </v>
          </cell>
          <cell r="F8233" t="str">
            <v>Model prawej nerki</v>
          </cell>
          <cell r="G8233" t="str">
            <v xml:space="preserve">Правая почка                                                                      </v>
          </cell>
          <cell r="H8233">
            <v>237</v>
          </cell>
        </row>
        <row r="8234">
          <cell r="A8234" t="str">
            <v>SOM-LS-5</v>
          </cell>
          <cell r="B8234" t="str">
            <v>Rechte Niere</v>
          </cell>
          <cell r="C8234" t="str">
            <v xml:space="preserve">Right Kidney                                                                                                            </v>
          </cell>
          <cell r="D8234" t="str">
            <v xml:space="preserve">Rein droit                                                                 </v>
          </cell>
          <cell r="E8234" t="str">
            <v xml:space="preserve">Riñón derecho                                                                   </v>
          </cell>
          <cell r="F8234" t="str">
            <v>Model prawej nerki</v>
          </cell>
          <cell r="G8234" t="str">
            <v xml:space="preserve">Правая почка                                                                      </v>
          </cell>
          <cell r="H8234">
            <v>293</v>
          </cell>
        </row>
        <row r="8235">
          <cell r="A8235" t="str">
            <v>SOM-LS-6</v>
          </cell>
          <cell r="B8235" t="str">
            <v>Nephron</v>
          </cell>
          <cell r="C8235" t="str">
            <v xml:space="preserve">Nephron                                                                                                                 </v>
          </cell>
          <cell r="D8235" t="str">
            <v xml:space="preserve">Néphron                                                                    </v>
          </cell>
          <cell r="E8235" t="str">
            <v xml:space="preserve">Nefrona                                                                   </v>
          </cell>
          <cell r="F8235" t="str">
            <v>Model nefronu</v>
          </cell>
          <cell r="G8235" t="str">
            <v xml:space="preserve">Нефрон                                                                        </v>
          </cell>
          <cell r="H8235">
            <v>137</v>
          </cell>
        </row>
        <row r="8236">
          <cell r="A8236" t="str">
            <v>SOM-LS-7</v>
          </cell>
          <cell r="B8236" t="str">
            <v>Nierenkörperchen</v>
          </cell>
          <cell r="C8236" t="str">
            <v xml:space="preserve">Glomerulus                                                                                                              </v>
          </cell>
          <cell r="D8236" t="str">
            <v xml:space="preserve">Glomérule                                                                      </v>
          </cell>
          <cell r="E8236" t="str">
            <v xml:space="preserve">Glomérulo                                                                      </v>
          </cell>
          <cell r="F8236" t="str">
            <v>Model kłębuszka nerkowego</v>
          </cell>
          <cell r="G8236" t="str">
            <v xml:space="preserve">Гломерула                                                                              </v>
          </cell>
          <cell r="H8236">
            <v>231</v>
          </cell>
        </row>
        <row r="8237">
          <cell r="A8237" t="str">
            <v>SOM-LS-9</v>
          </cell>
          <cell r="B8237" t="str">
            <v>Niere, Nephron und Nierenkörperchen</v>
          </cell>
          <cell r="C8237" t="str">
            <v xml:space="preserve">Kidney, Nephron and Glomerulus                                                                                          </v>
          </cell>
          <cell r="D8237" t="str">
            <v xml:space="preserve">Rein, néphron et glomérule                                                                      </v>
          </cell>
          <cell r="E8237" t="str">
            <v xml:space="preserve">Riñón, nefrona y glomérulo                                                                      </v>
          </cell>
          <cell r="F8237" t="str">
            <v>Model nerki, nefronu i kłębuszka nerkowego</v>
          </cell>
          <cell r="G8237" t="str">
            <v xml:space="preserve">Почка, нефрон и гломерула                                                                              </v>
          </cell>
          <cell r="H8237">
            <v>626</v>
          </cell>
        </row>
        <row r="8238">
          <cell r="A8238" t="str">
            <v>SOM-MS-1</v>
          </cell>
          <cell r="B8238" t="str">
            <v>Medianschnitt des weiblichen Beckens</v>
          </cell>
          <cell r="C8238" t="str">
            <v xml:space="preserve">Median Section of the Female Pelvis                                                                                     </v>
          </cell>
          <cell r="D8238" t="str">
            <v xml:space="preserve">Section médiane du pelvis féminin                                                                    </v>
          </cell>
          <cell r="E8238" t="str">
            <v xml:space="preserve">Sección mediana de la pelvis femenina                                                                    </v>
          </cell>
          <cell r="F8238" t="str">
            <v>Model przekroju bocznego kobiecej miednicy</v>
          </cell>
          <cell r="G8238" t="str">
            <v xml:space="preserve">Медианный отдел женского таза                                                                    </v>
          </cell>
          <cell r="H8238">
            <v>586</v>
          </cell>
        </row>
        <row r="8239">
          <cell r="A8239" t="str">
            <v>SOM-MS-10</v>
          </cell>
          <cell r="B8239" t="str">
            <v>Weiblicher Beckenboden</v>
          </cell>
          <cell r="C8239" t="str">
            <v xml:space="preserve">Female Pelvic Floor                                                                                                     </v>
          </cell>
          <cell r="D8239" t="str">
            <v xml:space="preserve">Plancher pelvien féminin                                                                    </v>
          </cell>
          <cell r="E8239" t="str">
            <v xml:space="preserve">Suelo pélvico femenino                                                                    </v>
          </cell>
          <cell r="F8239" t="str">
            <v>Model dna kobiecej miednicy</v>
          </cell>
          <cell r="G8239" t="str">
            <v xml:space="preserve">Женское тазовое дно                                                                  </v>
          </cell>
          <cell r="H8239">
            <v>980</v>
          </cell>
        </row>
        <row r="8240">
          <cell r="A8240" t="str">
            <v>SOM-MS-10/1</v>
          </cell>
          <cell r="B8240" t="str">
            <v>Weibliches Becken mit Bandapparat</v>
          </cell>
          <cell r="C8240" t="str">
            <v xml:space="preserve">Female Pelvis with Ligamentous Apparatus                                                                                </v>
          </cell>
          <cell r="D8240" t="str">
            <v xml:space="preserve">Pelvis féminin avec appareil ligamentaire                                                                        </v>
          </cell>
          <cell r="E8240" t="str">
            <v xml:space="preserve">Pelvis femenina con aparato ligamentoso                                                                       </v>
          </cell>
          <cell r="F8240" t="str">
            <v>Model kobiecej miednicy z układem więzadeł</v>
          </cell>
          <cell r="G8240" t="str">
            <v xml:space="preserve">Женский таз со связочным аппаратом                                                                              </v>
          </cell>
          <cell r="H8240">
            <v>593</v>
          </cell>
        </row>
        <row r="8241">
          <cell r="A8241" t="str">
            <v>SOM-MS-11</v>
          </cell>
          <cell r="B8241" t="str">
            <v>Embryo nach 4 Wochen</v>
          </cell>
          <cell r="C8241" t="str">
            <v xml:space="preserve">Embryo after 4 weeks                                                            </v>
          </cell>
          <cell r="D8241" t="str">
            <v xml:space="preserve">Embryon après 4 semaines                                                            </v>
          </cell>
          <cell r="E8241" t="str">
            <v xml:space="preserve">Embrión después de 4 semanas                                                            </v>
          </cell>
          <cell r="F8241" t="str">
            <v>Model 4-tygodniowego embrionu</v>
          </cell>
          <cell r="G8241" t="str">
            <v xml:space="preserve">Эмбрионы через 4 недели                                                            </v>
          </cell>
          <cell r="H8241">
            <v>88</v>
          </cell>
        </row>
        <row r="8242">
          <cell r="A8242" t="str">
            <v>SOM-MS-11/3</v>
          </cell>
          <cell r="B8242" t="str">
            <v>Menschlicher Embryo im 3. Monat</v>
          </cell>
          <cell r="C8242" t="str">
            <v xml:space="preserve">Human Embryo in the Third Month                                                                                         </v>
          </cell>
          <cell r="D8242" t="str">
            <v xml:space="preserve">Embryon humain au troisième mois                                                                </v>
          </cell>
          <cell r="E8242" t="str">
            <v xml:space="preserve">Embrión humano en el tercer mes                                                               </v>
          </cell>
          <cell r="F8242" t="str">
            <v>Model ludzkiego embrionu w 3 miesiącu</v>
          </cell>
          <cell r="G8242" t="str">
            <v xml:space="preserve">Человеческий эмбрион на третьем месяце                                                                        </v>
          </cell>
          <cell r="H8242">
            <v>313</v>
          </cell>
        </row>
        <row r="8243">
          <cell r="A8243" t="str">
            <v>SOM-MS-12</v>
          </cell>
          <cell r="B8243" t="str">
            <v>Schwangerschaftsserie</v>
          </cell>
          <cell r="C8243" t="str">
            <v xml:space="preserve">Series Showing Pregnancy                                                                                                </v>
          </cell>
          <cell r="D8243" t="str">
            <v xml:space="preserve">Série montrant la grossesse                                                                     </v>
          </cell>
          <cell r="E8243" t="str">
            <v xml:space="preserve">Serie que muestra el embarazo                                                                    </v>
          </cell>
          <cell r="F8243" t="str">
            <v>Seria modeli pokazujących przebieg ciąży</v>
          </cell>
          <cell r="G8243" t="str">
            <v xml:space="preserve">Сериал, показывающий беременность                                                                                    </v>
          </cell>
          <cell r="H8243">
            <v>1260</v>
          </cell>
        </row>
        <row r="8244">
          <cell r="A8244" t="str">
            <v>SOM-MS-12/1</v>
          </cell>
          <cell r="B8244" t="str">
            <v>Uterus mit Embryo im 1. Monat</v>
          </cell>
          <cell r="C8244" t="str">
            <v xml:space="preserve">Uterus with Embryo in First Month                                                                                       </v>
          </cell>
          <cell r="D8244" t="str">
            <v xml:space="preserve">Utérus avec embryon au cours du premier mois                                                                </v>
          </cell>
          <cell r="E8244" t="str">
            <v xml:space="preserve">Útero con embrión en el primer mes                                                               </v>
          </cell>
          <cell r="F8244" t="str">
            <v>Model macicy z embrionem w 1 miesiącu ciąży</v>
          </cell>
          <cell r="G8244" t="str">
            <v xml:space="preserve">Матка с эмбрионом в течение первого месяца                                                                        </v>
          </cell>
          <cell r="H8244">
            <v>126</v>
          </cell>
        </row>
        <row r="8245">
          <cell r="A8245" t="str">
            <v>SOM-MS-12/2</v>
          </cell>
          <cell r="B8245" t="str">
            <v>Uterus mit Embryo im 2. Monat</v>
          </cell>
          <cell r="C8245" t="str">
            <v xml:space="preserve">Uterus with Embryo in Second Month                                                                                      </v>
          </cell>
          <cell r="D8245" t="str">
            <v xml:space="preserve">Utérus avec embryon au deuxième mois                                                                </v>
          </cell>
          <cell r="E8245" t="str">
            <v xml:space="preserve">Útero con embrión en el segundo mes                                                               </v>
          </cell>
          <cell r="F8245" t="str">
            <v>Model macicy z embrionem w 2 miesiącu ciąży</v>
          </cell>
          <cell r="G8245" t="str">
            <v xml:space="preserve">Матка с эмбрионом на втором месяце                                                                        </v>
          </cell>
          <cell r="H8245">
            <v>126</v>
          </cell>
        </row>
        <row r="8246">
          <cell r="A8246" t="str">
            <v>SOM-MS-12/3</v>
          </cell>
          <cell r="B8246" t="str">
            <v>Uterus mit Embryo im 3. Monat</v>
          </cell>
          <cell r="C8246" t="str">
            <v xml:space="preserve">Uterus with Embryo in Third Month                                                                                       </v>
          </cell>
          <cell r="D8246" t="str">
            <v xml:space="preserve">Utérus avec embryon au troisième mois                                                                </v>
          </cell>
          <cell r="E8246" t="str">
            <v xml:space="preserve">Útero con embrión en el tercer mes                                                               </v>
          </cell>
          <cell r="F8246" t="str">
            <v>Model macicy z embrionem w 3 miesiącu ciąży</v>
          </cell>
          <cell r="G8246" t="str">
            <v xml:space="preserve">Матка с эмбрионом на третьем месяце                                                                        </v>
          </cell>
          <cell r="H8246">
            <v>132</v>
          </cell>
        </row>
        <row r="8247">
          <cell r="A8247" t="str">
            <v>SOM-MS-12/4</v>
          </cell>
          <cell r="B8247" t="str">
            <v>Uterus mit Fetus im 4. bis 5. Monat</v>
          </cell>
          <cell r="C8247" t="str">
            <v xml:space="preserve">Uterus with Fetus in Fourth to Fifth Month                                                                              </v>
          </cell>
          <cell r="D8247" t="str">
            <v xml:space="preserve">Utérus avec foetus au quatrième ou cinquième mois                                                                </v>
          </cell>
          <cell r="E8247" t="str">
            <v xml:space="preserve">Útero con feto en el cuarto o quinto mes                                                               </v>
          </cell>
          <cell r="F8247" t="str">
            <v>Model macicy z płodem w 4-5 miesiącu ciąży</v>
          </cell>
          <cell r="G8247" t="str">
            <v xml:space="preserve">Матка с плодом на четвертом-пятом месяце                                                                        </v>
          </cell>
          <cell r="H8247">
            <v>164</v>
          </cell>
        </row>
        <row r="8248">
          <cell r="A8248" t="str">
            <v>SOM-MS-12/5</v>
          </cell>
          <cell r="B8248" t="str">
            <v>Uterus mit Fetus im 5. Monat</v>
          </cell>
          <cell r="C8248" t="str">
            <v xml:space="preserve">Uterus with Fetus in Fifth Month                                                                                        </v>
          </cell>
          <cell r="D8248" t="str">
            <v xml:space="preserve">Utérus avec foetus au cinquième mois                                                                </v>
          </cell>
          <cell r="E8248" t="str">
            <v xml:space="preserve">Útero con feto en el quinto mes                                                               </v>
          </cell>
          <cell r="F8248" t="str">
            <v>Model macicy z płodem w 5 miesiącu ciąży</v>
          </cell>
          <cell r="G8248" t="str">
            <v xml:space="preserve">Матка с плодом на пятом месяце                                                                        </v>
          </cell>
          <cell r="H8248">
            <v>164</v>
          </cell>
        </row>
        <row r="8249">
          <cell r="A8249" t="str">
            <v>SOM-MS-12/6</v>
          </cell>
          <cell r="B8249" t="str">
            <v>Uterus mit Fetus im 5. Monat</v>
          </cell>
          <cell r="C8249" t="str">
            <v xml:space="preserve">Uterus with Fetus in Fifth Month                                                                                        </v>
          </cell>
          <cell r="D8249" t="str">
            <v xml:space="preserve">Utérus avec foetus au cinquième mois                                                                </v>
          </cell>
          <cell r="E8249" t="str">
            <v xml:space="preserve">Útero con feto en el quinto mes                                                               </v>
          </cell>
          <cell r="F8249" t="str">
            <v>Model macicy z płodem w 5 miesiącu ciąży</v>
          </cell>
          <cell r="G8249" t="str">
            <v xml:space="preserve">Матка с плодом на пятом месяце                                                                        </v>
          </cell>
          <cell r="H8249">
            <v>169</v>
          </cell>
        </row>
        <row r="8250">
          <cell r="A8250" t="str">
            <v>SOM-MS-12/7</v>
          </cell>
          <cell r="B8250" t="str">
            <v>Uterus mit Fetus im 7. Monat</v>
          </cell>
          <cell r="C8250" t="str">
            <v xml:space="preserve">Uterus with Fetus in Seventh Month                                                                                      </v>
          </cell>
          <cell r="D8250" t="str">
            <v xml:space="preserve">Utérus avec fœtus au septième mois                                                                </v>
          </cell>
          <cell r="E8250" t="str">
            <v xml:space="preserve">Útero con feto en el séptimo mes                                                               </v>
          </cell>
          <cell r="F8250" t="str">
            <v>Model macicy z płodem w 7 miesiącu ciąży</v>
          </cell>
          <cell r="G8250" t="str">
            <v xml:space="preserve">Матка с плодом на седьмом месяце                                                                        </v>
          </cell>
          <cell r="H8250">
            <v>207</v>
          </cell>
        </row>
        <row r="8251">
          <cell r="A8251" t="str">
            <v>SOM-MS-12/8</v>
          </cell>
          <cell r="B8251" t="str">
            <v>Uterus mit Zwillingsfeten im 5. Monat</v>
          </cell>
          <cell r="C8251" t="str">
            <v xml:space="preserve">Uterus with Twin Fetus in Fifth Month                                                                                   </v>
          </cell>
          <cell r="D8251" t="str">
            <v xml:space="preserve">Utérus avec un foetus jumeau au cinquième mois                                                                </v>
          </cell>
          <cell r="E8251" t="str">
            <v xml:space="preserve">Útero con feto gemelar en el quinto mes                                                               </v>
          </cell>
          <cell r="F8251" t="str">
            <v>Model macicy z płodami bliźniaczymi w 5 miesiącu ciąży</v>
          </cell>
          <cell r="G8251" t="str">
            <v xml:space="preserve">Матка с двойным плодом на пятом месяце                                                                        </v>
          </cell>
          <cell r="H8251">
            <v>205</v>
          </cell>
        </row>
        <row r="8252">
          <cell r="A8252" t="str">
            <v>SOM-MS-13</v>
          </cell>
          <cell r="B8252" t="str">
            <v>Becken mit Uterus im 9. Schwangerschaftsmonat</v>
          </cell>
          <cell r="C8252" t="str">
            <v xml:space="preserve">Pelvis with Uterus in Ninth Month of Pregnancy                                                                          </v>
          </cell>
          <cell r="D8252" t="str">
            <v xml:space="preserve">Pelvis avec utérus au neuvième mois de grossesse                                                                     </v>
          </cell>
          <cell r="E8252" t="str">
            <v xml:space="preserve">Pelvis con útero en el noveno mes de embarazo                                                                    </v>
          </cell>
          <cell r="F8252" t="str">
            <v>Model miednicy z macicą w dziewiątym miesiącu ciąży</v>
          </cell>
          <cell r="G8252" t="str">
            <v xml:space="preserve">Таз с маткой на девятом месяце беременности                                                                          </v>
          </cell>
          <cell r="H8252">
            <v>878</v>
          </cell>
        </row>
        <row r="8253">
          <cell r="A8253" t="str">
            <v>SOM-MS-13/1</v>
          </cell>
          <cell r="B8253" t="str">
            <v>Becken mit Uterus im 9. Schwangerschaftsmonat</v>
          </cell>
          <cell r="C8253" t="str">
            <v xml:space="preserve">Pelvis with Uterus in Ninth Month of Pregnancy                                                                          </v>
          </cell>
          <cell r="D8253" t="str">
            <v xml:space="preserve">Pelvis avec utérus au neuvième mois de grossesse                                                                     </v>
          </cell>
          <cell r="E8253" t="str">
            <v xml:space="preserve">Pelvis con útero en el noveno mes de embarazo                                                                    </v>
          </cell>
          <cell r="F8253" t="str">
            <v>Model miednicy z macicą w dziewiątym miesiącu ciąży</v>
          </cell>
          <cell r="G8253" t="str">
            <v xml:space="preserve">Таз с маткой на девятом месяце беременности                                                                          </v>
          </cell>
          <cell r="H8253">
            <v>1277</v>
          </cell>
        </row>
        <row r="8254">
          <cell r="A8254" t="str">
            <v>SOM-MS-15</v>
          </cell>
          <cell r="B8254" t="str">
            <v>Befruchtung und Entwicklung des menschlichen Eies bis zum 3.Monat</v>
          </cell>
          <cell r="C8254" t="str">
            <v xml:space="preserve">Fertilization and Development of the Human Ovum             up to the 3rd Month                                         </v>
          </cell>
          <cell r="D8254" t="str">
            <v xml:space="preserve">Fécondation et développement de l'ovule humain      jusqu'au 3ème mois    </v>
          </cell>
          <cell r="E8254" t="str">
            <v xml:space="preserve">Fecundación y desarrollo del óvulo humano      hasta el tercer mes   </v>
          </cell>
          <cell r="F8254" t="str">
            <v>Model zapłodnienia i rozwoju ludzkiego jajeczka do 3 miesiąca ciąży</v>
          </cell>
          <cell r="G8254" t="str">
            <v xml:space="preserve">Оплодотворение и развитие яйцеклетки человека             до 3-го месяца            </v>
          </cell>
          <cell r="H8254">
            <v>1282</v>
          </cell>
        </row>
        <row r="8255">
          <cell r="A8255" t="str">
            <v>SOM-MS-15/1</v>
          </cell>
          <cell r="B8255" t="str">
            <v>Menschliche Keimesentwicklung bis zum 1. Monat</v>
          </cell>
          <cell r="C8255" t="str">
            <v xml:space="preserve">Human Development up to the Embryo at the End               of the 1st Month                                            </v>
          </cell>
          <cell r="D8255" t="str">
            <v xml:space="preserve">Le développement humain jusqu'à l'embryon en fin de vie   du 1er mois    </v>
          </cell>
          <cell r="E8255" t="str">
            <v xml:space="preserve">El desarrollo humano hasta el embrión al final     del 1er mes   </v>
          </cell>
          <cell r="F8255" t="str">
            <v>Model rozwoju ludzkiego zarodka do 1 miesiąca ciąży</v>
          </cell>
          <cell r="G8255" t="str">
            <v xml:space="preserve">Развитие человека до эмбриона в конце          1-го месяца            </v>
          </cell>
          <cell r="H8255">
            <v>907</v>
          </cell>
        </row>
        <row r="8256">
          <cell r="A8256" t="str">
            <v>SOM-MS-16</v>
          </cell>
          <cell r="B8256" t="str">
            <v>Fetaler Blutkreislauf</v>
          </cell>
          <cell r="C8256" t="str">
            <v xml:space="preserve">Fetal Circulatory System                                                                                                </v>
          </cell>
          <cell r="D8256" t="str">
            <v xml:space="preserve">Système circulatoire du fœtus                                                                  </v>
          </cell>
          <cell r="E8256" t="str">
            <v xml:space="preserve">Sistema circulatorio fetal                                                                 </v>
          </cell>
          <cell r="F8256" t="str">
            <v>Model układu krwionośnego płodu</v>
          </cell>
          <cell r="G8256" t="str">
            <v xml:space="preserve">Система кровообращения плода                                                                      </v>
          </cell>
          <cell r="H8256">
            <v>912</v>
          </cell>
        </row>
        <row r="8257">
          <cell r="A8257" t="str">
            <v>SOM-MS-16/1</v>
          </cell>
          <cell r="B8257" t="str">
            <v>Weiblicher Fetus</v>
          </cell>
          <cell r="C8257" t="str">
            <v xml:space="preserve">Female Fetus                                                                                                            </v>
          </cell>
          <cell r="D8257" t="str">
            <v xml:space="preserve">Fœtus féminin                                                                    </v>
          </cell>
          <cell r="E8257" t="str">
            <v xml:space="preserve">Feto femenino                                                                    </v>
          </cell>
          <cell r="F8257" t="str">
            <v>Model płodu płci żeńskiej</v>
          </cell>
          <cell r="G8257" t="str">
            <v xml:space="preserve">Женский плод                                                                    </v>
          </cell>
          <cell r="H8257">
            <v>1242</v>
          </cell>
        </row>
        <row r="8258">
          <cell r="A8258" t="str">
            <v>SOM-MS-2</v>
          </cell>
          <cell r="B8258" t="str">
            <v>Medianschnitt des männlichen Beckens</v>
          </cell>
          <cell r="C8258" t="str">
            <v xml:space="preserve">Median Section of the Male Pelvis                                                                                       </v>
          </cell>
          <cell r="D8258" t="str">
            <v xml:space="preserve">Section médiane du pelvis masculin                                                                    </v>
          </cell>
          <cell r="E8258" t="str">
            <v xml:space="preserve">Sección mediana de la pelvis masculina                                                                     </v>
          </cell>
          <cell r="F8258" t="str">
            <v>Przekrój boczny męskiej miednicy</v>
          </cell>
          <cell r="G8258" t="str">
            <v xml:space="preserve">Медианный отдел мужского таза                                                                    </v>
          </cell>
          <cell r="H8258">
            <v>758</v>
          </cell>
        </row>
        <row r="8259">
          <cell r="A8259" t="str">
            <v>SOM-MS-21</v>
          </cell>
          <cell r="B8259" t="str">
            <v>Geburtshilfliches Phantom</v>
          </cell>
          <cell r="C8259" t="str">
            <v xml:space="preserve">Obstetric Phantom                                                                                                       </v>
          </cell>
          <cell r="D8259" t="str">
            <v xml:space="preserve">Fantôme obstétrical                                                                        </v>
          </cell>
          <cell r="E8259" t="str">
            <v xml:space="preserve">Fantasma obstétrico                                                                       </v>
          </cell>
          <cell r="F8259" t="str">
            <v>Fantom położniczy do demonstracji porodu</v>
          </cell>
          <cell r="G8259" t="str">
            <v xml:space="preserve">Акушерский фантом                                                                        </v>
          </cell>
          <cell r="H8259">
            <v>445</v>
          </cell>
        </row>
        <row r="8260">
          <cell r="A8260" t="str">
            <v>SOM-MS-3</v>
          </cell>
          <cell r="B8260" t="str">
            <v>Männliche Geschlechtsorgane</v>
          </cell>
          <cell r="C8260" t="str">
            <v xml:space="preserve">Male Genital Organs                                                                                                     </v>
          </cell>
          <cell r="D8260" t="str">
            <v xml:space="preserve">Organes génitaux masculins                                                                     </v>
          </cell>
          <cell r="E8260" t="str">
            <v xml:space="preserve">Órganos genitales masculinos                                                                      </v>
          </cell>
          <cell r="F8260" t="str">
            <v>Model męskich organów płciowych</v>
          </cell>
          <cell r="G8260" t="str">
            <v xml:space="preserve">Мужские половые органы                                                                        </v>
          </cell>
          <cell r="H8260">
            <v>1013</v>
          </cell>
        </row>
        <row r="8261">
          <cell r="A8261" t="str">
            <v>SOM-MS-3/1</v>
          </cell>
          <cell r="B8261" t="str">
            <v>Männliche Geschlechtsorgane</v>
          </cell>
          <cell r="C8261" t="str">
            <v xml:space="preserve">Male Genital Organs                                                                                                     </v>
          </cell>
          <cell r="D8261" t="str">
            <v xml:space="preserve">Organes génitaux masculins                                                                     </v>
          </cell>
          <cell r="E8261" t="str">
            <v xml:space="preserve">Órganos genitales masculinos                                                                      </v>
          </cell>
          <cell r="F8261" t="str">
            <v>Model męskich organów płciowych</v>
          </cell>
          <cell r="G8261" t="str">
            <v xml:space="preserve">Мужские половые органы                                                                        </v>
          </cell>
          <cell r="H8261">
            <v>745</v>
          </cell>
        </row>
        <row r="8262">
          <cell r="A8262" t="str">
            <v>SOM-MS-3/2</v>
          </cell>
          <cell r="B8262" t="str">
            <v>Modell der männlichen Sexualorgane</v>
          </cell>
          <cell r="C8262" t="str">
            <v xml:space="preserve">Model of the Male Sexual Organs                                                                                         </v>
          </cell>
          <cell r="D8262" t="str">
            <v xml:space="preserve">Modèle des organes sexuels masculins                                                                     </v>
          </cell>
          <cell r="E8262" t="str">
            <v xml:space="preserve">Modelo de los órganos sexuales masculinos                                                                      </v>
          </cell>
          <cell r="F8262" t="str">
            <v>Model męskich organów płciowych</v>
          </cell>
          <cell r="G8262" t="str">
            <v xml:space="preserve">Модель мужских половых органов                                                                          </v>
          </cell>
          <cell r="H8262">
            <v>857</v>
          </cell>
        </row>
        <row r="8263">
          <cell r="A8263" t="str">
            <v>SOM-MS-33/E</v>
          </cell>
          <cell r="B8263" t="str">
            <v>Lehrbaby</v>
          </cell>
          <cell r="C8263" t="str">
            <v xml:space="preserve">Doll for Baby Care                                                                                                      </v>
          </cell>
          <cell r="D8263" t="str">
            <v xml:space="preserve">Poupée pour le soin des bébés                                                                   </v>
          </cell>
          <cell r="E8263" t="str">
            <v xml:space="preserve">Muñeca para el cuidado del bebé                                                                 </v>
          </cell>
          <cell r="F8263" t="str">
            <v>Lalka edukacyjna do nauki opieki nad niemowlęciem</v>
          </cell>
          <cell r="G8263" t="str">
            <v xml:space="preserve">Кукла для ухода за младенцем                                                                              </v>
          </cell>
          <cell r="H8263">
            <v>210</v>
          </cell>
        </row>
        <row r="8264">
          <cell r="A8264" t="str">
            <v>SOM-MS-33/E-B</v>
          </cell>
          <cell r="B8264" t="str">
            <v>Lehrbaby</v>
          </cell>
          <cell r="C8264" t="str">
            <v xml:space="preserve">Doll for Baby Care                                                                                                      </v>
          </cell>
          <cell r="D8264" t="str">
            <v xml:space="preserve">Poupée pour le soin des bébés                                                                   </v>
          </cell>
          <cell r="E8264" t="str">
            <v xml:space="preserve">Muñeca para el cuidado del bebé                                                                 </v>
          </cell>
          <cell r="F8264" t="str">
            <v>Lalka edukacyjna do nauki opieki nad niemowlęciem</v>
          </cell>
          <cell r="G8264" t="str">
            <v xml:space="preserve">Кукла для ухода за младенцем                                                                              </v>
          </cell>
          <cell r="H8264">
            <v>210</v>
          </cell>
        </row>
        <row r="8265">
          <cell r="A8265" t="str">
            <v>SOM-MS-4</v>
          </cell>
          <cell r="B8265" t="str">
            <v>Weibliche Geschlechtsorgane, unzerlegbar</v>
          </cell>
          <cell r="C8265" t="str">
            <v xml:space="preserve">Female Genital Organs                                                                                                   </v>
          </cell>
          <cell r="D8265" t="str">
            <v xml:space="preserve">Organes génitaux féminins                                                                     </v>
          </cell>
          <cell r="E8265" t="str">
            <v xml:space="preserve">Órganos genitales femeninos                                                                     </v>
          </cell>
          <cell r="F8265" t="str">
            <v>Model żeńskich organów płciowych, nierozkładany</v>
          </cell>
          <cell r="G8265" t="str">
            <v xml:space="preserve">Женские половые органы                                                                        </v>
          </cell>
          <cell r="H8265">
            <v>346</v>
          </cell>
        </row>
        <row r="8266">
          <cell r="A8266" t="str">
            <v>SOM-MS-4/1</v>
          </cell>
          <cell r="B8266" t="str">
            <v>Befruchtungsvorgang, 2fach vergrößert, Modell</v>
          </cell>
          <cell r="C8266" t="str">
            <v xml:space="preserve">Fertilization Process                                                                                                   </v>
          </cell>
          <cell r="D8266" t="str">
            <v xml:space="preserve">Processus de fertilisation                                                                         </v>
          </cell>
          <cell r="E8266" t="str">
            <v xml:space="preserve">Proceso de fertilización                                                                          </v>
          </cell>
          <cell r="F8266" t="str">
            <v>Model przebiegu zapłodnienia, 2-krotne powiększenie</v>
          </cell>
          <cell r="G8266" t="str">
            <v xml:space="preserve">Процесс оплодотворения                                                                                        </v>
          </cell>
          <cell r="H8266">
            <v>790</v>
          </cell>
        </row>
        <row r="8267">
          <cell r="A8267" t="str">
            <v>SOM-MS-41</v>
          </cell>
          <cell r="B8267" t="str">
            <v>Innere weibliche Geschlechtsorgane</v>
          </cell>
          <cell r="C8267" t="str">
            <v xml:space="preserve">Internal Female Genital Organs                                                                                          </v>
          </cell>
          <cell r="D8267" t="str">
            <v xml:space="preserve">Organes génitaux féminins internes                                                                    </v>
          </cell>
          <cell r="E8267" t="str">
            <v xml:space="preserve">Órganos genitales femeninos internos                                                                    </v>
          </cell>
          <cell r="F8267" t="str">
            <v>Model wewnętrznych żeńskich organów płciowych</v>
          </cell>
          <cell r="G8267" t="str">
            <v xml:space="preserve">Внутренние женские половые органы                                                                        </v>
          </cell>
          <cell r="H8267">
            <v>272</v>
          </cell>
        </row>
        <row r="8268">
          <cell r="A8268" t="str">
            <v>SOM-MS-42</v>
          </cell>
          <cell r="B8268" t="str">
            <v>Innere weibliche Geschlechtsorgane</v>
          </cell>
          <cell r="C8268" t="str">
            <v xml:space="preserve">Internal Female Genital Organs                                                                                          </v>
          </cell>
          <cell r="D8268" t="str">
            <v xml:space="preserve">Organes génitaux féminins internes                                                                    </v>
          </cell>
          <cell r="E8268" t="str">
            <v xml:space="preserve">Órganos genitales femeninos internos                                                                    </v>
          </cell>
          <cell r="F8268" t="str">
            <v>Model wewnętrznych żeńskich organów płciowych</v>
          </cell>
          <cell r="G8268" t="str">
            <v xml:space="preserve">Внутренние женские половые органы                                                                        </v>
          </cell>
          <cell r="H8268">
            <v>339</v>
          </cell>
        </row>
        <row r="8269">
          <cell r="A8269" t="str">
            <v>SOM-MS-43</v>
          </cell>
          <cell r="B8269" t="str">
            <v>Säuglingspflegepuppe</v>
          </cell>
          <cell r="C8269" t="str">
            <v xml:space="preserve">Doll for Baby Care                                                                                                      </v>
          </cell>
          <cell r="D8269" t="str">
            <v xml:space="preserve">Poupée pour le soin des bébés                                                                   </v>
          </cell>
          <cell r="E8269" t="str">
            <v xml:space="preserve">Muñeca para el cuidado del bebé                                                                 </v>
          </cell>
          <cell r="F8269" t="str">
            <v>Lalka edukacyjna do nauki opieki nad niemowlęciem</v>
          </cell>
          <cell r="G8269" t="str">
            <v xml:space="preserve">Кукла для ухода за младенцем                                                                              </v>
          </cell>
          <cell r="H8269">
            <v>251</v>
          </cell>
        </row>
        <row r="8270">
          <cell r="A8270" t="str">
            <v>SOM-MS-43/3</v>
          </cell>
          <cell r="B8270" t="str">
            <v>Säuglingspflegepuppe</v>
          </cell>
          <cell r="C8270" t="str">
            <v xml:space="preserve">Doll for Baby Care                                                                                                      </v>
          </cell>
          <cell r="D8270" t="str">
            <v xml:space="preserve">Poupée pour le soin des bébés                                                                   </v>
          </cell>
          <cell r="E8270" t="str">
            <v xml:space="preserve">Muñeca para el cuidado del bebé                                                                 </v>
          </cell>
          <cell r="F8270" t="str">
            <v>Lalka edukacyjna do nauki opieki nad niemowlęciem</v>
          </cell>
          <cell r="G8270" t="str">
            <v xml:space="preserve">Кукла для ухода за младенцем                                                                              </v>
          </cell>
          <cell r="H8270">
            <v>255</v>
          </cell>
        </row>
        <row r="8271">
          <cell r="A8271" t="str">
            <v>SOM-MS-43/3B</v>
          </cell>
          <cell r="B8271" t="str">
            <v>Säuglingspflegepuppe</v>
          </cell>
          <cell r="C8271" t="str">
            <v xml:space="preserve">Doll for Baby Care                                                                                                      </v>
          </cell>
          <cell r="D8271" t="str">
            <v xml:space="preserve">Poupée pour le soin des bébés                                                                   </v>
          </cell>
          <cell r="E8271" t="str">
            <v xml:space="preserve">Muñeca para el cuidado del bebé                                                                 </v>
          </cell>
          <cell r="F8271" t="str">
            <v>Lalka edukacyjna do nauki opieki nad niemowlęciem</v>
          </cell>
          <cell r="G8271" t="str">
            <v xml:space="preserve">Кукла для ухода за младенцем                                                                              </v>
          </cell>
          <cell r="H8271">
            <v>255</v>
          </cell>
        </row>
        <row r="8272">
          <cell r="A8272" t="str">
            <v>SOM-MS-43/B</v>
          </cell>
          <cell r="B8272" t="str">
            <v>Säuglingspflegepuppe</v>
          </cell>
          <cell r="C8272" t="str">
            <v xml:space="preserve">Doll for Baby Care                                                                                                      </v>
          </cell>
          <cell r="D8272" t="str">
            <v xml:space="preserve">Poupée pour le soin des bébés                                                                   </v>
          </cell>
          <cell r="E8272" t="str">
            <v xml:space="preserve">Muñeca para el cuidado del bebé                                                                 </v>
          </cell>
          <cell r="F8272" t="str">
            <v>Lalka edukacyjna do nauki opieki nad niemowlęciem</v>
          </cell>
          <cell r="G8272" t="str">
            <v xml:space="preserve">Кукла для ухода за младенцем                                                                              </v>
          </cell>
          <cell r="H8272">
            <v>251</v>
          </cell>
        </row>
        <row r="8273">
          <cell r="A8273" t="str">
            <v>SOM-MS-45/1</v>
          </cell>
          <cell r="B8273" t="str">
            <v>Geburt - 1. Stadium</v>
          </cell>
          <cell r="C8273" t="str">
            <v xml:space="preserve">Birth - First Stage                                                                                                     </v>
          </cell>
          <cell r="D8273" t="str">
            <v xml:space="preserve">Naissance - Première étape                                                                  </v>
          </cell>
          <cell r="E8273" t="str">
            <v xml:space="preserve">Nacimiento - Primera etapa                                                                 </v>
          </cell>
          <cell r="F8273" t="str">
            <v>Model porodu, 1. stadium</v>
          </cell>
          <cell r="G8273" t="str">
            <v xml:space="preserve">Рождение - первая стадия                                                                        </v>
          </cell>
          <cell r="H8273">
            <v>827</v>
          </cell>
        </row>
        <row r="8274">
          <cell r="A8274" t="str">
            <v>SOM-MS-45/2</v>
          </cell>
          <cell r="B8274" t="str">
            <v>Geburt - 2. Stadium</v>
          </cell>
          <cell r="C8274" t="str">
            <v xml:space="preserve">Birth - Second Stage                                                                                                    </v>
          </cell>
          <cell r="D8274" t="str">
            <v xml:space="preserve">Naissance - Deuxième étape                                                                  </v>
          </cell>
          <cell r="E8274" t="str">
            <v xml:space="preserve">Nacimiento - Segunda etapa                                                                 </v>
          </cell>
          <cell r="F8274" t="str">
            <v>Model porodu, 2. stadium</v>
          </cell>
          <cell r="G8274" t="str">
            <v xml:space="preserve">Рождение - вторая стадия                                                                        </v>
          </cell>
          <cell r="H8274">
            <v>729</v>
          </cell>
        </row>
        <row r="8275">
          <cell r="A8275" t="str">
            <v>SOM-MS-45/3</v>
          </cell>
          <cell r="B8275" t="str">
            <v>Geburt - 3. Stadium</v>
          </cell>
          <cell r="C8275" t="str">
            <v xml:space="preserve">Birth - Third Stage                                                                                                     </v>
          </cell>
          <cell r="D8275" t="str">
            <v xml:space="preserve">Naissance - Troisième étape                                                                  </v>
          </cell>
          <cell r="E8275" t="str">
            <v xml:space="preserve">Nacimiento - Tercera etapa                                                                 </v>
          </cell>
          <cell r="F8275" t="str">
            <v>Model porodu, 3. stadium</v>
          </cell>
          <cell r="G8275" t="str">
            <v xml:space="preserve">Рождение - третий этап                                                                    </v>
          </cell>
          <cell r="H8275">
            <v>886</v>
          </cell>
        </row>
        <row r="8276">
          <cell r="A8276" t="str">
            <v>SOM-MS-46</v>
          </cell>
          <cell r="B8276" t="str">
            <v>Menschliche Keimesentwicklung bis zum 1. Monat</v>
          </cell>
          <cell r="C8276" t="str">
            <v xml:space="preserve">Human Development up to the Embryo at the End of            the 1st Month                                               </v>
          </cell>
          <cell r="D8276" t="str">
            <v/>
          </cell>
          <cell r="E8276" t="str">
            <v xml:space="preserve">El desarrollo humano hasta el embrión al final de  el primer mes   </v>
          </cell>
          <cell r="F8276" t="str">
            <v>Model rozwoju ludzkiego zarodka do 1 miesiąca ciąży</v>
          </cell>
          <cell r="G8276" t="str">
            <v xml:space="preserve">Развитие человека до эмбриона в конце          1-й месяц          </v>
          </cell>
          <cell r="H8276">
            <v>912</v>
          </cell>
        </row>
        <row r="8277">
          <cell r="A8277" t="str">
            <v>SOM-MS-47</v>
          </cell>
          <cell r="B8277" t="str">
            <v>Befruchtung und Entwicklung des menschlichen Eies bis zum 3.Monat</v>
          </cell>
          <cell r="C8277" t="str">
            <v xml:space="preserve">Fertilization and Development of the Human Ovum up          to the 3rd Month                                            </v>
          </cell>
          <cell r="D8277" t="str">
            <v xml:space="preserve">Fécondation et développement de l'ovule humain haut    au 3ème mois    </v>
          </cell>
          <cell r="E8277" t="str">
            <v xml:space="preserve">Fecundación y desarrollo del óvulo humano up  al 3er mes   </v>
          </cell>
          <cell r="F8277" t="str">
            <v>Model zapłodnienia i rozwoju ludzkiego jajeczka do 3 miesiąca ciąży</v>
          </cell>
          <cell r="G8277" t="str">
            <v/>
          </cell>
          <cell r="H8277">
            <v>1433</v>
          </cell>
        </row>
        <row r="8278">
          <cell r="A8278" t="str">
            <v>SOM-MS-47/16</v>
          </cell>
          <cell r="B8278" t="str">
            <v>Placenta-Modell</v>
          </cell>
          <cell r="C8278" t="str">
            <v xml:space="preserve">Model of the Placenta                                                                                                   </v>
          </cell>
          <cell r="D8278" t="str">
            <v xml:space="preserve">Modèle du placenta                                                                    </v>
          </cell>
          <cell r="E8278" t="str">
            <v xml:space="preserve">Modelo de la placenta                                                                    </v>
          </cell>
          <cell r="F8278" t="str">
            <v>Model łożyska</v>
          </cell>
          <cell r="G8278" t="str">
            <v xml:space="preserve">Модель плаценты                                                                            </v>
          </cell>
          <cell r="H8278">
            <v>253</v>
          </cell>
        </row>
        <row r="8279">
          <cell r="A8279" t="str">
            <v>SOM-MS-48/3-I</v>
          </cell>
          <cell r="B8279" t="str">
            <v>Menschlicher Embryo</v>
          </cell>
          <cell r="C8279" t="str">
            <v xml:space="preserve">Human embryo                                                                                                            </v>
          </cell>
          <cell r="D8279" t="str">
            <v xml:space="preserve">Embryon humain                                                                  </v>
          </cell>
          <cell r="E8279" t="str">
            <v xml:space="preserve">Embrión humano                                                                  </v>
          </cell>
          <cell r="F8279" t="str">
            <v>Model ludzkiego embrionu</v>
          </cell>
          <cell r="G8279" t="str">
            <v xml:space="preserve">Человеческий эмбрион                                                                          </v>
          </cell>
          <cell r="H8279">
            <v>322</v>
          </cell>
        </row>
        <row r="8280">
          <cell r="A8280" t="str">
            <v>SOM-MS-5</v>
          </cell>
          <cell r="B8280" t="str">
            <v>Weibliche Geschlechtsorgane, innere Organe abnehmbar</v>
          </cell>
          <cell r="C8280" t="str">
            <v xml:space="preserve">Female Genital Organs                                                                                                   </v>
          </cell>
          <cell r="D8280" t="str">
            <v xml:space="preserve">Organes génitaux féminins                                                                     </v>
          </cell>
          <cell r="E8280" t="str">
            <v xml:space="preserve">Órganos genitales femeninos                                                                     </v>
          </cell>
          <cell r="F8280" t="str">
            <v>Model żeńskich organów płciowych, z wyjmowanymi organami wewnętrznymi</v>
          </cell>
          <cell r="G8280" t="str">
            <v xml:space="preserve">Женские половые органы                                                                        </v>
          </cell>
          <cell r="H8280">
            <v>751</v>
          </cell>
        </row>
        <row r="8281">
          <cell r="A8281" t="str">
            <v>SOM-MS-5/1</v>
          </cell>
          <cell r="B8281" t="str">
            <v>Weibliche Geschlechtsorgane, mit Mastdarm und Harnblase</v>
          </cell>
          <cell r="C8281" t="str">
            <v xml:space="preserve">Female Genital Organs                                                                                                   </v>
          </cell>
          <cell r="D8281" t="str">
            <v xml:space="preserve">Organes génitaux féminins                                                                     </v>
          </cell>
          <cell r="E8281" t="str">
            <v xml:space="preserve">Órganos genitales femeninos                                                                     </v>
          </cell>
          <cell r="F8281" t="str">
            <v>Model żeńskich organów płciowych, z odbytnicą i pęcherzem moczowym</v>
          </cell>
          <cell r="G8281" t="str">
            <v xml:space="preserve">Женские половые органы                                                                        </v>
          </cell>
          <cell r="H8281">
            <v>699</v>
          </cell>
        </row>
        <row r="8282">
          <cell r="A8282" t="str">
            <v>SOM-MS-5/2</v>
          </cell>
          <cell r="B8282" t="str">
            <v>Modell der weiblichen Sexualorgane</v>
          </cell>
          <cell r="C8282" t="str">
            <v xml:space="preserve">Model of the Female Sexual Organs                                                                                       </v>
          </cell>
          <cell r="D8282" t="str">
            <v xml:space="preserve">Modèle d'organes sexuels feminins </v>
          </cell>
          <cell r="E8282" t="str">
            <v xml:space="preserve">Modelo de los órganos sexuales femeninos                                                                     </v>
          </cell>
          <cell r="F8282" t="str">
            <v>Model żeńskich organów płciowych</v>
          </cell>
          <cell r="G8282" t="str">
            <v xml:space="preserve">Модель женских половых органов                                                                          </v>
          </cell>
          <cell r="H8282">
            <v>818</v>
          </cell>
        </row>
        <row r="8283">
          <cell r="A8283" t="str">
            <v>SOM-MS-50</v>
          </cell>
          <cell r="B8283" t="str">
            <v>Eierstock (Ovarium)</v>
          </cell>
          <cell r="C8283" t="str">
            <v xml:space="preserve">Model of the Ovary                                                                                                      </v>
          </cell>
          <cell r="D8283" t="str">
            <v/>
          </cell>
          <cell r="E8283" t="str">
            <v/>
          </cell>
          <cell r="F8283" t="str">
            <v>Model jajnika</v>
          </cell>
          <cell r="G8283" t="str">
            <v/>
          </cell>
          <cell r="H8283">
            <v>1179</v>
          </cell>
        </row>
        <row r="8284">
          <cell r="A8284" t="str">
            <v>SOM-MS-51</v>
          </cell>
          <cell r="B8284" t="str">
            <v>Reliefmodell vom Eierstock</v>
          </cell>
          <cell r="C8284" t="str">
            <v xml:space="preserve">Relief Model of the Ovary                                                                                               </v>
          </cell>
          <cell r="D8284" t="str">
            <v xml:space="preserve">Modèle en relief de l'ovaire                                                                    </v>
          </cell>
          <cell r="E8284" t="str">
            <v xml:space="preserve">Modelo en relieve del ovario                                                                  </v>
          </cell>
          <cell r="F8284" t="str">
            <v>Model reliefowy jajnika</v>
          </cell>
          <cell r="G8284" t="str">
            <v xml:space="preserve">Рельефная модель яичника                                                                          </v>
          </cell>
          <cell r="H8284">
            <v>422</v>
          </cell>
        </row>
        <row r="8285">
          <cell r="A8285" t="str">
            <v>SOM-MS-52</v>
          </cell>
          <cell r="B8285" t="str">
            <v>Säuglingspflegebaby, weiblich</v>
          </cell>
          <cell r="C8285" t="str">
            <v xml:space="preserve">Nursing Baby, Female                                                                                                    </v>
          </cell>
          <cell r="D8285" t="str">
            <v xml:space="preserve">Bébé allaité, femme                                                                 </v>
          </cell>
          <cell r="E8285" t="str">
            <v xml:space="preserve">Bebé lactante, mujer                                                                 </v>
          </cell>
          <cell r="F8285" t="str">
            <v>Lalka edukacyjna płci żeńskiej do nauki opieki nad niemowlęciem</v>
          </cell>
          <cell r="G8285" t="str">
            <v xml:space="preserve">Кормящий ребенок, женщина                                                                          </v>
          </cell>
          <cell r="H8285">
            <v>357</v>
          </cell>
        </row>
        <row r="8286">
          <cell r="A8286" t="str">
            <v>SOM-MS-52/1</v>
          </cell>
          <cell r="B8286" t="str">
            <v>Säuglingspflegebaby, weiblich</v>
          </cell>
          <cell r="C8286" t="str">
            <v xml:space="preserve">Nursing Baby, Female                                                                                                    </v>
          </cell>
          <cell r="D8286" t="str">
            <v xml:space="preserve">Bébé allaité, femme                                                                 </v>
          </cell>
          <cell r="E8286" t="str">
            <v xml:space="preserve">Bebé lactante, mujer                                                                 </v>
          </cell>
          <cell r="F8286" t="str">
            <v>Lalka edukacyjna płci żeńskiej do nauki opieki nad niemowlęciem</v>
          </cell>
          <cell r="G8286" t="str">
            <v xml:space="preserve">Кормящий ребенок, женщина                                                                          </v>
          </cell>
          <cell r="H8286">
            <v>361</v>
          </cell>
        </row>
        <row r="8287">
          <cell r="A8287" t="str">
            <v>SOM-MS-52/A</v>
          </cell>
          <cell r="B8287" t="str">
            <v>Säuglingspflegebaby, weiblich</v>
          </cell>
          <cell r="C8287" t="str">
            <v xml:space="preserve">Nursing Baby, Female                                                                                                    </v>
          </cell>
          <cell r="D8287" t="str">
            <v xml:space="preserve">Bébé allaité, femme                                                                 </v>
          </cell>
          <cell r="E8287" t="str">
            <v xml:space="preserve">Bebé lactante, mujer                                                                 </v>
          </cell>
          <cell r="F8287" t="str">
            <v>Lalka edukacyjna płci żeńskiej do nauki opieki nad niemowlęciem</v>
          </cell>
          <cell r="G8287" t="str">
            <v xml:space="preserve">Кормящий ребенок, женщина                                                                          </v>
          </cell>
          <cell r="H8287">
            <v>357</v>
          </cell>
        </row>
        <row r="8288">
          <cell r="A8288" t="str">
            <v>SOM-MS-52/B</v>
          </cell>
          <cell r="B8288" t="str">
            <v>Säuglingspflegebaby, weiblich</v>
          </cell>
          <cell r="C8288" t="str">
            <v xml:space="preserve">Nursing Baby, Female                                                                                                    </v>
          </cell>
          <cell r="D8288" t="str">
            <v xml:space="preserve">Bébé allaité, femme                                                                 </v>
          </cell>
          <cell r="E8288" t="str">
            <v xml:space="preserve">Bebé lactante, mujer                                                                 </v>
          </cell>
          <cell r="F8288" t="str">
            <v>Lalka edukacyjna płci żeńskiej do nauki opieki nad niemowlęciem</v>
          </cell>
          <cell r="G8288" t="str">
            <v xml:space="preserve">Кормящий ребенок, женщина                                                                          </v>
          </cell>
          <cell r="H8288">
            <v>357</v>
          </cell>
        </row>
        <row r="8289">
          <cell r="A8289" t="str">
            <v>SOM-MS-53</v>
          </cell>
          <cell r="B8289" t="str">
            <v>Säuglingspflegebaby, männlich</v>
          </cell>
          <cell r="C8289" t="str">
            <v xml:space="preserve">Nursing Baby, Male                                                                                                      </v>
          </cell>
          <cell r="D8289" t="str">
            <v xml:space="preserve">Bébé allaité, homme                                                                 </v>
          </cell>
          <cell r="E8289" t="str">
            <v xml:space="preserve">Bebé lactante, hombre                                                                  </v>
          </cell>
          <cell r="F8289" t="str">
            <v>Lalka edukacyjna płci męskiej do nauki opieki nad niemowlęciem</v>
          </cell>
          <cell r="G8289" t="str">
            <v xml:space="preserve">Кормящий младенец, мужчина                                                                          </v>
          </cell>
          <cell r="H8289">
            <v>357</v>
          </cell>
        </row>
        <row r="8290">
          <cell r="A8290" t="str">
            <v>SOM-MS-53/1</v>
          </cell>
          <cell r="B8290" t="str">
            <v>Säuglingspflegebaby, männlich</v>
          </cell>
          <cell r="C8290" t="str">
            <v xml:space="preserve">Nursing Baby, Male                                                                                                      </v>
          </cell>
          <cell r="D8290" t="str">
            <v xml:space="preserve">Bébé allaité, homme                                                                 </v>
          </cell>
          <cell r="E8290" t="str">
            <v xml:space="preserve">Bebé lactante, hombre                                                                  </v>
          </cell>
          <cell r="F8290" t="str">
            <v>Lalka edukacyjna płci męskiej do nauki opieki nad niemowlęciem</v>
          </cell>
          <cell r="G8290" t="str">
            <v xml:space="preserve">Кормящий младенец, мужчина                                                                          </v>
          </cell>
          <cell r="H8290">
            <v>361</v>
          </cell>
        </row>
        <row r="8291">
          <cell r="A8291" t="str">
            <v>SOM-MS-53/A</v>
          </cell>
          <cell r="B8291" t="str">
            <v>Säuglingspflegebaby, männlich</v>
          </cell>
          <cell r="C8291" t="str">
            <v xml:space="preserve">Nursing Baby, Male                                                                                                      </v>
          </cell>
          <cell r="D8291" t="str">
            <v xml:space="preserve">Bébé allaité, homme                                                                 </v>
          </cell>
          <cell r="E8291" t="str">
            <v xml:space="preserve">Bebé lactante, hombre                                                                  </v>
          </cell>
          <cell r="F8291" t="str">
            <v>Lalka edukacyjna płci męskiej do nauki opieki nad niemowlęciem</v>
          </cell>
          <cell r="G8291" t="str">
            <v xml:space="preserve">Кормящий младенец, мужчина                                                                          </v>
          </cell>
          <cell r="H8291">
            <v>357</v>
          </cell>
        </row>
        <row r="8292">
          <cell r="A8292" t="str">
            <v>SOM-MS-53/B</v>
          </cell>
          <cell r="B8292" t="str">
            <v>Säuglingspflegebaby, männlich</v>
          </cell>
          <cell r="C8292" t="str">
            <v xml:space="preserve">Nursing Baby, Male                                                                                                      </v>
          </cell>
          <cell r="D8292" t="str">
            <v xml:space="preserve">Bébé allaité, homme                                                                 </v>
          </cell>
          <cell r="E8292" t="str">
            <v xml:space="preserve">Bebé lactante, hombre                                                                  </v>
          </cell>
          <cell r="F8292" t="str">
            <v>Lalka edukacyjna płci męskiej do nauki opieki nad niemowlęciem</v>
          </cell>
          <cell r="G8292" t="str">
            <v xml:space="preserve">Кормящий младенец, мужчина                                                                          </v>
          </cell>
          <cell r="H8292">
            <v>357</v>
          </cell>
        </row>
        <row r="8293">
          <cell r="A8293" t="str">
            <v>SOM-MS-56</v>
          </cell>
          <cell r="B8293" t="str">
            <v>Neugeborenenbaby, weiblich</v>
          </cell>
          <cell r="C8293" t="str">
            <v xml:space="preserve">Newborn Baby, Female                                                                                                    </v>
          </cell>
          <cell r="D8293" t="str">
            <v xml:space="preserve">Bébé nouveau-né, femme                                                                 </v>
          </cell>
          <cell r="E8293" t="str">
            <v xml:space="preserve">Bebé recién nacido, mujer                                                                 </v>
          </cell>
          <cell r="F8293" t="str">
            <v>Lalka edukacyjna płci żeńskiej do nauki opieki nad noworodkiem</v>
          </cell>
          <cell r="G8293" t="str">
            <v xml:space="preserve">Новорожденный ребенок, женщина                                                                          </v>
          </cell>
          <cell r="H8293">
            <v>210</v>
          </cell>
        </row>
        <row r="8294">
          <cell r="A8294" t="str">
            <v>SOM-MS-56/B</v>
          </cell>
          <cell r="B8294" t="str">
            <v>Neugeborenenbaby, weiblich</v>
          </cell>
          <cell r="C8294" t="str">
            <v xml:space="preserve">Newborn Baby, Female                                                                                                    </v>
          </cell>
          <cell r="D8294" t="str">
            <v xml:space="preserve">Bébé nouveau-né, femme                                                                 </v>
          </cell>
          <cell r="E8294" t="str">
            <v xml:space="preserve">Bebé recién nacido, mujer                                                                 </v>
          </cell>
          <cell r="F8294" t="str">
            <v>Lalka edukacyjna płci żeńskiej do nauki opieki nad noworodkiem</v>
          </cell>
          <cell r="G8294" t="str">
            <v xml:space="preserve">Новорожденный ребенок, женщина                                                                          </v>
          </cell>
          <cell r="H8294">
            <v>210</v>
          </cell>
        </row>
        <row r="8295">
          <cell r="A8295" t="str">
            <v>SOM-MS-57</v>
          </cell>
          <cell r="B8295" t="str">
            <v>Neugeborenenbaby, weiblich</v>
          </cell>
          <cell r="C8295" t="str">
            <v xml:space="preserve">Newborn Baby, Female                                                                                                    </v>
          </cell>
          <cell r="D8295" t="str">
            <v xml:space="preserve">Bébé nouveau-né, femme                                                                 </v>
          </cell>
          <cell r="E8295" t="str">
            <v xml:space="preserve">Bebé recién nacido, mujer                                                                 </v>
          </cell>
          <cell r="F8295" t="str">
            <v>Lalka edukacyjna płci żeńskiej do nauki opieki nad noworodkiem</v>
          </cell>
          <cell r="G8295" t="str">
            <v xml:space="preserve">Новорожденный ребенок, женщина                                                                          </v>
          </cell>
          <cell r="H8295">
            <v>286</v>
          </cell>
        </row>
        <row r="8296">
          <cell r="A8296" t="str">
            <v>SOM-MS-57/B</v>
          </cell>
          <cell r="B8296" t="str">
            <v>Neugeborenenbaby, weiblich</v>
          </cell>
          <cell r="C8296" t="str">
            <v xml:space="preserve">Newborn Baby, Female                                                                                                    </v>
          </cell>
          <cell r="D8296" t="str">
            <v xml:space="preserve">Bébé nouveau-né, femme                                                                 </v>
          </cell>
          <cell r="E8296" t="str">
            <v xml:space="preserve">Bebé recién nacido, mujer                                                                 </v>
          </cell>
          <cell r="F8296" t="str">
            <v>Lalka edukacyjna płci żeńskiej do nauki opieki nad noworodkiem</v>
          </cell>
          <cell r="G8296" t="str">
            <v xml:space="preserve">Новорожденный ребенок, женщина                                                                          </v>
          </cell>
          <cell r="H8296">
            <v>286</v>
          </cell>
        </row>
        <row r="8297">
          <cell r="A8297" t="str">
            <v>SOM-MS-58</v>
          </cell>
          <cell r="B8297" t="str">
            <v>Neugeborenenbaby, männlich</v>
          </cell>
          <cell r="C8297" t="str">
            <v xml:space="preserve">Newborn Baby, Male                                                                                                      </v>
          </cell>
          <cell r="D8297" t="str">
            <v xml:space="preserve">Bébé nouveau-né, mâle                                                                 </v>
          </cell>
          <cell r="E8297" t="str">
            <v xml:space="preserve">Recién nacido, hombre                                                                  </v>
          </cell>
          <cell r="F8297" t="str">
            <v>Lalka edukacyjna płci męskiej do nauki opieki nad noworodkiem</v>
          </cell>
          <cell r="G8297" t="str">
            <v xml:space="preserve">Новорожденный ребенок, мужчина                                                                          </v>
          </cell>
          <cell r="H8297">
            <v>276</v>
          </cell>
        </row>
        <row r="8298">
          <cell r="A8298" t="str">
            <v>SOM-MS-58/B</v>
          </cell>
          <cell r="B8298" t="str">
            <v>Neugeborenen-baby</v>
          </cell>
          <cell r="C8298" t="str">
            <v xml:space="preserve">Newborn Baby, Male                                                                                                      </v>
          </cell>
          <cell r="D8298" t="str">
            <v xml:space="preserve">Bébé nouveau-né, mâle                                                                 </v>
          </cell>
          <cell r="E8298" t="str">
            <v xml:space="preserve">Recién nacido, hombre                                                                  </v>
          </cell>
          <cell r="F8298" t="str">
            <v>Lalka edukacyjna płci męskiej do nauki opieki nad noworodkiem</v>
          </cell>
          <cell r="G8298" t="str">
            <v xml:space="preserve">Новорожденный ребенок, мужчина                                                                          </v>
          </cell>
          <cell r="H8298">
            <v>276</v>
          </cell>
        </row>
        <row r="8299">
          <cell r="A8299" t="str">
            <v>SOM-MS-59</v>
          </cell>
          <cell r="B8299" t="str">
            <v>Neugeborenenbaby, weiblich</v>
          </cell>
          <cell r="C8299" t="str">
            <v xml:space="preserve">Newborn Baby, Female                                                                                                    </v>
          </cell>
          <cell r="D8299" t="str">
            <v xml:space="preserve">Bébé nouveau-né, femme                                                                 </v>
          </cell>
          <cell r="E8299" t="str">
            <v xml:space="preserve">Bebé recién nacido, mujer                                                                 </v>
          </cell>
          <cell r="F8299" t="str">
            <v>Lalka edukacyjna płci żeńskiej do nauki opieki nad noworodkiem</v>
          </cell>
          <cell r="G8299" t="str">
            <v xml:space="preserve">Новорожденный ребенок, женщина                                                                          </v>
          </cell>
          <cell r="H8299">
            <v>276</v>
          </cell>
        </row>
        <row r="8300">
          <cell r="A8300" t="str">
            <v>SOM-MS-60</v>
          </cell>
          <cell r="B8300" t="str">
            <v>Frühgeborenenbaby, männlich</v>
          </cell>
          <cell r="C8300" t="str">
            <v xml:space="preserve">Premature Infant Baby, Male                                                                                             </v>
          </cell>
          <cell r="D8300" t="str">
            <v xml:space="preserve">Bébé prématuré, homme                                                                 </v>
          </cell>
          <cell r="E8300" t="str">
            <v xml:space="preserve">Bebé prematuro, varón                                                                  </v>
          </cell>
          <cell r="F8300" t="str">
            <v>Lalka edukacyjna wcześniak płci męskiej do nauki opieki nad noworodkiem</v>
          </cell>
          <cell r="G8300" t="str">
            <v xml:space="preserve">Недоношенный ребенок, мужчина                                                                          </v>
          </cell>
          <cell r="H8300">
            <v>323</v>
          </cell>
        </row>
        <row r="8301">
          <cell r="A8301" t="str">
            <v>SOM-MS-61</v>
          </cell>
          <cell r="B8301" t="str">
            <v>Frühgeborenenbaby, weiblich</v>
          </cell>
          <cell r="C8301" t="str">
            <v xml:space="preserve">Premature Infant Baby, Female                                                                                           </v>
          </cell>
          <cell r="D8301" t="str">
            <v xml:space="preserve">Bébé prématuré, femme                                                                 </v>
          </cell>
          <cell r="E8301" t="str">
            <v xml:space="preserve">Bebé prematuro, mujer                                                                 </v>
          </cell>
          <cell r="F8301" t="str">
            <v>Lalka edukacyjna wcześniak płci żeńskiej do nauki opieki nad noworodkiem</v>
          </cell>
          <cell r="G8301" t="str">
            <v xml:space="preserve">Недоношенный ребенок, женщина                                                                          </v>
          </cell>
          <cell r="H8301">
            <v>300</v>
          </cell>
        </row>
        <row r="8302">
          <cell r="A8302" t="str">
            <v>SOM-MS-7</v>
          </cell>
          <cell r="B8302" t="str">
            <v>Brustdrüse in ruhendem Zustand</v>
          </cell>
          <cell r="C8302" t="str">
            <v xml:space="preserve">Mammary Gland in Resting Position                                                                                       </v>
          </cell>
          <cell r="D8302" t="str">
            <v xml:space="preserve">Glande mammaire en position de repos                                                                 </v>
          </cell>
          <cell r="E8302" t="str">
            <v xml:space="preserve">Glándula mamaria en posición de reposo                                                                  </v>
          </cell>
          <cell r="F8302" t="str">
            <v>Model gruczołu piersiowego w stanie spoczynku</v>
          </cell>
          <cell r="G8302" t="str">
            <v xml:space="preserve">Молочная железа в положении покоя                                                                      </v>
          </cell>
          <cell r="H8302">
            <v>396</v>
          </cell>
        </row>
        <row r="8303">
          <cell r="A8303" t="str">
            <v>SOM-MS-7/1</v>
          </cell>
          <cell r="B8303" t="str">
            <v>Brustdrüse einer stillenden Frau</v>
          </cell>
          <cell r="C8303" t="str">
            <v xml:space="preserve">Mammary Gland of a Nursing Woman                                                                                        </v>
          </cell>
          <cell r="D8303" t="str">
            <v xml:space="preserve">La glande mammaire d'une femme qui allaite                                                                   </v>
          </cell>
          <cell r="E8303" t="str">
            <v xml:space="preserve">Glándula mamaria de una mujer lactante                                                                    </v>
          </cell>
          <cell r="F8303" t="str">
            <v>Model gruczołu piersiowego kobiety karmiącej</v>
          </cell>
          <cell r="G8303" t="str">
            <v xml:space="preserve">Молочная железа кормящей женщины                                                                          </v>
          </cell>
          <cell r="H8303">
            <v>445</v>
          </cell>
        </row>
        <row r="8304">
          <cell r="A8304" t="str">
            <v>SOM-MS-8/1</v>
          </cell>
          <cell r="B8304" t="str">
            <v>Weibliches Becken</v>
          </cell>
          <cell r="C8304" t="str">
            <v xml:space="preserve">Female Pelvis                                                                                                           </v>
          </cell>
          <cell r="D8304" t="str">
            <v xml:space="preserve">Pelvis féminin                                                                    </v>
          </cell>
          <cell r="E8304" t="str">
            <v xml:space="preserve">Pelvis femenina                                                                    </v>
          </cell>
          <cell r="F8304" t="str">
            <v>Model kobiecej miednicy</v>
          </cell>
          <cell r="G8304" t="str">
            <v xml:space="preserve">Женский таз                                                                  </v>
          </cell>
          <cell r="H8304">
            <v>1319</v>
          </cell>
        </row>
        <row r="8305">
          <cell r="A8305" t="str">
            <v>SOM-MS-8/2</v>
          </cell>
          <cell r="B8305" t="str">
            <v>Weibliches Becken</v>
          </cell>
          <cell r="C8305" t="str">
            <v xml:space="preserve">Female Pelvis                                                                                                           </v>
          </cell>
          <cell r="D8305" t="str">
            <v xml:space="preserve">Pelvis féminin                                                                    </v>
          </cell>
          <cell r="E8305" t="str">
            <v xml:space="preserve">Pelvis femenina                                                                    </v>
          </cell>
          <cell r="F8305" t="str">
            <v>Model kobiecej miednicy</v>
          </cell>
          <cell r="G8305" t="str">
            <v xml:space="preserve">Женский таз                                                                  </v>
          </cell>
          <cell r="H8305">
            <v>884</v>
          </cell>
        </row>
        <row r="8306">
          <cell r="A8306" t="str">
            <v>SOM-MS-8/3</v>
          </cell>
          <cell r="B8306" t="str">
            <v>Innere weibliche Geschlechtsorgane</v>
          </cell>
          <cell r="C8306" t="str">
            <v xml:space="preserve">Female Genital Organs                                                                                                   </v>
          </cell>
          <cell r="D8306" t="str">
            <v xml:space="preserve">Organes génitaux féminins                                                                     </v>
          </cell>
          <cell r="E8306" t="str">
            <v xml:space="preserve">Órganos genitales femeninos                                                                     </v>
          </cell>
          <cell r="F8306" t="str">
            <v>Model wewnętrznych organów płciowych kobiety</v>
          </cell>
          <cell r="G8306" t="str">
            <v xml:space="preserve">Женские половые органы                                                                        </v>
          </cell>
          <cell r="H8306">
            <v>434</v>
          </cell>
        </row>
        <row r="8307">
          <cell r="A8307" t="str">
            <v>SOM-NS-1</v>
          </cell>
          <cell r="B8307" t="str">
            <v>Normalfuss</v>
          </cell>
          <cell r="C8307" t="str">
            <v xml:space="preserve">Normal Foot                                                                                                             </v>
          </cell>
          <cell r="D8307" t="str">
            <v xml:space="preserve">Pied normal                                                                  </v>
          </cell>
          <cell r="E8307" t="str">
            <v xml:space="preserve">Pie normal                                                                  </v>
          </cell>
          <cell r="F8307" t="str">
            <v>Model normalnej stopy</v>
          </cell>
          <cell r="G8307" t="str">
            <v xml:space="preserve">Нормальная стопа                                                                      </v>
          </cell>
          <cell r="H8307">
            <v>175</v>
          </cell>
        </row>
        <row r="8308">
          <cell r="A8308" t="str">
            <v>SOM-NS-10</v>
          </cell>
          <cell r="B8308" t="str">
            <v>Muskelbein mit Beckenansatz</v>
          </cell>
          <cell r="C8308" t="str">
            <v xml:space="preserve">Muscles of the Leg with Base of Pelvis                                                                                  </v>
          </cell>
          <cell r="D8308" t="str">
            <v xml:space="preserve">Muscles de la jambe avec la base du bassin                                                                  </v>
          </cell>
          <cell r="E8308" t="str">
            <v xml:space="preserve">Músculos de la pierna con la base de la pelvis                                                                  </v>
          </cell>
          <cell r="F8308" t="str">
            <v>Model nogi z mięśniami i podstawą miednicy</v>
          </cell>
          <cell r="G8308" t="str">
            <v xml:space="preserve">Мышцы ноги с основанием таза                                                                    </v>
          </cell>
          <cell r="H8308">
            <v>2023</v>
          </cell>
        </row>
        <row r="8309">
          <cell r="A8309" t="str">
            <v>SOM-NS-13</v>
          </cell>
          <cell r="B8309" t="str">
            <v>Muskelhand mit Unterarmansatz</v>
          </cell>
          <cell r="C8309" t="str">
            <v xml:space="preserve">Muscles of the Hand with Base of Fore-Arm                                                                               </v>
          </cell>
          <cell r="D8309" t="str">
            <v xml:space="preserve">Muscles de la main avec la base de l'avant-bras                                                                        </v>
          </cell>
          <cell r="E8309" t="str">
            <v xml:space="preserve">Músculos de la mano con la base del antebrazo                                                                     </v>
          </cell>
          <cell r="F8309" t="str">
            <v>Model dłoni z mięśniami i podstawą przedramienia</v>
          </cell>
          <cell r="G8309" t="str">
            <v xml:space="preserve">Мышцы руки с основанием передней поверхности плеча                                                                      </v>
          </cell>
          <cell r="H8309">
            <v>722</v>
          </cell>
        </row>
        <row r="8310">
          <cell r="A8310" t="str">
            <v>SOM-NS-13/1</v>
          </cell>
          <cell r="B8310" t="str">
            <v>Chirurgisches Handmodell</v>
          </cell>
          <cell r="C8310" t="str">
            <v xml:space="preserve">Surgical Hand Model                                                                                                     </v>
          </cell>
          <cell r="D8310" t="str">
            <v xml:space="preserve">Modèle de main chirurgicale                                                                        </v>
          </cell>
          <cell r="E8310" t="str">
            <v xml:space="preserve">Modelo de Mano Quirúrgica                                                                       </v>
          </cell>
          <cell r="F8310" t="str">
            <v>Chirurgiczny model ręki</v>
          </cell>
          <cell r="G8310" t="str">
            <v xml:space="preserve">Модель хирургической руки                                                                    </v>
          </cell>
          <cell r="H8310">
            <v>1334</v>
          </cell>
        </row>
        <row r="8311">
          <cell r="A8311" t="str">
            <v>SOM-NS-13/1-E</v>
          </cell>
          <cell r="B8311" t="str">
            <v>Chirurgisches Handmodell in didaktischer Bemalung</v>
          </cell>
          <cell r="C8311" t="str">
            <v xml:space="preserve">Surgical Hand Model in a didactic Colour-Scheme                                                                         </v>
          </cell>
          <cell r="D8311" t="str">
            <v/>
          </cell>
          <cell r="E8311" t="str">
            <v/>
          </cell>
          <cell r="F8311" t="str">
            <v>Chirurgiczny model ręki z dydaktycznym oznaczeniem barwnym</v>
          </cell>
          <cell r="G8311" t="str">
            <v/>
          </cell>
          <cell r="H8311">
            <v>1189</v>
          </cell>
        </row>
        <row r="8312">
          <cell r="A8312" t="str">
            <v>SOM-NS-15</v>
          </cell>
          <cell r="B8312" t="str">
            <v>Muskelarm mit Schultergürtel</v>
          </cell>
          <cell r="C8312" t="str">
            <v xml:space="preserve">Muscles of the Arm with Shoulder Girdle                                                                                 </v>
          </cell>
          <cell r="D8312" t="str">
            <v xml:space="preserve">Muscles du bras avec la ceinture scapulaire                                                                      </v>
          </cell>
          <cell r="E8312" t="str">
            <v xml:space="preserve">Músculos del brazo con cintura escapular                                                                     </v>
          </cell>
          <cell r="F8312" t="str">
            <v>Model mięśni ramienia z pasem barkowym</v>
          </cell>
          <cell r="G8312" t="str">
            <v xml:space="preserve">Мышцы руки с плечевым поясом                                                                        </v>
          </cell>
          <cell r="H8312">
            <v>1834</v>
          </cell>
        </row>
        <row r="8313">
          <cell r="A8313" t="str">
            <v>SOM-NS-17</v>
          </cell>
          <cell r="B8313" t="str">
            <v>Schultergelenk</v>
          </cell>
          <cell r="C8313" t="str">
            <v xml:space="preserve">Shoulder Joint                                                                                                          </v>
          </cell>
          <cell r="D8313" t="str">
            <v xml:space="preserve">Articulation de l'épaule                                                                     </v>
          </cell>
          <cell r="E8313" t="str">
            <v xml:space="preserve">Articulación del hombro                                                                  </v>
          </cell>
          <cell r="F8313" t="str">
            <v>Model stawu barkowego</v>
          </cell>
          <cell r="G8313" t="str">
            <v xml:space="preserve">Плечевой сустав                                                                        </v>
          </cell>
          <cell r="H8313">
            <v>210</v>
          </cell>
        </row>
        <row r="8314">
          <cell r="A8314" t="str">
            <v>SOM-NS-18</v>
          </cell>
          <cell r="B8314" t="str">
            <v>Ellenbogengelenk</v>
          </cell>
          <cell r="C8314" t="str">
            <v xml:space="preserve">Elbow Joint                                                                                                             </v>
          </cell>
          <cell r="D8314" t="str">
            <v xml:space="preserve">Articulation du coude                                                                 </v>
          </cell>
          <cell r="E8314" t="str">
            <v xml:space="preserve">Articulación del codo                                                                </v>
          </cell>
          <cell r="F8314" t="str">
            <v>Model stawu łokciowego</v>
          </cell>
          <cell r="G8314" t="str">
            <v xml:space="preserve">Локтевой сустав                                                                        </v>
          </cell>
          <cell r="H8314">
            <v>134</v>
          </cell>
        </row>
        <row r="8315">
          <cell r="A8315" t="str">
            <v>SOM-NS-19</v>
          </cell>
          <cell r="B8315" t="str">
            <v>Kniegelenk</v>
          </cell>
          <cell r="C8315" t="str">
            <v xml:space="preserve">Knee Joint                                                                                                              </v>
          </cell>
          <cell r="D8315" t="str">
            <v xml:space="preserve">Articulation du genou                                                                 </v>
          </cell>
          <cell r="E8315" t="str">
            <v xml:space="preserve">Articulación de la rodilla                                                                   </v>
          </cell>
          <cell r="F8315" t="str">
            <v>Model stawu kolanowego</v>
          </cell>
          <cell r="G8315" t="str">
            <v xml:space="preserve">Коленный сустав                                                                        </v>
          </cell>
          <cell r="H8315">
            <v>200</v>
          </cell>
        </row>
        <row r="8316">
          <cell r="A8316" t="str">
            <v>SOM-NS-2</v>
          </cell>
          <cell r="B8316" t="str">
            <v>Plattfuss</v>
          </cell>
          <cell r="C8316" t="str">
            <v xml:space="preserve">Flat Foot                                                                                                               </v>
          </cell>
          <cell r="D8316" t="str">
            <v xml:space="preserve">Pied plat                                                                </v>
          </cell>
          <cell r="E8316" t="str">
            <v xml:space="preserve">Pie plano                                                                 </v>
          </cell>
          <cell r="F8316" t="str">
            <v>Model stopy z płaskostopiem</v>
          </cell>
          <cell r="G8316" t="str">
            <v xml:space="preserve">Плоскостопие                                                                                    </v>
          </cell>
          <cell r="H8316">
            <v>175</v>
          </cell>
        </row>
        <row r="8317">
          <cell r="A8317" t="str">
            <v>SOM-NS-20</v>
          </cell>
          <cell r="B8317" t="str">
            <v>Hüftgelenk</v>
          </cell>
          <cell r="C8317" t="str">
            <v xml:space="preserve">Hip Joint                                                                                                               </v>
          </cell>
          <cell r="D8317" t="str">
            <v xml:space="preserve">Articulation de la hanche                                                                  </v>
          </cell>
          <cell r="E8317" t="str">
            <v xml:space="preserve">Articulación de la cadera                                                                  </v>
          </cell>
          <cell r="F8317" t="str">
            <v>Model stawu biodrowego</v>
          </cell>
          <cell r="G8317" t="str">
            <v xml:space="preserve">Тазобедренный сустав                                                                        </v>
          </cell>
          <cell r="H8317">
            <v>162</v>
          </cell>
        </row>
        <row r="8318">
          <cell r="A8318" t="str">
            <v>SOM-NS-21</v>
          </cell>
          <cell r="B8318" t="str">
            <v>Fussgelenke mit Bändern</v>
          </cell>
          <cell r="C8318" t="str">
            <v xml:space="preserve">Ankle Joints with Ligaments                                                                                             </v>
          </cell>
          <cell r="D8318" t="str">
            <v xml:space="preserve">Articulations de la cheville avec ligaments                                                                     </v>
          </cell>
          <cell r="E8318" t="str">
            <v xml:space="preserve">Articulaciones del tobillo con ligamentos                                                                      </v>
          </cell>
          <cell r="F8318" t="str">
            <v>Model stawu skokowego z więzadłami</v>
          </cell>
          <cell r="G8318" t="str">
            <v xml:space="preserve">Голеностопные суставы со связками                                                                            </v>
          </cell>
          <cell r="H8318">
            <v>399</v>
          </cell>
        </row>
        <row r="8319">
          <cell r="A8319" t="str">
            <v>SOM-NS-21/1</v>
          </cell>
          <cell r="B8319" t="str">
            <v>Hand- und Fingergelenke mit Bändern</v>
          </cell>
          <cell r="C8319" t="str">
            <v xml:space="preserve">Joints of Hand and Fingers with Ligaments                                                                               </v>
          </cell>
          <cell r="D8319" t="str">
            <v/>
          </cell>
          <cell r="E8319" t="str">
            <v/>
          </cell>
          <cell r="F8319" t="str">
            <v>Model stawów dłoni i palców z więzadłami</v>
          </cell>
          <cell r="G8319" t="str">
            <v xml:space="preserve">Суставы кисти и пальцев со связками                                                                            </v>
          </cell>
          <cell r="H8319">
            <v>396</v>
          </cell>
        </row>
        <row r="8320">
          <cell r="A8320" t="str">
            <v>SOM-NS-3</v>
          </cell>
          <cell r="B8320" t="str">
            <v>Hohlfuss</v>
          </cell>
          <cell r="C8320" t="str">
            <v xml:space="preserve">Arched Foot                                                                                                             </v>
          </cell>
          <cell r="D8320" t="str">
            <v xml:space="preserve">Pied arqué                                                                  </v>
          </cell>
          <cell r="E8320" t="str">
            <v xml:space="preserve">Pie arqueado                                                                    </v>
          </cell>
          <cell r="F8320" t="str">
            <v>Model stopy wklęsłej</v>
          </cell>
          <cell r="G8320" t="str">
            <v xml:space="preserve">Дугообразная стопа                                                                      </v>
          </cell>
          <cell r="H8320">
            <v>175</v>
          </cell>
        </row>
        <row r="8321">
          <cell r="A8321" t="str">
            <v>SOM-NS-37</v>
          </cell>
          <cell r="B8321" t="str">
            <v>Fussgelenkbänder mit eröffnetem Talonavicular-Gelenk</v>
          </cell>
          <cell r="C8321" t="str">
            <v xml:space="preserve">Ligaments                                                                                                               </v>
          </cell>
          <cell r="D8321" t="str">
            <v xml:space="preserve">Ligaments                                                                     </v>
          </cell>
          <cell r="E8321" t="str">
            <v xml:space="preserve">Ligamentos                                                                      </v>
          </cell>
          <cell r="F8321" t="str">
            <v>Model więzadeł stwu skokowego z otwartym stawem skokowym dolnym</v>
          </cell>
          <cell r="G8321" t="str">
            <v xml:space="preserve">Связки                                                                        </v>
          </cell>
          <cell r="H8321">
            <v>390</v>
          </cell>
        </row>
        <row r="8322">
          <cell r="A8322" t="str">
            <v>SOM-NS-4</v>
          </cell>
          <cell r="B8322" t="str">
            <v>Klumpfuss</v>
          </cell>
          <cell r="C8322" t="str">
            <v xml:space="preserve">Club-foot                                                                                                               </v>
          </cell>
          <cell r="D8322" t="str">
            <v xml:space="preserve">Pied bot                                                               </v>
          </cell>
          <cell r="E8322" t="str">
            <v xml:space="preserve">Pie de palo                                                                </v>
          </cell>
          <cell r="F8322" t="str">
            <v>Model stopy końsko-szpotawej</v>
          </cell>
          <cell r="G8322" t="str">
            <v xml:space="preserve">Косолапость                                                                                  </v>
          </cell>
          <cell r="H8322">
            <v>189</v>
          </cell>
        </row>
        <row r="8323">
          <cell r="A8323" t="str">
            <v>SOM-NS-43</v>
          </cell>
          <cell r="B8323" t="str">
            <v>Gelenkschnitt "Kniegelenk"</v>
          </cell>
          <cell r="C8323" t="str">
            <v xml:space="preserve">Section through the Knee Joint                                                                                          </v>
          </cell>
          <cell r="D8323" t="str">
            <v xml:space="preserve">Section de l'articulation du genou                                                                 </v>
          </cell>
          <cell r="E8323" t="str">
            <v xml:space="preserve">Sección a través de la articulación de la rodilla                                                                   </v>
          </cell>
          <cell r="F8323" t="str">
            <v>Model przekrojowy stawu kolanowego</v>
          </cell>
          <cell r="G8323" t="str">
            <v xml:space="preserve">Сечение через коленный сустав                                                                        </v>
          </cell>
          <cell r="H8323">
            <v>207</v>
          </cell>
        </row>
        <row r="8324">
          <cell r="A8324" t="str">
            <v>SOM-NS-44</v>
          </cell>
          <cell r="B8324" t="str">
            <v>Gelenkschnitt "Hüftgelenk"</v>
          </cell>
          <cell r="C8324" t="str">
            <v xml:space="preserve">Section through the Hip Joint                                                                                           </v>
          </cell>
          <cell r="D8324" t="str">
            <v xml:space="preserve">Section de l'articulation de la hanche                                                                  </v>
          </cell>
          <cell r="E8324" t="str">
            <v xml:space="preserve">Sección a través de la articulación de la cadera                                                                  </v>
          </cell>
          <cell r="F8324" t="str">
            <v>Model przekrojowy stawu biodrowego</v>
          </cell>
          <cell r="G8324" t="str">
            <v xml:space="preserve">Сечение через тазобедренный сустав                                                                        </v>
          </cell>
          <cell r="H8324">
            <v>238</v>
          </cell>
        </row>
        <row r="8325">
          <cell r="A8325" t="str">
            <v>SOM-NS-45</v>
          </cell>
          <cell r="B8325" t="str">
            <v>Gelenkschnitt "Hand"</v>
          </cell>
          <cell r="C8325" t="str">
            <v xml:space="preserve">Section through the Hand                                                                                                </v>
          </cell>
          <cell r="D8325" t="str">
            <v xml:space="preserve">Section à travers la main                                                                </v>
          </cell>
          <cell r="E8325" t="str">
            <v xml:space="preserve">Sección a través de la mano                                                                </v>
          </cell>
          <cell r="F8325" t="str">
            <v>Model przekrojowy stawu nadgarstkowego</v>
          </cell>
          <cell r="G8325" t="str">
            <v xml:space="preserve">Сечение через руку                                                                    </v>
          </cell>
          <cell r="H8325">
            <v>221</v>
          </cell>
        </row>
        <row r="8326">
          <cell r="A8326" t="str">
            <v>SOM-NS-46</v>
          </cell>
          <cell r="B8326" t="str">
            <v>Gelenkschnitt "Ellenbogen"</v>
          </cell>
          <cell r="C8326" t="str">
            <v xml:space="preserve">Section through the Elbow                                                                                               </v>
          </cell>
          <cell r="D8326" t="str">
            <v xml:space="preserve">Section par le coude                                                                 </v>
          </cell>
          <cell r="E8326" t="str">
            <v xml:space="preserve">Sección a través del codo                                                                </v>
          </cell>
          <cell r="F8326" t="str">
            <v>Model przekrojowy stawu łokciowego</v>
          </cell>
          <cell r="G8326" t="str">
            <v xml:space="preserve">Сечение через локоть                                                                        </v>
          </cell>
          <cell r="H8326">
            <v>211</v>
          </cell>
        </row>
        <row r="8327">
          <cell r="A8327" t="str">
            <v>SOM-NS-47</v>
          </cell>
          <cell r="B8327" t="str">
            <v>Gelenkschnitt "Normalfuss"</v>
          </cell>
          <cell r="C8327" t="str">
            <v xml:space="preserve">Section through a Normal Foot                                                                                           </v>
          </cell>
          <cell r="D8327" t="str">
            <v xml:space="preserve">Section à travers un pied normal                                                                  </v>
          </cell>
          <cell r="E8327" t="str">
            <v xml:space="preserve">Sección a través de un pie normal                                                                  </v>
          </cell>
          <cell r="F8327" t="str">
            <v>Model przekrojowy stawów normalnej stopy</v>
          </cell>
          <cell r="G8327" t="str">
            <v xml:space="preserve">Сечение через обычную ногу                                                                    </v>
          </cell>
          <cell r="H8327">
            <v>215</v>
          </cell>
        </row>
        <row r="8328">
          <cell r="A8328" t="str">
            <v>SOM-NS-48</v>
          </cell>
          <cell r="B8328" t="str">
            <v>Gelenkschnitt "Schultergelenk"</v>
          </cell>
          <cell r="C8328" t="str">
            <v xml:space="preserve">Section through the Shoulder Joint                                                                                      </v>
          </cell>
          <cell r="D8328" t="str">
            <v xml:space="preserve">Section de l'articulation de l'épaule                                                                     </v>
          </cell>
          <cell r="E8328" t="str">
            <v xml:space="preserve">Sección a través de la articulación del hombro                                                                  </v>
          </cell>
          <cell r="F8328" t="str">
            <v>Model przekrojowy stawu barkowego</v>
          </cell>
          <cell r="G8328" t="str">
            <v xml:space="preserve">Сечение через плечевой сустав                                                                        </v>
          </cell>
          <cell r="H8328">
            <v>245</v>
          </cell>
        </row>
        <row r="8329">
          <cell r="A8329" t="str">
            <v>SOM-NS-5</v>
          </cell>
          <cell r="B8329" t="str">
            <v>Modell vom Hallux valgus</v>
          </cell>
          <cell r="C8329" t="str">
            <v xml:space="preserve">Hallux valgus model                                                                                                     </v>
          </cell>
          <cell r="D8329" t="str">
            <v xml:space="preserve">Modèle d'hallux valgus                                                                  </v>
          </cell>
          <cell r="E8329" t="str">
            <v xml:space="preserve">Modelo de hallux valgus                                                                  </v>
          </cell>
          <cell r="F8329" t="str">
            <v>Model schorzenia Hallux valgus</v>
          </cell>
          <cell r="G8329" t="str">
            <v xml:space="preserve">Модель Hallux valgus                                                                  </v>
          </cell>
          <cell r="H8329">
            <v>242</v>
          </cell>
        </row>
        <row r="8330">
          <cell r="A8330" t="str">
            <v>SOM-NS-50</v>
          </cell>
          <cell r="B8330" t="str">
            <v>Funktionsmodell vom Kniegelenk</v>
          </cell>
          <cell r="C8330" t="str">
            <v xml:space="preserve">Functional Model of the Knee Joint                                                                                      </v>
          </cell>
          <cell r="D8330" t="str">
            <v xml:space="preserve">Modèle fonctionnel de l'articulation du genou                                                                 </v>
          </cell>
          <cell r="E8330" t="str">
            <v xml:space="preserve">Modelo funcional de la articulación de la rodilla                                                                   </v>
          </cell>
          <cell r="F8330" t="str">
            <v>Model funkcjonalny stawu kolanowego</v>
          </cell>
          <cell r="G8330" t="str">
            <v xml:space="preserve">Функциональная модель коленного сустава                                                                          </v>
          </cell>
          <cell r="H8330">
            <v>187</v>
          </cell>
        </row>
        <row r="8331">
          <cell r="A8331" t="str">
            <v>SOM-NS-51</v>
          </cell>
          <cell r="B8331" t="str">
            <v>Funktionsmodell vom Hüftgelenk</v>
          </cell>
          <cell r="C8331" t="str">
            <v xml:space="preserve">Functional Model of the Hip Joint                                                                                       </v>
          </cell>
          <cell r="D8331" t="str">
            <v xml:space="preserve">Modèle fonctionnel de l'articulation de la hanche                                                                  </v>
          </cell>
          <cell r="E8331" t="str">
            <v xml:space="preserve">Modelo funcional de la articulación de la cadera                                                                  </v>
          </cell>
          <cell r="F8331" t="str">
            <v>Model funkcjonalny stawu biodrowego</v>
          </cell>
          <cell r="G8331" t="str">
            <v xml:space="preserve">Функциональная модель тазобедренного сустава                                                                          </v>
          </cell>
          <cell r="H8331">
            <v>199</v>
          </cell>
        </row>
        <row r="8332">
          <cell r="A8332" t="str">
            <v>SOM-NS-52</v>
          </cell>
          <cell r="B8332" t="str">
            <v>Funktionsmodell vom Ellenbogengelenk</v>
          </cell>
          <cell r="C8332" t="str">
            <v xml:space="preserve">Functional Model of the Elbow Joint                                                                                     </v>
          </cell>
          <cell r="D8332" t="str">
            <v xml:space="preserve">Modèle fonctionnel de l'articulation du coude                                                                 </v>
          </cell>
          <cell r="E8332" t="str">
            <v xml:space="preserve">Modelo funcional de la articulación del codo                                                                </v>
          </cell>
          <cell r="F8332" t="str">
            <v>Model funkcjonalny stawu łokciowego</v>
          </cell>
          <cell r="G8332" t="str">
            <v xml:space="preserve">Функциональная модель локтевого сустава                                                                          </v>
          </cell>
          <cell r="H8332">
            <v>180</v>
          </cell>
        </row>
        <row r="8333">
          <cell r="A8333" t="str">
            <v>SOM-NS-53</v>
          </cell>
          <cell r="B8333" t="str">
            <v>Funktionsmodell vom Schultergelenk</v>
          </cell>
          <cell r="C8333" t="str">
            <v xml:space="preserve">Functional Model of the Shoulder Joint                                                                                  </v>
          </cell>
          <cell r="D8333" t="str">
            <v xml:space="preserve">Modèle fonctionnel de l'articulation de l'épaule                                                                     </v>
          </cell>
          <cell r="E8333" t="str">
            <v xml:space="preserve">Modelo funcional de la articulación del hombro                                                                  </v>
          </cell>
          <cell r="F8333" t="str">
            <v>Model funkcjonalny stawu barkowego</v>
          </cell>
          <cell r="G8333" t="str">
            <v xml:space="preserve">Функциональная модель плечевого сустава                                                                          </v>
          </cell>
          <cell r="H8333">
            <v>215</v>
          </cell>
        </row>
        <row r="8334">
          <cell r="A8334" t="str">
            <v>SOM-NS-54</v>
          </cell>
          <cell r="B8334" t="str">
            <v>Funktionsmodell der Fussgelenke</v>
          </cell>
          <cell r="C8334" t="str">
            <v xml:space="preserve">Functional Model of the Ankle Joints                                                                                    </v>
          </cell>
          <cell r="D8334" t="str">
            <v xml:space="preserve">Modèle fonctionnel des articulations de la cheville                                                                    </v>
          </cell>
          <cell r="E8334" t="str">
            <v xml:space="preserve">Modelo funcional de las articulaciones del tobillo                                                                   </v>
          </cell>
          <cell r="F8334" t="str">
            <v>Model funkcjonalny stawów skokowych</v>
          </cell>
          <cell r="G8334" t="str">
            <v xml:space="preserve">Функциональная модель голеностопного сустава                                                                          </v>
          </cell>
          <cell r="H8334">
            <v>600</v>
          </cell>
        </row>
        <row r="8335">
          <cell r="A8335" t="str">
            <v>SOM-NS-54/1</v>
          </cell>
          <cell r="B8335" t="str">
            <v>Funktionsmodell der Fusswurzel</v>
          </cell>
          <cell r="C8335" t="str">
            <v xml:space="preserve">Functional Model of the Tarsus                                                                                          </v>
          </cell>
          <cell r="D8335" t="str">
            <v xml:space="preserve">Modèle fonctionnel du tarse                                                                 </v>
          </cell>
          <cell r="E8335" t="str">
            <v xml:space="preserve">Modelo funcional del tarso                                                                 </v>
          </cell>
          <cell r="F8335" t="str">
            <v>Model funkcjonalny stępu</v>
          </cell>
          <cell r="G8335" t="str">
            <v xml:space="preserve">Функциональная модель тарзаса                                                                          </v>
          </cell>
          <cell r="H8335">
            <v>1020</v>
          </cell>
        </row>
        <row r="8336">
          <cell r="A8336" t="str">
            <v>SOM-NS-55</v>
          </cell>
          <cell r="B8336" t="str">
            <v>Funktionsmodell der Hand- und Fingergelenke</v>
          </cell>
          <cell r="C8336" t="str">
            <v xml:space="preserve">Functional Model of the Hand and Finger Joints                                                                          </v>
          </cell>
          <cell r="D8336" t="str">
            <v/>
          </cell>
          <cell r="E8336" t="str">
            <v/>
          </cell>
          <cell r="F8336" t="str">
            <v>Model funkcjonalny stawów dłoni i palców</v>
          </cell>
          <cell r="G8336" t="str">
            <v/>
          </cell>
          <cell r="H8336">
            <v>536</v>
          </cell>
        </row>
        <row r="8337">
          <cell r="A8337" t="str">
            <v>SOM-NS-7</v>
          </cell>
          <cell r="B8337" t="str">
            <v>Normalfuss</v>
          </cell>
          <cell r="C8337" t="str">
            <v xml:space="preserve">Normal Foot                                                                                                             </v>
          </cell>
          <cell r="D8337" t="str">
            <v xml:space="preserve">Pied normal                                                                  </v>
          </cell>
          <cell r="E8337" t="str">
            <v xml:space="preserve">Pie normal                                                                  </v>
          </cell>
          <cell r="F8337" t="str">
            <v>Model normalnej stopy człowieka</v>
          </cell>
          <cell r="G8337" t="str">
            <v xml:space="preserve">Нормальная стопа                                                                      </v>
          </cell>
          <cell r="H8337">
            <v>398</v>
          </cell>
        </row>
        <row r="8338">
          <cell r="A8338" t="str">
            <v>SOM-NS-8</v>
          </cell>
          <cell r="B8338" t="str">
            <v>Normalfuss</v>
          </cell>
          <cell r="C8338" t="str">
            <v xml:space="preserve">Normal Foot                                                                                                             </v>
          </cell>
          <cell r="D8338" t="str">
            <v xml:space="preserve">Pied normal                                                                  </v>
          </cell>
          <cell r="E8338" t="str">
            <v xml:space="preserve">Pie normal                                                                  </v>
          </cell>
          <cell r="F8338" t="str">
            <v>Model normalnej stopy człowieka</v>
          </cell>
          <cell r="G8338" t="str">
            <v xml:space="preserve">Нормальная стопа                                                                      </v>
          </cell>
          <cell r="H8338">
            <v>311</v>
          </cell>
        </row>
        <row r="8339">
          <cell r="A8339" t="str">
            <v>SOM-NS-9</v>
          </cell>
          <cell r="B8339" t="str">
            <v>Muskelfuss</v>
          </cell>
          <cell r="C8339" t="str">
            <v xml:space="preserve">Muscles of the Foot                                                                                                     </v>
          </cell>
          <cell r="D8339" t="str">
            <v xml:space="preserve">Muscles du pied                                                                </v>
          </cell>
          <cell r="E8339" t="str">
            <v xml:space="preserve">Músculos del pie                                                               </v>
          </cell>
          <cell r="F8339" t="str">
            <v>Model umięśnionej stopy człowieka</v>
          </cell>
          <cell r="G8339" t="str">
            <v xml:space="preserve">Мышцы стопы                                                                      </v>
          </cell>
          <cell r="H8339">
            <v>1225</v>
          </cell>
        </row>
        <row r="8340">
          <cell r="A8340" t="str">
            <v>SOM-OS-7</v>
          </cell>
          <cell r="B8340" t="str">
            <v>Modellserie mit der Darstellung angeborener Herzfehler</v>
          </cell>
          <cell r="C8340" t="str">
            <v xml:space="preserve">Series of Models Representing Congenital Organic                                                                        </v>
          </cell>
          <cell r="D8340" t="str">
            <v/>
          </cell>
          <cell r="E8340" t="str">
            <v/>
          </cell>
          <cell r="F8340" t="str">
            <v>Zestaw modeli przedstawiających wrodzone wady serca</v>
          </cell>
          <cell r="G8340" t="str">
            <v/>
          </cell>
          <cell r="H8340">
            <v>1783</v>
          </cell>
        </row>
        <row r="8341">
          <cell r="A8341" t="str">
            <v>SOM-OS-7/1</v>
          </cell>
          <cell r="B8341" t="str">
            <v>Transposition der großen Gefäße</v>
          </cell>
          <cell r="C8341" t="str">
            <v xml:space="preserve">Transposition of Great Vessels                                                                                          </v>
          </cell>
          <cell r="D8341" t="str">
            <v xml:space="preserve">Transposition des grands vaisseaux                                                                     </v>
          </cell>
          <cell r="E8341" t="str">
            <v xml:space="preserve">Transposición de grandes vasos                                                                 </v>
          </cell>
          <cell r="F8341" t="str">
            <v>Model przełożenia dużych naczyń</v>
          </cell>
          <cell r="G8341" t="str">
            <v xml:space="preserve">Транспозиция крупных сосудов                                                                          </v>
          </cell>
          <cell r="H8341">
            <v>471</v>
          </cell>
        </row>
        <row r="8342">
          <cell r="A8342" t="str">
            <v>SOM-OS-7/2</v>
          </cell>
          <cell r="B8342" t="str">
            <v>Fallot´sche Tetralogie</v>
          </cell>
          <cell r="C8342" t="str">
            <v xml:space="preserve">Fallot s Tetralogy                                                                                                      </v>
          </cell>
          <cell r="D8342" t="str">
            <v xml:space="preserve">Tétralogie de Fallot                                                                  </v>
          </cell>
          <cell r="E8342" t="str">
            <v xml:space="preserve">Tetralogía de Fallot                                                                  </v>
          </cell>
          <cell r="F8342" t="str">
            <v>Model tetralogii Fallota</v>
          </cell>
          <cell r="G8342" t="str">
            <v xml:space="preserve">Тетралогия Фаллота                                                                          </v>
          </cell>
          <cell r="H8342">
            <v>471</v>
          </cell>
        </row>
        <row r="8343">
          <cell r="A8343" t="str">
            <v>SOM-OS-7/3</v>
          </cell>
          <cell r="B8343" t="str">
            <v>Verschiedene Kammerscheidewanddefekte(Ventrikelseptumdefekt)</v>
          </cell>
          <cell r="C8343" t="str">
            <v xml:space="preserve">Various Defects of the Ventricular Septum                                                                               </v>
          </cell>
          <cell r="D8343" t="str">
            <v xml:space="preserve">Diverses malformations du septum ventriculaire                                                                         </v>
          </cell>
          <cell r="E8343" t="str">
            <v xml:space="preserve">Diversos defectos del tabique ventricular                                                                       </v>
          </cell>
          <cell r="F8343" t="str">
            <v>Model różnych wad przegrody międzykomorowej</v>
          </cell>
          <cell r="G8343" t="str">
            <v/>
          </cell>
          <cell r="H8343">
            <v>480</v>
          </cell>
        </row>
        <row r="8344">
          <cell r="A8344" t="str">
            <v>SOM-OS-7/4</v>
          </cell>
          <cell r="B8344" t="str">
            <v>Totaler Atrioventrikularkanal</v>
          </cell>
          <cell r="C8344" t="str">
            <v xml:space="preserve">Total Atrioventricular Canal                                                                                            </v>
          </cell>
          <cell r="D8344" t="str">
            <v xml:space="preserve">Canal auriculo-ventriculaire total                                                                 </v>
          </cell>
          <cell r="E8344" t="str">
            <v xml:space="preserve">Canal atrioventricular total                                                                 </v>
          </cell>
          <cell r="F8344" t="str">
            <v>Model całkowitego kanału przedsionkowo-komorowego</v>
          </cell>
          <cell r="G8344" t="str">
            <v xml:space="preserve">Общий атриовентрикулярный канал                                                                      </v>
          </cell>
          <cell r="H8344">
            <v>476</v>
          </cell>
        </row>
        <row r="8345">
          <cell r="A8345" t="str">
            <v>SOM-QS-1</v>
          </cell>
          <cell r="B8345" t="str">
            <v>Künstlicher Homo-Schädel</v>
          </cell>
          <cell r="C8345" t="str">
            <v xml:space="preserve">Artificial Human Skull                                                                                                  </v>
          </cell>
          <cell r="D8345" t="str">
            <v xml:space="preserve">Crâne humain artificiel                                                                      </v>
          </cell>
          <cell r="E8345" t="str">
            <v xml:space="preserve">Cráneo humano artificial                                                                      </v>
          </cell>
          <cell r="F8345" t="str">
            <v>Replika czaszki człowieka</v>
          </cell>
          <cell r="G8345" t="str">
            <v xml:space="preserve">Искусственный человеческий череп                                                                      </v>
          </cell>
          <cell r="H8345">
            <v>224</v>
          </cell>
        </row>
        <row r="8346">
          <cell r="A8346" t="str">
            <v>SOM-QS-10</v>
          </cell>
          <cell r="B8346" t="str">
            <v>Künstliches Homo-Skelett, Gelenke beweglich montiert, 170 cm</v>
          </cell>
          <cell r="C8346" t="str">
            <v xml:space="preserve">Artificial Human Skeleton                                                                                               </v>
          </cell>
          <cell r="D8346" t="str">
            <v xml:space="preserve">Squelette humain artificiel                                                                      </v>
          </cell>
          <cell r="E8346" t="str">
            <v xml:space="preserve">Esqueleto humano artificial                                                                      </v>
          </cell>
          <cell r="F8346" t="str">
            <v>Replika szkieletu człowieka z ruchomymi stawami, wys. 170 cm</v>
          </cell>
          <cell r="G8346" t="str">
            <v xml:space="preserve">Искусственный человеческий скелет                                                                        </v>
          </cell>
          <cell r="H8346">
            <v>1233</v>
          </cell>
        </row>
        <row r="8347">
          <cell r="A8347" t="str">
            <v>SOM-QS-10/1</v>
          </cell>
          <cell r="B8347" t="str">
            <v>Künstliches Homo-Skelett, mit Rollenstativ, 170 cm</v>
          </cell>
          <cell r="C8347" t="str">
            <v xml:space="preserve">Artificial Human Skeleton, male                                                                                         </v>
          </cell>
          <cell r="D8347" t="str">
            <v xml:space="preserve">Squelette humain artificiel, homme                                                                 </v>
          </cell>
          <cell r="E8347" t="str">
            <v xml:space="preserve">Esqueleto humano artificial, hombre                                                                  </v>
          </cell>
          <cell r="F8347" t="str">
            <v>Replika szkieletu człowieka na statywie z kółkami, wys. 170 cm</v>
          </cell>
          <cell r="G8347" t="str">
            <v xml:space="preserve">Искусственный человеческий скелет, мужчина                                                                          </v>
          </cell>
          <cell r="H8347">
            <v>1256</v>
          </cell>
        </row>
        <row r="8348">
          <cell r="A8348" t="str">
            <v>SOM-QS-10/10</v>
          </cell>
          <cell r="B8348" t="str">
            <v>Künstliches Homo-Skelett</v>
          </cell>
          <cell r="C8348" t="str">
            <v xml:space="preserve">Artificial Human Skeleton                                                                                               </v>
          </cell>
          <cell r="D8348" t="str">
            <v xml:space="preserve">Squelette humain artificiel                                                                      </v>
          </cell>
          <cell r="E8348" t="str">
            <v xml:space="preserve">Esqueleto humano artificial                                                                      </v>
          </cell>
          <cell r="F8348" t="str">
            <v>Replika szkieletu człowieka</v>
          </cell>
          <cell r="G8348" t="str">
            <v xml:space="preserve">Искусственный человеческий скелет                                                                        </v>
          </cell>
          <cell r="H8348">
            <v>1265</v>
          </cell>
        </row>
        <row r="8349">
          <cell r="A8349" t="str">
            <v>SOM-QS-10/11</v>
          </cell>
          <cell r="B8349" t="str">
            <v>Künstliches Homo-Skelett</v>
          </cell>
          <cell r="C8349" t="str">
            <v xml:space="preserve">Artificial Human Skeleton                                                                                               </v>
          </cell>
          <cell r="D8349" t="str">
            <v xml:space="preserve">Squelette humain artificiel                                                                      </v>
          </cell>
          <cell r="E8349" t="str">
            <v xml:space="preserve">Esqueleto humano artificial                                                                      </v>
          </cell>
          <cell r="F8349" t="str">
            <v>Replika szkieletu człowieka</v>
          </cell>
          <cell r="G8349" t="str">
            <v xml:space="preserve">Искусственный человеческий скелет                                                                        </v>
          </cell>
          <cell r="H8349">
            <v>2199</v>
          </cell>
        </row>
        <row r="8350">
          <cell r="A8350" t="str">
            <v>SOM-QS-10/12</v>
          </cell>
          <cell r="B8350" t="str">
            <v>Künstliches Homo-Skelett</v>
          </cell>
          <cell r="C8350" t="str">
            <v xml:space="preserve">Artificial Human Skeleton                                                                                               </v>
          </cell>
          <cell r="D8350" t="str">
            <v xml:space="preserve">Squelette humain artificiel                                                                      </v>
          </cell>
          <cell r="E8350" t="str">
            <v xml:space="preserve">Esqueleto humano artificial                                                                      </v>
          </cell>
          <cell r="F8350" t="str">
            <v>Replika szkieletu człowieka</v>
          </cell>
          <cell r="G8350" t="str">
            <v xml:space="preserve">Искусственный человеческий скелет                                                                        </v>
          </cell>
          <cell r="H8350">
            <v>1497</v>
          </cell>
        </row>
        <row r="8351">
          <cell r="A8351" t="str">
            <v>SOM-QS-10/12T</v>
          </cell>
          <cell r="B8351" t="str">
            <v>Künstliches transparentes Homo-Skelett</v>
          </cell>
          <cell r="C8351" t="str">
            <v xml:space="preserve">Artificial Human Skeleton, transparent                                                                                  </v>
          </cell>
          <cell r="D8351" t="str">
            <v xml:space="preserve">Squelette humain artificiel, transparent                                                                       </v>
          </cell>
          <cell r="E8351" t="str">
            <v xml:space="preserve">Esqueleto humano artificial, transparente                                                                        </v>
          </cell>
          <cell r="F8351" t="str">
            <v>Replika szkieletu człowieka, przezroczysta</v>
          </cell>
          <cell r="G8351" t="str">
            <v/>
          </cell>
          <cell r="H8351">
            <v>1593</v>
          </cell>
        </row>
        <row r="8352">
          <cell r="A8352" t="str">
            <v>SOM-QS-10/13</v>
          </cell>
          <cell r="B8352" t="str">
            <v>Künstliches Homo-Skelett</v>
          </cell>
          <cell r="C8352" t="str">
            <v xml:space="preserve">Artificial Human Skeleton                                                                                               </v>
          </cell>
          <cell r="D8352" t="str">
            <v xml:space="preserve">Squelette humain artificiel                                                                      </v>
          </cell>
          <cell r="E8352" t="str">
            <v xml:space="preserve">Esqueleto humano artificial                                                                      </v>
          </cell>
          <cell r="F8352" t="str">
            <v>Replika szkieletu człowieka</v>
          </cell>
          <cell r="G8352" t="str">
            <v xml:space="preserve">Искусственный человеческий скелет                                                                        </v>
          </cell>
          <cell r="H8352">
            <v>1640</v>
          </cell>
        </row>
        <row r="8353">
          <cell r="A8353" t="str">
            <v>SOM-QS-10/13GA</v>
          </cell>
          <cell r="B8353" t="str">
            <v>Künstliches Homo-Skelett, weiblich</v>
          </cell>
          <cell r="C8353" t="str">
            <v xml:space="preserve">Artificial Human Skeleton                                                                                               </v>
          </cell>
          <cell r="D8353" t="str">
            <v xml:space="preserve">Squelette humain artificiel                                                                      </v>
          </cell>
          <cell r="E8353" t="str">
            <v xml:space="preserve">Esqueleto humano artificial                                                                      </v>
          </cell>
          <cell r="F8353" t="str">
            <v>Replika szkieletu kobiety</v>
          </cell>
          <cell r="G8353" t="str">
            <v xml:space="preserve">Искусственный человеческий скелет                                                                        </v>
          </cell>
          <cell r="H8353">
            <v>1877</v>
          </cell>
        </row>
        <row r="8354">
          <cell r="A8354" t="str">
            <v>SOM-QS-10/14</v>
          </cell>
          <cell r="B8354" t="str">
            <v>Künstliches Homo-Skelett</v>
          </cell>
          <cell r="C8354" t="str">
            <v xml:space="preserve">Artificial Human Skeleton, male                                                                                         </v>
          </cell>
          <cell r="D8354" t="str">
            <v xml:space="preserve">Squelette humain artificiel, homme                                                                 </v>
          </cell>
          <cell r="E8354" t="str">
            <v xml:space="preserve">Esqueleto humano artificial, hombre                                                                  </v>
          </cell>
          <cell r="F8354" t="str">
            <v>Replika szkieletu człowieka</v>
          </cell>
          <cell r="G8354" t="str">
            <v xml:space="preserve">Искусственный человеческий скелет, мужчина                                                                          </v>
          </cell>
          <cell r="H8354">
            <v>1572</v>
          </cell>
        </row>
        <row r="8355">
          <cell r="A8355" t="str">
            <v>SOM-QS-10/2</v>
          </cell>
          <cell r="B8355" t="str">
            <v>Künstliches Homo-Skelett</v>
          </cell>
          <cell r="C8355" t="str">
            <v xml:space="preserve">Artificial Human Skeleton                                                                                               </v>
          </cell>
          <cell r="D8355" t="str">
            <v xml:space="preserve">Squelette humain artificiel                                                                      </v>
          </cell>
          <cell r="E8355" t="str">
            <v xml:space="preserve">Esqueleto humano artificial                                                                      </v>
          </cell>
          <cell r="F8355" t="str">
            <v>Replika szkieletu człowieka</v>
          </cell>
          <cell r="G8355" t="str">
            <v xml:space="preserve">Искусственный человеческий скелет                                                                        </v>
          </cell>
          <cell r="H8355">
            <v>1516</v>
          </cell>
        </row>
        <row r="8356">
          <cell r="A8356" t="str">
            <v>SOM-QS-10/3</v>
          </cell>
          <cell r="B8356" t="str">
            <v>Künstliches Homo-Skelett</v>
          </cell>
          <cell r="C8356" t="str">
            <v xml:space="preserve">Artificial Human Skeleton                                                                                               </v>
          </cell>
          <cell r="D8356" t="str">
            <v xml:space="preserve">Squelette humain artificiel                                                                      </v>
          </cell>
          <cell r="E8356" t="str">
            <v xml:space="preserve">Esqueleto humano artificial                                                                      </v>
          </cell>
          <cell r="F8356" t="str">
            <v>Replika szkieletu człowieka</v>
          </cell>
          <cell r="G8356" t="str">
            <v xml:space="preserve">Искусственный человеческий скелет                                                                        </v>
          </cell>
          <cell r="H8356">
            <v>1196</v>
          </cell>
        </row>
        <row r="8357">
          <cell r="A8357" t="str">
            <v>SOM-QS-10/4</v>
          </cell>
          <cell r="B8357" t="str">
            <v>Künstliches Homo-Skelett</v>
          </cell>
          <cell r="C8357" t="str">
            <v xml:space="preserve">Artificial Human Skeleton                                                                                               </v>
          </cell>
          <cell r="D8357" t="str">
            <v xml:space="preserve">Squelette humain artificiel                                                                      </v>
          </cell>
          <cell r="E8357" t="str">
            <v xml:space="preserve">Esqueleto humano artificial                                                                      </v>
          </cell>
          <cell r="F8357" t="str">
            <v>Replika szkieletu człowieka</v>
          </cell>
          <cell r="G8357" t="str">
            <v xml:space="preserve">Искусственный человеческий скелет                                                                        </v>
          </cell>
          <cell r="H8357">
            <v>1357</v>
          </cell>
        </row>
        <row r="8358">
          <cell r="A8358" t="str">
            <v>SOM-QS-10/6</v>
          </cell>
          <cell r="B8358" t="str">
            <v>Künstliches Homo-Skelett</v>
          </cell>
          <cell r="C8358" t="str">
            <v xml:space="preserve">Artificial Human Skeleton                                                                                               </v>
          </cell>
          <cell r="D8358" t="str">
            <v xml:space="preserve">Squelette humain artificiel                                                                      </v>
          </cell>
          <cell r="E8358" t="str">
            <v xml:space="preserve">Esqueleto humano artificial                                                                      </v>
          </cell>
          <cell r="F8358" t="str">
            <v>Replika szkieletu człowieka</v>
          </cell>
          <cell r="G8358" t="str">
            <v xml:space="preserve">Искусственный человеческий скелет                                                                        </v>
          </cell>
          <cell r="H8358">
            <v>1699</v>
          </cell>
        </row>
        <row r="8359">
          <cell r="A8359" t="str">
            <v>SOM-QS-10/7</v>
          </cell>
          <cell r="B8359" t="str">
            <v>Künstliches Homo-Skelett</v>
          </cell>
          <cell r="C8359" t="str">
            <v xml:space="preserve">Artificial Human Skeleton, female                                                                                       </v>
          </cell>
          <cell r="D8359" t="str">
            <v xml:space="preserve">Squelette humain artificiel, femme                                                                 </v>
          </cell>
          <cell r="E8359" t="str">
            <v xml:space="preserve">Esqueleto humano artificial, mujer                                                                 </v>
          </cell>
          <cell r="F8359" t="str">
            <v>Replika szkieletu człowieka</v>
          </cell>
          <cell r="G8359" t="str">
            <v xml:space="preserve">Искусственный человеческий скелет, женщина                                                                          </v>
          </cell>
          <cell r="H8359">
            <v>1259</v>
          </cell>
        </row>
        <row r="8360">
          <cell r="A8360" t="str">
            <v>SOM-QS-10/8</v>
          </cell>
          <cell r="B8360" t="str">
            <v>Künstliches Homo-Skelett</v>
          </cell>
          <cell r="C8360" t="str">
            <v xml:space="preserve">Artificial Human Skeleton, female                                                                                       </v>
          </cell>
          <cell r="D8360" t="str">
            <v xml:space="preserve">Squelette humain artificiel, femme                                                                 </v>
          </cell>
          <cell r="E8360" t="str">
            <v xml:space="preserve">Esqueleto humano artificial, mujer                                                                 </v>
          </cell>
          <cell r="F8360" t="str">
            <v>Replika szkieletu człowieka</v>
          </cell>
          <cell r="G8360" t="str">
            <v xml:space="preserve">Искусственный человеческий скелет, женщина                                                                          </v>
          </cell>
          <cell r="H8360">
            <v>1281</v>
          </cell>
        </row>
        <row r="8361">
          <cell r="A8361" t="str">
            <v>SOM-QS-10/9</v>
          </cell>
          <cell r="B8361" t="str">
            <v>Künstliches Homo-Skelett</v>
          </cell>
          <cell r="C8361" t="str">
            <v xml:space="preserve">Artificial Human Skeleton                                                                                               </v>
          </cell>
          <cell r="D8361" t="str">
            <v xml:space="preserve">Squelette humain artificiel                                                                      </v>
          </cell>
          <cell r="E8361" t="str">
            <v xml:space="preserve">Esqueleto humano artificial                                                                      </v>
          </cell>
          <cell r="F8361" t="str">
            <v>Replika szkieletu człowieka</v>
          </cell>
          <cell r="G8361" t="str">
            <v xml:space="preserve">Искусственный человеческий скелет                                                                        </v>
          </cell>
          <cell r="H8361">
            <v>2300</v>
          </cell>
        </row>
        <row r="8362">
          <cell r="A8362" t="str">
            <v>SOM-QS-10/E</v>
          </cell>
          <cell r="B8362" t="str">
            <v>Künstliches Homo-Skelett</v>
          </cell>
          <cell r="C8362" t="str">
            <v xml:space="preserve">Artificial Human Skeleton                                                                                               </v>
          </cell>
          <cell r="D8362" t="str">
            <v xml:space="preserve">Squelette humain artificiel                                                                      </v>
          </cell>
          <cell r="E8362" t="str">
            <v xml:space="preserve">Esqueleto humano artificial                                                                      </v>
          </cell>
          <cell r="F8362" t="str">
            <v>Replika szkieletu człowieka</v>
          </cell>
          <cell r="G8362" t="str">
            <v xml:space="preserve">Искусственный человеческий скелет                                                                        </v>
          </cell>
          <cell r="H8362">
            <v>1095</v>
          </cell>
        </row>
        <row r="8363">
          <cell r="A8363" t="str">
            <v>SOM-QS-13</v>
          </cell>
          <cell r="B8363" t="str">
            <v>Beinskelett mit halbem Becken</v>
          </cell>
          <cell r="C8363" t="str">
            <v xml:space="preserve">Skeleton of the Lower Extremity with Pelvis                                                                             </v>
          </cell>
          <cell r="D8363" t="str">
            <v xml:space="preserve">Squelette des membres inférieurs avec le pelvis                                                                  </v>
          </cell>
          <cell r="E8363" t="str">
            <v xml:space="preserve">Esqueleto de la extremidad inferior con pelvis                                                                  </v>
          </cell>
          <cell r="F8363" t="str">
            <v>Model szkieletu kończyny dolnej z połową miednicy</v>
          </cell>
          <cell r="G8363" t="str">
            <v xml:space="preserve">Скелет нижней конечности с тазом                                                                      </v>
          </cell>
          <cell r="H8363">
            <v>166</v>
          </cell>
        </row>
        <row r="8364">
          <cell r="A8364" t="str">
            <v>SOM-QS-14</v>
          </cell>
          <cell r="B8364" t="str">
            <v>Armskelett mit Schultergürtel</v>
          </cell>
          <cell r="C8364" t="str">
            <v xml:space="preserve">Skeleton of the Arm with Shoulder Girdle                                                                                </v>
          </cell>
          <cell r="D8364" t="str">
            <v xml:space="preserve">Squelette du bras avec ceinture scapulaire                                                                      </v>
          </cell>
          <cell r="E8364" t="str">
            <v xml:space="preserve">Esqueleto del brazo con cintura escapular                                                                     </v>
          </cell>
          <cell r="F8364" t="str">
            <v>Model ramienia z pasem barkowym</v>
          </cell>
          <cell r="G8364" t="str">
            <v xml:space="preserve">Скелет руки с плечевым поясом                                                                        </v>
          </cell>
          <cell r="H8364">
            <v>148</v>
          </cell>
        </row>
        <row r="8365">
          <cell r="A8365" t="str">
            <v>SOM-QS-15</v>
          </cell>
          <cell r="B8365" t="str">
            <v>Wirbelsäule</v>
          </cell>
          <cell r="C8365" t="str">
            <v xml:space="preserve">Vertebral Column                                                                                                        </v>
          </cell>
          <cell r="D8365" t="str">
            <v xml:space="preserve">Colonne vertébrale                                                                       </v>
          </cell>
          <cell r="E8365" t="str">
            <v xml:space="preserve">Columna vertebral                                                                     </v>
          </cell>
          <cell r="F8365" t="str">
            <v>Model kręgosłupa</v>
          </cell>
          <cell r="G8365" t="str">
            <v xml:space="preserve">Позвоночная колонна                                                                          </v>
          </cell>
          <cell r="H8365">
            <v>240</v>
          </cell>
        </row>
        <row r="8366">
          <cell r="A8366" t="str">
            <v>SOM-QS-15-N</v>
          </cell>
          <cell r="B8366" t="str">
            <v>Wirbelsäule auf 2 Nylonfäden montiert</v>
          </cell>
          <cell r="C8366" t="str">
            <v xml:space="preserve">Vertebral Column (Articulation on nylon)                                                                                </v>
          </cell>
          <cell r="D8366" t="str">
            <v xml:space="preserve">Colonne vertébrale (Articulation sur nylon)                                                                  </v>
          </cell>
          <cell r="E8366" t="str">
            <v xml:space="preserve">Columna vertebral (Articulación en nylon)                                                                  </v>
          </cell>
          <cell r="F8366" t="str">
            <v>Model kręgosłupa zamontowany na dwóch linkach nylonowych</v>
          </cell>
          <cell r="G8366" t="str">
            <v xml:space="preserve">Позвоночный столб (артикуляция на нейлоне)                                                                           </v>
          </cell>
          <cell r="H8366">
            <v>184</v>
          </cell>
        </row>
        <row r="8367">
          <cell r="A8367" t="str">
            <v>SOM-QS-16</v>
          </cell>
          <cell r="B8367" t="str">
            <v>Männliches Beckenskelett</v>
          </cell>
          <cell r="C8367" t="str">
            <v xml:space="preserve">Skeleton of Male Pelvis                                                                                                 </v>
          </cell>
          <cell r="D8367" t="str">
            <v xml:space="preserve">Squelette du bassin masculin                                                                    </v>
          </cell>
          <cell r="E8367" t="str">
            <v xml:space="preserve">Esqueleto de la pelvis masculina                                                                     </v>
          </cell>
          <cell r="F8367" t="str">
            <v>Model męskiej miednicy</v>
          </cell>
          <cell r="G8367" t="str">
            <v xml:space="preserve">Скелет мужского таза                                                                    </v>
          </cell>
          <cell r="H8367">
            <v>105</v>
          </cell>
        </row>
        <row r="8368">
          <cell r="A8368" t="str">
            <v>SOM-QS-16/1</v>
          </cell>
          <cell r="B8368" t="str">
            <v>Beckenschaufel (Os coxae)</v>
          </cell>
          <cell r="C8368" t="str">
            <v xml:space="preserve">Innominate                                                                                                              </v>
          </cell>
          <cell r="D8368" t="str">
            <v xml:space="preserve">Innomé                                                                   </v>
          </cell>
          <cell r="E8368" t="str">
            <v xml:space="preserve">Innominado                                                                      </v>
          </cell>
          <cell r="F8368" t="str">
            <v>Model kości miednicznej</v>
          </cell>
          <cell r="G8368" t="str">
            <v xml:space="preserve">Innominate                                                                      </v>
          </cell>
          <cell r="H8368">
            <v>24</v>
          </cell>
        </row>
        <row r="8369">
          <cell r="A8369" t="str">
            <v>SOM-QS-16/3</v>
          </cell>
          <cell r="B8369" t="str">
            <v>Kreuzbein (Os sacrum), männlich</v>
          </cell>
          <cell r="C8369" t="str">
            <v xml:space="preserve">Sacrum, male                                                                                                            </v>
          </cell>
          <cell r="D8369" t="str">
            <v xml:space="preserve">Sacrum, mâle                                                                 </v>
          </cell>
          <cell r="E8369" t="str">
            <v xml:space="preserve">Sacro, hombre                                                                  </v>
          </cell>
          <cell r="F8369" t="str">
            <v>Model kości krzyżowej, męskiej</v>
          </cell>
          <cell r="G8369" t="str">
            <v xml:space="preserve">Крестец, мужчина                                                                          </v>
          </cell>
          <cell r="H8369">
            <v>23</v>
          </cell>
        </row>
        <row r="8370">
          <cell r="A8370" t="str">
            <v>SOM-QS-16/4</v>
          </cell>
          <cell r="B8370" t="str">
            <v>Steißbein (Os coccygis)</v>
          </cell>
          <cell r="C8370" t="str">
            <v xml:space="preserve">Coccyx                                                                                                                  </v>
          </cell>
          <cell r="D8370" t="str">
            <v xml:space="preserve">Coccyx                                                                  </v>
          </cell>
          <cell r="E8370" t="str">
            <v xml:space="preserve">Coxis                                                                 </v>
          </cell>
          <cell r="F8370" t="str">
            <v>Model kości ogonowej</v>
          </cell>
          <cell r="G8370" t="str">
            <v xml:space="preserve">Копчик                                                                        </v>
          </cell>
          <cell r="H8370">
            <v>8</v>
          </cell>
        </row>
        <row r="8371">
          <cell r="A8371" t="str">
            <v>SOM-QS-16/5</v>
          </cell>
          <cell r="B8371" t="str">
            <v>Kreuzbein/Steißbein</v>
          </cell>
          <cell r="C8371" t="str">
            <v xml:space="preserve">Sacrum with Coccyx                                                                                                      </v>
          </cell>
          <cell r="D8371" t="str">
            <v xml:space="preserve">Sacrum avec Coccyx                                                                  </v>
          </cell>
          <cell r="E8371" t="str">
            <v xml:space="preserve">Sacro con coxis                                                                 </v>
          </cell>
          <cell r="F8371" t="str">
            <v>Model kości krzyżowej i ogonowej</v>
          </cell>
          <cell r="G8371" t="str">
            <v xml:space="preserve">Крестец с копчиком                                                                            </v>
          </cell>
          <cell r="H8371">
            <v>34</v>
          </cell>
        </row>
        <row r="8372">
          <cell r="A8372" t="str">
            <v>SOM-QS-17</v>
          </cell>
          <cell r="B8372" t="str">
            <v>Wirbel (Vertebra)</v>
          </cell>
          <cell r="C8372" t="str">
            <v xml:space="preserve">Vertebra                                                                                                                </v>
          </cell>
          <cell r="D8372" t="str">
            <v xml:space="preserve">Vertébre                                                                     </v>
          </cell>
          <cell r="E8372" t="str">
            <v xml:space="preserve">Vértebra                                                                     </v>
          </cell>
          <cell r="F8372" t="str">
            <v>Model kręgu</v>
          </cell>
          <cell r="G8372" t="str">
            <v xml:space="preserve">Позвонок                                                                            </v>
          </cell>
          <cell r="H8372">
            <v>8</v>
          </cell>
        </row>
        <row r="8373">
          <cell r="A8373" t="str">
            <v>SOM-QS-17/1</v>
          </cell>
          <cell r="B8373" t="str">
            <v>Erster und zweiter Halswirbel</v>
          </cell>
          <cell r="C8373" t="str">
            <v xml:space="preserve">First and Second Cervical Vertebrae                                                                                     </v>
          </cell>
          <cell r="D8373" t="str">
            <v xml:space="preserve">Première et deuxième vertèbres cervicales                                                                      </v>
          </cell>
          <cell r="E8373" t="str">
            <v xml:space="preserve">Primera y segunda vértebra cervical                                                                    </v>
          </cell>
          <cell r="F8373" t="str">
            <v>Model pierwszego i drugiego kręgu szyjnego</v>
          </cell>
          <cell r="G8373" t="str">
            <v xml:space="preserve">Первый и второй шейные позвонки                                                                            </v>
          </cell>
          <cell r="H8373">
            <v>16</v>
          </cell>
        </row>
        <row r="8374">
          <cell r="A8374" t="str">
            <v>SOM-QS-17/2</v>
          </cell>
          <cell r="B8374" t="str">
            <v>Wirbelsammlung</v>
          </cell>
          <cell r="C8374" t="str">
            <v xml:space="preserve">Collection of Vertebrae                                                                                                 </v>
          </cell>
          <cell r="D8374" t="str">
            <v xml:space="preserve">Collection de vertébrés                                                                       </v>
          </cell>
          <cell r="E8374" t="str">
            <v xml:space="preserve">Colección de vértebras                                                                      </v>
          </cell>
          <cell r="F8374" t="str">
            <v>Zestaw modeli kręgów</v>
          </cell>
          <cell r="G8374" t="str">
            <v xml:space="preserve">Коллекция позвонков                                                                              </v>
          </cell>
          <cell r="H8374">
            <v>46</v>
          </cell>
        </row>
        <row r="8375">
          <cell r="A8375" t="str">
            <v>SOM-QS-17/22</v>
          </cell>
          <cell r="B8375" t="str">
            <v>Rippe (Costa)</v>
          </cell>
          <cell r="C8375" t="str">
            <v xml:space="preserve">Rib Alternatively 1. - 12. rib.                                                                                         </v>
          </cell>
          <cell r="D8375" t="str">
            <v/>
          </cell>
          <cell r="E8375" t="str">
            <v/>
          </cell>
          <cell r="F8375" t="str">
            <v>Model kości żebrowej</v>
          </cell>
          <cell r="G8375" t="str">
            <v/>
          </cell>
          <cell r="H8375">
            <v>9</v>
          </cell>
        </row>
        <row r="8376">
          <cell r="A8376" t="str">
            <v>SOM-QS-17/23</v>
          </cell>
          <cell r="B8376" t="str">
            <v>Sternum, männlich</v>
          </cell>
          <cell r="C8376" t="str">
            <v xml:space="preserve">Sternum                                                                                                                 </v>
          </cell>
          <cell r="D8376" t="str">
            <v xml:space="preserve">Sternum                                                                   </v>
          </cell>
          <cell r="E8376" t="str">
            <v xml:space="preserve">Esternón                                                                     </v>
          </cell>
          <cell r="F8376" t="str">
            <v>Model mostka, męski</v>
          </cell>
          <cell r="G8376" t="str">
            <v xml:space="preserve">Грудина                                                                          </v>
          </cell>
          <cell r="H8376">
            <v>54</v>
          </cell>
        </row>
        <row r="8377">
          <cell r="A8377" t="str">
            <v>SOM-QS-17/3</v>
          </cell>
          <cell r="B8377" t="str">
            <v>Zungenbein</v>
          </cell>
          <cell r="C8377" t="str">
            <v xml:space="preserve">Hyoid Bone                                                                                                              </v>
          </cell>
          <cell r="D8377" t="str">
            <v xml:space="preserve">Os hyoïde                                                                   </v>
          </cell>
          <cell r="E8377" t="str">
            <v xml:space="preserve">Hueso hioides                                                                   </v>
          </cell>
          <cell r="F8377" t="str">
            <v>Model kości gnykowej</v>
          </cell>
          <cell r="G8377" t="str">
            <v xml:space="preserve">Подъязычная кость                                                                      </v>
          </cell>
          <cell r="H8377">
            <v>7</v>
          </cell>
        </row>
        <row r="8378">
          <cell r="A8378" t="str">
            <v>SOM-QS-17/31</v>
          </cell>
          <cell r="B8378" t="str">
            <v>Bandscheibe</v>
          </cell>
          <cell r="C8378" t="str">
            <v xml:space="preserve">Disc                                                                                                                    </v>
          </cell>
          <cell r="D8378" t="str">
            <v xml:space="preserve">Disque                                                                  </v>
          </cell>
          <cell r="E8378" t="str">
            <v xml:space="preserve">Disco                                                                 </v>
          </cell>
          <cell r="F8378" t="str">
            <v>Model krążka międzykręgowego</v>
          </cell>
          <cell r="G8378" t="str">
            <v xml:space="preserve">Диск                                                                    </v>
          </cell>
          <cell r="H8378">
            <v>6</v>
          </cell>
        </row>
        <row r="8379">
          <cell r="A8379" t="str">
            <v>SOM-QS-18</v>
          </cell>
          <cell r="B8379" t="str">
            <v>Schulterblatt (Scapula)</v>
          </cell>
          <cell r="C8379" t="str">
            <v xml:space="preserve">Scapula                                                                                                                 </v>
          </cell>
          <cell r="D8379" t="str">
            <v xml:space="preserve">Scapula                                                                   </v>
          </cell>
          <cell r="E8379" t="str">
            <v xml:space="preserve">Escápula                                                                     </v>
          </cell>
          <cell r="F8379" t="str">
            <v xml:space="preserve">Model łopatki </v>
          </cell>
          <cell r="G8379" t="str">
            <v xml:space="preserve">Лопатка                                                                          </v>
          </cell>
          <cell r="H8379">
            <v>18</v>
          </cell>
        </row>
        <row r="8380">
          <cell r="A8380" t="str">
            <v>SOM-QS-19</v>
          </cell>
          <cell r="B8380" t="str">
            <v>Schlüsselbein (Clavicula)</v>
          </cell>
          <cell r="C8380" t="str">
            <v xml:space="preserve">Clavicle                                                                                                                </v>
          </cell>
          <cell r="D8380" t="str">
            <v xml:space="preserve">Clavicule                                                                     </v>
          </cell>
          <cell r="E8380" t="str">
            <v xml:space="preserve">Clavícula                                                                      </v>
          </cell>
          <cell r="F8380" t="str">
            <v>Model obojczyka</v>
          </cell>
          <cell r="G8380" t="str">
            <v xml:space="preserve">Ключица                                                                          </v>
          </cell>
          <cell r="H8380">
            <v>9</v>
          </cell>
        </row>
        <row r="8381">
          <cell r="A8381" t="str">
            <v>SOM-QS-19/1</v>
          </cell>
          <cell r="B8381" t="str">
            <v>Oberschenkelknochen (Femur)</v>
          </cell>
          <cell r="C8381" t="str">
            <v xml:space="preserve">Femur                                                                                                                   </v>
          </cell>
          <cell r="D8381" t="str">
            <v xml:space="preserve">Fémur                                                                  </v>
          </cell>
          <cell r="E8381" t="str">
            <v xml:space="preserve">Fémur                                                                  </v>
          </cell>
          <cell r="F8381" t="str">
            <v>Model kości udowej</v>
          </cell>
          <cell r="G8381" t="str">
            <v xml:space="preserve">Бедренная кость                                                                      </v>
          </cell>
          <cell r="H8381">
            <v>30</v>
          </cell>
        </row>
        <row r="8382">
          <cell r="A8382" t="str">
            <v>SOM-QS-19/10</v>
          </cell>
          <cell r="B8382" t="str">
            <v>Fußknochen</v>
          </cell>
          <cell r="C8382" t="str">
            <v xml:space="preserve">Foot Bone                                                                                                               </v>
          </cell>
          <cell r="D8382" t="str">
            <v xml:space="preserve">Os du pied                                                                </v>
          </cell>
          <cell r="E8382" t="str">
            <v xml:space="preserve">Hueso del pie                                                               </v>
          </cell>
          <cell r="F8382" t="str">
            <v>Model kości stopy</v>
          </cell>
          <cell r="G8382" t="str">
            <v xml:space="preserve">Кость стопы                                                                      </v>
          </cell>
          <cell r="H8382">
            <v>39</v>
          </cell>
        </row>
        <row r="8383">
          <cell r="A8383" t="str">
            <v>SOM-QS-19/11</v>
          </cell>
          <cell r="B8383" t="str">
            <v>Fußknochen, montiert</v>
          </cell>
          <cell r="C8383" t="str">
            <v xml:space="preserve">Foot Bone, mounted                                                                                                      </v>
          </cell>
          <cell r="D8383" t="str">
            <v xml:space="preserve">Os du pied, monté                                                                  </v>
          </cell>
          <cell r="E8383" t="str">
            <v xml:space="preserve">Hueso del pie, montado                                                                   </v>
          </cell>
          <cell r="F8383" t="str">
            <v>Model kości stopy, zmontowany</v>
          </cell>
          <cell r="G8383" t="str">
            <v xml:space="preserve">Кость стопы, установленная                                                                                      </v>
          </cell>
          <cell r="H8383">
            <v>81</v>
          </cell>
        </row>
        <row r="8384">
          <cell r="A8384" t="str">
            <v>SOM-QS-19/20</v>
          </cell>
          <cell r="B8384" t="str">
            <v>Handknochen</v>
          </cell>
          <cell r="C8384" t="str">
            <v xml:space="preserve">Hand Bone                                                                                                               </v>
          </cell>
          <cell r="D8384" t="str">
            <v xml:space="preserve">Os de la main                                                                </v>
          </cell>
          <cell r="E8384" t="str">
            <v xml:space="preserve">Hueso de la mano                                                                </v>
          </cell>
          <cell r="F8384" t="str">
            <v>Model kości dłoni</v>
          </cell>
          <cell r="G8384" t="str">
            <v xml:space="preserve">Кость руки                                                                    </v>
          </cell>
          <cell r="H8384">
            <v>35</v>
          </cell>
        </row>
        <row r="8385">
          <cell r="A8385" t="str">
            <v>SOM-QS-19/21</v>
          </cell>
          <cell r="B8385" t="str">
            <v>Handknochen, montiert</v>
          </cell>
          <cell r="C8385" t="str">
            <v xml:space="preserve">Hand Bone, mounted                                                                                                      </v>
          </cell>
          <cell r="D8385" t="str">
            <v xml:space="preserve">Os de la main, monté                                                                  </v>
          </cell>
          <cell r="E8385" t="str">
            <v xml:space="preserve">Hueso de la mano, montado                                                                   </v>
          </cell>
          <cell r="F8385" t="str">
            <v>Model kości dłoni, zmontowany</v>
          </cell>
          <cell r="G8385" t="str">
            <v xml:space="preserve">Кость руки, установленная                                                                                      </v>
          </cell>
          <cell r="H8385">
            <v>95</v>
          </cell>
        </row>
        <row r="8386">
          <cell r="A8386" t="str">
            <v>SOM-QS-19/3</v>
          </cell>
          <cell r="B8386" t="str">
            <v>Unterarmknochen (Ulna et Radius)</v>
          </cell>
          <cell r="C8386" t="str">
            <v xml:space="preserve">Ulna and Radius                                                                                                         </v>
          </cell>
          <cell r="D8386" t="str">
            <v xml:space="preserve">Ulna et Radius                                                                  </v>
          </cell>
          <cell r="E8386" t="str">
            <v xml:space="preserve">Cúbito y radio                                                                 </v>
          </cell>
          <cell r="F8386" t="str">
            <v>Model kości łokciowej i promieniowej</v>
          </cell>
          <cell r="G8386" t="str">
            <v xml:space="preserve">Локтевая и лучевая кости                                                                      </v>
          </cell>
          <cell r="H8386">
            <v>19</v>
          </cell>
        </row>
        <row r="8387">
          <cell r="A8387" t="str">
            <v>SOM-QS-19/4</v>
          </cell>
          <cell r="B8387" t="str">
            <v>Unterschenkelknochen (Tibia et Fibula)</v>
          </cell>
          <cell r="C8387" t="str">
            <v xml:space="preserve">Tibia and Fibula                                                                                                        </v>
          </cell>
          <cell r="D8387" t="str">
            <v xml:space="preserve">Tibia et péroné                                                                    </v>
          </cell>
          <cell r="E8387" t="str">
            <v xml:space="preserve">Tibia y peroné                                                                   </v>
          </cell>
          <cell r="F8387" t="str">
            <v>Model kości piszczelowej i strzałkowej</v>
          </cell>
          <cell r="G8387" t="str">
            <v xml:space="preserve">Большеберцовая и малоберцовая кости                                                                      </v>
          </cell>
          <cell r="H8387">
            <v>26</v>
          </cell>
        </row>
        <row r="8388">
          <cell r="A8388" t="str">
            <v>SOM-QS-19/5</v>
          </cell>
          <cell r="B8388" t="str">
            <v>Schienbein (Tibia)</v>
          </cell>
          <cell r="C8388" t="str">
            <v xml:space="preserve">Tibia                                                                                                                   </v>
          </cell>
          <cell r="D8388" t="str">
            <v xml:space="preserve">Tibia                                                                 </v>
          </cell>
          <cell r="E8388" t="str">
            <v xml:space="preserve">Tibia                                                                 </v>
          </cell>
          <cell r="F8388" t="str">
            <v>Model kości piszczelowej</v>
          </cell>
          <cell r="G8388" t="str">
            <v xml:space="preserve">Голень                                                                        </v>
          </cell>
          <cell r="H8388">
            <v>17</v>
          </cell>
        </row>
        <row r="8389">
          <cell r="A8389" t="str">
            <v>SOM-QS-19/6</v>
          </cell>
          <cell r="B8389" t="str">
            <v>Wadenbein (Fibula)</v>
          </cell>
          <cell r="C8389" t="str">
            <v xml:space="preserve">Fibula                                                                                                                  </v>
          </cell>
          <cell r="D8389" t="str">
            <v xml:space="preserve">Péroné                                                                    </v>
          </cell>
          <cell r="E8389" t="str">
            <v xml:space="preserve">Peroné                                                                   </v>
          </cell>
          <cell r="F8389" t="str">
            <v>Model kości strzałkowej</v>
          </cell>
          <cell r="G8389" t="str">
            <v xml:space="preserve">Фибула                                                                        </v>
          </cell>
          <cell r="H8389">
            <v>14</v>
          </cell>
        </row>
        <row r="8390">
          <cell r="A8390" t="str">
            <v>SOM-QS-19/7</v>
          </cell>
          <cell r="B8390" t="str">
            <v>Kniescheibe (Patella)</v>
          </cell>
          <cell r="C8390" t="str">
            <v xml:space="preserve">Patella                                                                                                                 </v>
          </cell>
          <cell r="D8390" t="str">
            <v xml:space="preserve">Rotule                                                                  </v>
          </cell>
          <cell r="E8390" t="str">
            <v xml:space="preserve">Rótula                                                                   </v>
          </cell>
          <cell r="F8390" t="str">
            <v>Model rzepki kolanowej</v>
          </cell>
          <cell r="G8390" t="str">
            <v xml:space="preserve">Пателла                                                                          </v>
          </cell>
          <cell r="H8390">
            <v>7</v>
          </cell>
        </row>
        <row r="8391">
          <cell r="A8391" t="str">
            <v>SOM-QS-19/71</v>
          </cell>
          <cell r="B8391" t="str">
            <v>Schädeldach</v>
          </cell>
          <cell r="C8391" t="str">
            <v xml:space="preserve">Calvarium                                                                                                               </v>
          </cell>
          <cell r="D8391" t="str">
            <v xml:space="preserve">Calvarium                                                                     </v>
          </cell>
          <cell r="E8391" t="str">
            <v xml:space="preserve">Calvarium                                                                     </v>
          </cell>
          <cell r="F8391" t="str">
            <v>Model sklepienia czaszki</v>
          </cell>
          <cell r="G8391" t="str">
            <v xml:space="preserve">Кальвариум                                                                                </v>
          </cell>
          <cell r="H8391">
            <v>32</v>
          </cell>
        </row>
        <row r="8392">
          <cell r="A8392" t="str">
            <v>SOM-QS-19/72</v>
          </cell>
          <cell r="B8392" t="str">
            <v>Schädelbasis</v>
          </cell>
          <cell r="C8392" t="str">
            <v xml:space="preserve">Base of Skull                                                                                                           </v>
          </cell>
          <cell r="D8392" t="str">
            <v xml:space="preserve">Base du crâne                                                                  </v>
          </cell>
          <cell r="E8392" t="str">
            <v xml:space="preserve">Base del cráneo                                                                   </v>
          </cell>
          <cell r="F8392" t="str">
            <v>Model podstawy czaszki</v>
          </cell>
          <cell r="G8392" t="str">
            <v xml:space="preserve">Основание черепа                                                                        </v>
          </cell>
          <cell r="H8392">
            <v>101</v>
          </cell>
        </row>
        <row r="8393">
          <cell r="A8393" t="str">
            <v>SOM-QS-19/73</v>
          </cell>
          <cell r="B8393" t="str">
            <v>Unterkiefer</v>
          </cell>
          <cell r="C8393" t="str">
            <v xml:space="preserve">Mandible                                                                                                                </v>
          </cell>
          <cell r="D8393" t="str">
            <v xml:space="preserve">Mandibule                                                                     </v>
          </cell>
          <cell r="E8393" t="str">
            <v xml:space="preserve">Mandíbula                                                                      </v>
          </cell>
          <cell r="F8393" t="str">
            <v>Model żuchwy</v>
          </cell>
          <cell r="G8393" t="str">
            <v xml:space="preserve">Мандибула                                                                              </v>
          </cell>
          <cell r="H8393">
            <v>45</v>
          </cell>
        </row>
        <row r="8394">
          <cell r="A8394" t="str">
            <v>SOM-QS-19/8</v>
          </cell>
          <cell r="B8394" t="str">
            <v>Elle (Ulna)</v>
          </cell>
          <cell r="C8394" t="str">
            <v xml:space="preserve">Ulna                                                                                                                    </v>
          </cell>
          <cell r="D8394" t="str">
            <v xml:space="preserve">Ulna                                                                </v>
          </cell>
          <cell r="E8394" t="str">
            <v xml:space="preserve">Ulna                                                                </v>
          </cell>
          <cell r="F8394" t="str">
            <v>Model kości łokciowej</v>
          </cell>
          <cell r="G8394" t="str">
            <v xml:space="preserve">Ulna                                                                </v>
          </cell>
          <cell r="H8394">
            <v>14</v>
          </cell>
        </row>
        <row r="8395">
          <cell r="A8395" t="str">
            <v>SOM-QS-19/9</v>
          </cell>
          <cell r="B8395" t="str">
            <v>Speiche (Radius)</v>
          </cell>
          <cell r="C8395" t="str">
            <v xml:space="preserve">Radius                                                                                                                  </v>
          </cell>
          <cell r="D8395" t="str">
            <v xml:space="preserve">Rayon                                                                 </v>
          </cell>
          <cell r="E8395" t="str">
            <v xml:space="preserve">Radio                                                                 </v>
          </cell>
          <cell r="F8395" t="str">
            <v>Model kości promieniowej</v>
          </cell>
          <cell r="G8395" t="str">
            <v xml:space="preserve">Радиус                                                                        </v>
          </cell>
          <cell r="H8395">
            <v>12</v>
          </cell>
        </row>
        <row r="8396">
          <cell r="A8396" t="str">
            <v>SOM-QS-2</v>
          </cell>
          <cell r="B8396" t="str">
            <v>Künstlicher Homo-Schädel</v>
          </cell>
          <cell r="C8396" t="str">
            <v xml:space="preserve">Artificial Human Skull                                                                                                  </v>
          </cell>
          <cell r="D8396" t="str">
            <v xml:space="preserve">Crâne humain artificiel                                                                      </v>
          </cell>
          <cell r="E8396" t="str">
            <v xml:space="preserve">Cráneo humano artificial                                                                      </v>
          </cell>
          <cell r="F8396" t="str">
            <v>Replika czaszki człowieka</v>
          </cell>
          <cell r="G8396" t="str">
            <v xml:space="preserve">Искусственный человеческий череп                                                                      </v>
          </cell>
          <cell r="H8396">
            <v>448</v>
          </cell>
        </row>
        <row r="8397">
          <cell r="A8397" t="str">
            <v>SOM-QS-2/1</v>
          </cell>
          <cell r="B8397" t="str">
            <v>Künstlicher Homo-Schädel</v>
          </cell>
          <cell r="C8397" t="str">
            <v xml:space="preserve">Artificial Human Skull                                                                                                  </v>
          </cell>
          <cell r="D8397" t="str">
            <v xml:space="preserve">Crâne humain artificiel                                                                      </v>
          </cell>
          <cell r="E8397" t="str">
            <v xml:space="preserve">Cráneo humano artificial                                                                      </v>
          </cell>
          <cell r="F8397" t="str">
            <v>Replika czaszki człowieka</v>
          </cell>
          <cell r="G8397" t="str">
            <v xml:space="preserve">Искусственный человеческий череп                                                                      </v>
          </cell>
          <cell r="H8397">
            <v>498</v>
          </cell>
        </row>
        <row r="8398">
          <cell r="A8398" t="str">
            <v>SOM-QS-20</v>
          </cell>
          <cell r="B8398" t="str">
            <v>Wirbelsäule mit Becken</v>
          </cell>
          <cell r="C8398" t="str">
            <v xml:space="preserve">Vertebral Column with Pelvis                                                                                            </v>
          </cell>
          <cell r="D8398" t="str">
            <v xml:space="preserve">Colonne vertébrale et bassin                                                                  </v>
          </cell>
          <cell r="E8398" t="str">
            <v xml:space="preserve">Columna vertebral con pelvis                                                                  </v>
          </cell>
          <cell r="F8398" t="str">
            <v>Model kręgosłupa z miednicą</v>
          </cell>
          <cell r="G8398" t="str">
            <v xml:space="preserve">Позвоночный столб с тазом                                                                      </v>
          </cell>
          <cell r="H8398">
            <v>308</v>
          </cell>
        </row>
        <row r="8399">
          <cell r="A8399" t="str">
            <v>SOM-QS-21</v>
          </cell>
          <cell r="B8399" t="str">
            <v>Wirbelsäule mit Becken</v>
          </cell>
          <cell r="C8399" t="str">
            <v xml:space="preserve">Vertebral Column with Pelvis                                                                                            </v>
          </cell>
          <cell r="D8399" t="str">
            <v xml:space="preserve">Colonne vertébrale et bassin                                                                  </v>
          </cell>
          <cell r="E8399" t="str">
            <v xml:space="preserve">Columna vertebral con pelvis                                                                  </v>
          </cell>
          <cell r="F8399" t="str">
            <v>Model kręgosłupa z miednicą</v>
          </cell>
          <cell r="G8399" t="str">
            <v xml:space="preserve">Позвоночный столб с тазом                                                                      </v>
          </cell>
          <cell r="H8399">
            <v>310</v>
          </cell>
        </row>
        <row r="8400">
          <cell r="A8400" t="str">
            <v>SOM-QS-21/1</v>
          </cell>
          <cell r="B8400" t="str">
            <v>Wirbelsäule mit Becken</v>
          </cell>
          <cell r="C8400" t="str">
            <v xml:space="preserve">Vertebral Column with Pelvis                                                                                            </v>
          </cell>
          <cell r="D8400" t="str">
            <v xml:space="preserve">Colonne vertébrale et bassin                                                                  </v>
          </cell>
          <cell r="E8400" t="str">
            <v xml:space="preserve">Columna vertebral con pelvis                                                                  </v>
          </cell>
          <cell r="F8400" t="str">
            <v>Model kręgosłupa z miednicą</v>
          </cell>
          <cell r="G8400" t="str">
            <v xml:space="preserve">Позвоночный столб с тазом                                                                      </v>
          </cell>
          <cell r="H8400">
            <v>370</v>
          </cell>
        </row>
        <row r="8401">
          <cell r="A8401" t="str">
            <v>SOM-QS-21/2</v>
          </cell>
          <cell r="B8401" t="str">
            <v>Wirbelsäule mit Becken</v>
          </cell>
          <cell r="C8401" t="str">
            <v xml:space="preserve">Vertebral Column with Pelvis                                                                                            </v>
          </cell>
          <cell r="D8401" t="str">
            <v xml:space="preserve">Colonne vertébrale et bassin                                                                  </v>
          </cell>
          <cell r="E8401" t="str">
            <v xml:space="preserve">Columna vertebral con pelvis                                                                  </v>
          </cell>
          <cell r="F8401" t="str">
            <v>Model kręgosłupa z miednicą</v>
          </cell>
          <cell r="G8401" t="str">
            <v xml:space="preserve">Позвоночный столб с тазом                                                                      </v>
          </cell>
          <cell r="H8401">
            <v>569</v>
          </cell>
        </row>
        <row r="8402">
          <cell r="A8402" t="str">
            <v>SOM-QS-21/3</v>
          </cell>
          <cell r="B8402" t="str">
            <v>Wirbelsäule mit Becken</v>
          </cell>
          <cell r="C8402" t="str">
            <v xml:space="preserve">Vertebral Column with Pelvis                                                                                            </v>
          </cell>
          <cell r="D8402" t="str">
            <v xml:space="preserve">Colonne vertébrale et bassin                                                                  </v>
          </cell>
          <cell r="E8402" t="str">
            <v xml:space="preserve">Columna vertebral con pelvis                                                                  </v>
          </cell>
          <cell r="F8402" t="str">
            <v>Model kręgosłupa z miednicą</v>
          </cell>
          <cell r="G8402" t="str">
            <v xml:space="preserve">Позвоночный столб с тазом                                                                      </v>
          </cell>
          <cell r="H8402">
            <v>413</v>
          </cell>
        </row>
        <row r="8403">
          <cell r="A8403" t="str">
            <v>SOM-QS-21/4</v>
          </cell>
          <cell r="B8403" t="str">
            <v>Wirbelsäule mit Becken</v>
          </cell>
          <cell r="C8403" t="str">
            <v xml:space="preserve">Vertebral Column with Pelvis                                                                                            </v>
          </cell>
          <cell r="D8403" t="str">
            <v xml:space="preserve">Colonne vertébrale et bassin                                                                  </v>
          </cell>
          <cell r="E8403" t="str">
            <v xml:space="preserve">Columna vertebral con pelvis                                                                  </v>
          </cell>
          <cell r="F8403" t="str">
            <v>Model kręgosłupa z miednicą</v>
          </cell>
          <cell r="G8403" t="str">
            <v xml:space="preserve">Позвоночный столб с тазом                                                                      </v>
          </cell>
          <cell r="H8403">
            <v>378</v>
          </cell>
        </row>
        <row r="8404">
          <cell r="A8404" t="str">
            <v>SOM-QS-21/5</v>
          </cell>
          <cell r="B8404" t="str">
            <v>Wirbelsäule mit Becken</v>
          </cell>
          <cell r="C8404" t="str">
            <v xml:space="preserve">Vertebral Column with Pelvis                                                                                            </v>
          </cell>
          <cell r="D8404" t="str">
            <v xml:space="preserve">Colonne vertébrale et bassin                                                                  </v>
          </cell>
          <cell r="E8404" t="str">
            <v xml:space="preserve">Columna vertebral con pelvis                                                                  </v>
          </cell>
          <cell r="F8404" t="str">
            <v>Model kręgosłupa z miednicą</v>
          </cell>
          <cell r="G8404" t="str">
            <v xml:space="preserve">Позвоночный столб с тазом                                                                      </v>
          </cell>
          <cell r="H8404">
            <v>423</v>
          </cell>
        </row>
        <row r="8405">
          <cell r="A8405" t="str">
            <v>SOM-QS-21/6</v>
          </cell>
          <cell r="B8405" t="str">
            <v>Wirbelsäule mit Becken</v>
          </cell>
          <cell r="C8405" t="str">
            <v xml:space="preserve">Vertebral Column with Pelvis                                                                                            </v>
          </cell>
          <cell r="D8405" t="str">
            <v xml:space="preserve">Colonne vertébrale et bassin                                                                  </v>
          </cell>
          <cell r="E8405" t="str">
            <v xml:space="preserve">Columna vertebral con pelvis                                                                  </v>
          </cell>
          <cell r="F8405" t="str">
            <v>Model kręgosłupa z miednicą</v>
          </cell>
          <cell r="G8405" t="str">
            <v xml:space="preserve">Позвоночный столб с тазом                                                                      </v>
          </cell>
          <cell r="H8405">
            <v>448</v>
          </cell>
        </row>
        <row r="8406">
          <cell r="A8406" t="str">
            <v>SOM-QS-22</v>
          </cell>
          <cell r="B8406" t="str">
            <v>Fuss-Skelett (Drahtmontage)</v>
          </cell>
          <cell r="C8406" t="str">
            <v xml:space="preserve">Skeleton of the Foot (Mounted on Wire)                                                                                  </v>
          </cell>
          <cell r="D8406" t="str">
            <v xml:space="preserve">Squelette du pied (monté sur fil)                                                                </v>
          </cell>
          <cell r="E8406" t="str">
            <v xml:space="preserve">Esqueleto del pie (montado en alambre)                                                                    </v>
          </cell>
          <cell r="F8406" t="str">
            <v>Model szkieletu stopy, zamontowany na drucie</v>
          </cell>
          <cell r="G8406" t="str">
            <v xml:space="preserve">Скелет ноги (закрепленный на проволоке)                                                                               </v>
          </cell>
          <cell r="H8406">
            <v>87</v>
          </cell>
        </row>
        <row r="8407">
          <cell r="A8407" t="str">
            <v>SOM-QS-22/1</v>
          </cell>
          <cell r="B8407" t="str">
            <v>Fuss-Skelett (starr)</v>
          </cell>
          <cell r="C8407" t="str">
            <v xml:space="preserve">Skeleton of the Foot (Rigid)                                                                                            </v>
          </cell>
          <cell r="D8407" t="str">
            <v xml:space="preserve">Squelette du pied (rigide)                                                                    </v>
          </cell>
          <cell r="E8407" t="str">
            <v xml:space="preserve">Esqueleto del pie (rígido)                                                                     </v>
          </cell>
          <cell r="F8407" t="str">
            <v>Model szkieletu stopy, sztywny</v>
          </cell>
          <cell r="G8407" t="str">
            <v xml:space="preserve">Скелет стопы (жесткий)                                                                            </v>
          </cell>
          <cell r="H8407">
            <v>70</v>
          </cell>
        </row>
        <row r="8408">
          <cell r="A8408" t="str">
            <v>SOM-QS-22/2</v>
          </cell>
          <cell r="B8408" t="str">
            <v>Fuss-Skelett, rechts (starr)</v>
          </cell>
          <cell r="C8408" t="str">
            <v xml:space="preserve">Skeleton of the Foot, Right (Rigid)                                                                                     </v>
          </cell>
          <cell r="D8408" t="str">
            <v xml:space="preserve">Squelette du pied, droit (rigide)                                                                    </v>
          </cell>
          <cell r="E8408" t="str">
            <v xml:space="preserve">Esqueleto del pie, derecho (rígido)                                                                     </v>
          </cell>
          <cell r="F8408" t="str">
            <v>Model szkieletu prawej stopy, sztywny</v>
          </cell>
          <cell r="G8408" t="str">
            <v xml:space="preserve">Скелет стопы, правый (жесткий)                                                                            </v>
          </cell>
          <cell r="H8408">
            <v>119</v>
          </cell>
        </row>
        <row r="8409">
          <cell r="A8409" t="str">
            <v>SOM-QS-22/4</v>
          </cell>
          <cell r="B8409" t="str">
            <v>Fuss-Skelett, rechts (Bewegliche Gelenke + Farbe)</v>
          </cell>
          <cell r="C8409" t="str">
            <v xml:space="preserve">Skeleton of the Foot, Right (Movable Joints and Coloured)                                                               </v>
          </cell>
          <cell r="D8409" t="str">
            <v/>
          </cell>
          <cell r="E8409" t="str">
            <v/>
          </cell>
          <cell r="F8409" t="str">
            <v>Model szkieletu prawej stopy, z ruchomymi stawami i oznaczeniem barwnym</v>
          </cell>
          <cell r="G8409" t="str">
            <v xml:space="preserve">Скелет стопы правой ноги (подвижные суставы и цветные)                                                               </v>
          </cell>
          <cell r="H8409">
            <v>269</v>
          </cell>
        </row>
        <row r="8410">
          <cell r="A8410" t="str">
            <v>SOM-QS-22/5</v>
          </cell>
          <cell r="B8410" t="str">
            <v>Fuss-Skelett, rechts (bewegliche Gelenke)</v>
          </cell>
          <cell r="C8410" t="str">
            <v xml:space="preserve">Skeleton of the Foot, Right (Movable Joints)                                                                            </v>
          </cell>
          <cell r="D8410" t="str">
            <v xml:space="preserve">Squelette du pied, droit (articulations mobiles)                                                                    </v>
          </cell>
          <cell r="E8410" t="str">
            <v xml:space="preserve">Esqueleto del pie derecho (articulaciones móviles)                                                                     </v>
          </cell>
          <cell r="F8410" t="str">
            <v>Model szkieletu prawej stopy, z ruchomymi stawami</v>
          </cell>
          <cell r="G8410" t="str">
            <v xml:space="preserve">Скелет стопы, правый (подвижные суставы)                                                                           </v>
          </cell>
          <cell r="H8410">
            <v>223</v>
          </cell>
        </row>
        <row r="8411">
          <cell r="A8411" t="str">
            <v>SOM-QS-23</v>
          </cell>
          <cell r="B8411" t="str">
            <v>Fuss-Skelett (elastische Montage)</v>
          </cell>
          <cell r="C8411" t="str">
            <v xml:space="preserve">Skeleton of the Foot (Flexible Mounting)                                                                                </v>
          </cell>
          <cell r="D8411" t="str">
            <v xml:space="preserve">Squelette du pied (montage flexible)                                                                     </v>
          </cell>
          <cell r="E8411" t="str">
            <v xml:space="preserve">Esqueleto del pie (montaje flexible)                                                                     </v>
          </cell>
          <cell r="F8411" t="str">
            <v>Model szkieletu stopy, zmontowany elastycznie</v>
          </cell>
          <cell r="G8411" t="str">
            <v xml:space="preserve">Скелет стопы (гибкое крепление)                                                                               </v>
          </cell>
          <cell r="H8411">
            <v>126</v>
          </cell>
        </row>
        <row r="8412">
          <cell r="A8412" t="str">
            <v>SOM-QS-24</v>
          </cell>
          <cell r="B8412" t="str">
            <v>Fuss-Skelett (Drahtmontage)</v>
          </cell>
          <cell r="C8412" t="str">
            <v xml:space="preserve">Skeleton of the Foot (Mounted on Wire)                                                                                  </v>
          </cell>
          <cell r="D8412" t="str">
            <v xml:space="preserve">Squelette du pied (monté sur fil)                                                                </v>
          </cell>
          <cell r="E8412" t="str">
            <v xml:space="preserve">Esqueleto del pie (montado en alambre)                                                                    </v>
          </cell>
          <cell r="F8412" t="str">
            <v>Model szkieletu stopy, zamontowany na drucie</v>
          </cell>
          <cell r="G8412" t="str">
            <v xml:space="preserve">Скелет ноги (закрепленный на проволоке)                                                                               </v>
          </cell>
          <cell r="H8412">
            <v>81</v>
          </cell>
        </row>
        <row r="8413">
          <cell r="A8413" t="str">
            <v>SOM-QS-24-N</v>
          </cell>
          <cell r="B8413" t="str">
            <v>Fuss-Skelett auf Nylon</v>
          </cell>
          <cell r="C8413" t="str">
            <v xml:space="preserve">Skeleton of the Foot on Nylon                                                                                           </v>
          </cell>
          <cell r="D8413" t="str">
            <v xml:space="preserve">Squelette du pied sur nylon                                                                 </v>
          </cell>
          <cell r="E8413" t="str">
            <v xml:space="preserve">Esqueleto del pie en nylon                                                                 </v>
          </cell>
          <cell r="F8413" t="str">
            <v>Model szkieletu stopy, zamontowany na lince nylonowej</v>
          </cell>
          <cell r="G8413" t="str">
            <v xml:space="preserve">Скелет ноги на нейлоне                                                                          </v>
          </cell>
          <cell r="H8413">
            <v>102</v>
          </cell>
        </row>
        <row r="8414">
          <cell r="A8414" t="str">
            <v>SOM-QS-25</v>
          </cell>
          <cell r="B8414" t="str">
            <v>Fuss-Skelett (elastische Montage)</v>
          </cell>
          <cell r="C8414" t="str">
            <v xml:space="preserve">Skeleton of the Foot (Flexible Mounting)                                                                                </v>
          </cell>
          <cell r="D8414" t="str">
            <v xml:space="preserve">Squelette du pied (montage flexible)                                                                     </v>
          </cell>
          <cell r="E8414" t="str">
            <v xml:space="preserve">Esqueleto del pie (montaje flexible)                                                                     </v>
          </cell>
          <cell r="F8414" t="str">
            <v>Model szkieletu stopy, zmontowany elastycznie</v>
          </cell>
          <cell r="G8414" t="str">
            <v xml:space="preserve">Скелет стопы (гибкое крепление)                                                                               </v>
          </cell>
          <cell r="H8414">
            <v>112</v>
          </cell>
        </row>
        <row r="8415">
          <cell r="A8415" t="str">
            <v>SOM-QS-26</v>
          </cell>
          <cell r="B8415" t="str">
            <v>Weibliches Beckenskelett</v>
          </cell>
          <cell r="C8415" t="str">
            <v xml:space="preserve">Skeleton of Female Pelvis                                                                                               </v>
          </cell>
          <cell r="D8415" t="str">
            <v xml:space="preserve">Squelette du bassin féminin                                                                    </v>
          </cell>
          <cell r="E8415" t="str">
            <v xml:space="preserve">Esqueleto de la pelvis femenina                                                                    </v>
          </cell>
          <cell r="F8415" t="str">
            <v>Model szkieletu kobiecej miednicy</v>
          </cell>
          <cell r="G8415" t="str">
            <v xml:space="preserve">Скелет женского таза                                                                    </v>
          </cell>
          <cell r="H8415">
            <v>105</v>
          </cell>
        </row>
        <row r="8416">
          <cell r="A8416" t="str">
            <v>SOM-QS-27/1</v>
          </cell>
          <cell r="B8416" t="str">
            <v>Weibliches Beckenskelett</v>
          </cell>
          <cell r="C8416" t="str">
            <v xml:space="preserve">Skeleton of Female Pelvis                                                                                               </v>
          </cell>
          <cell r="D8416" t="str">
            <v xml:space="preserve">Squelette du bassin féminin                                                                    </v>
          </cell>
          <cell r="E8416" t="str">
            <v xml:space="preserve">Esqueleto de la pelvis femenina                                                                    </v>
          </cell>
          <cell r="F8416" t="str">
            <v>Model szkieletu kobiecej miednicy</v>
          </cell>
          <cell r="G8416" t="str">
            <v xml:space="preserve">Скелет женского таза                                                                    </v>
          </cell>
          <cell r="H8416">
            <v>169</v>
          </cell>
        </row>
        <row r="8417">
          <cell r="A8417" t="str">
            <v>SOM-QS-3</v>
          </cell>
          <cell r="B8417" t="str">
            <v>Künstlicher Schädel eines Neugeborenen</v>
          </cell>
          <cell r="C8417" t="str">
            <v xml:space="preserve">Artificial Skull of a Newborn                                                                                           </v>
          </cell>
          <cell r="D8417" t="str">
            <v xml:space="preserve">Crâne artificiel d'un nouveau-né                                                                       </v>
          </cell>
          <cell r="E8417" t="str">
            <v xml:space="preserve">Cráneo artificial de un recién nacido                                                                  </v>
          </cell>
          <cell r="F8417" t="str">
            <v>Replika czaszki noworodka</v>
          </cell>
          <cell r="G8417" t="str">
            <v/>
          </cell>
          <cell r="H8417">
            <v>148</v>
          </cell>
        </row>
        <row r="8418">
          <cell r="A8418" t="str">
            <v>SOM-QS-3/2</v>
          </cell>
          <cell r="B8418" t="str">
            <v>Künstlicher Kinderschädel (ca. 6jährig)</v>
          </cell>
          <cell r="C8418" t="str">
            <v xml:space="preserve">Artificial Skull of Child                                                                                               </v>
          </cell>
          <cell r="D8418" t="str">
            <v xml:space="preserve">Crâne artificiel d'enfant                                                                    </v>
          </cell>
          <cell r="E8418" t="str">
            <v xml:space="preserve">Cráneo artificial de niño                                                                 </v>
          </cell>
          <cell r="F8418" t="str">
            <v>Replika czaszki dziecka 6-letniego</v>
          </cell>
          <cell r="G8418" t="str">
            <v xml:space="preserve">Искусственный череп ребенка                                                                          </v>
          </cell>
          <cell r="H8418">
            <v>343</v>
          </cell>
        </row>
        <row r="8419">
          <cell r="A8419" t="str">
            <v>SOM-QS-3/2-E</v>
          </cell>
          <cell r="B8419" t="str">
            <v>Künstlicher Kinderschädel (ca. 6jährig)</v>
          </cell>
          <cell r="C8419" t="str">
            <v xml:space="preserve">Artificial Skull of Child                                                                                               </v>
          </cell>
          <cell r="D8419" t="str">
            <v xml:space="preserve">Crâne artificiel d'enfant                                                                    </v>
          </cell>
          <cell r="E8419" t="str">
            <v xml:space="preserve">Cráneo artificial de niño                                                                 </v>
          </cell>
          <cell r="F8419" t="str">
            <v>Replika czaszki dziecka 6-letniego</v>
          </cell>
          <cell r="G8419" t="str">
            <v xml:space="preserve">Искусственный череп ребенка                                                                          </v>
          </cell>
          <cell r="H8419">
            <v>270</v>
          </cell>
        </row>
        <row r="8420">
          <cell r="A8420" t="str">
            <v>SOM-QS-3/3</v>
          </cell>
          <cell r="B8420" t="str">
            <v>Künstlicher Fetus-Schädel</v>
          </cell>
          <cell r="C8420" t="str">
            <v xml:space="preserve">Artificial Skull of a Fetus                                                                                             </v>
          </cell>
          <cell r="D8420" t="str">
            <v xml:space="preserve">Crâne artificiel d'un foetus                                                                  </v>
          </cell>
          <cell r="E8420" t="str">
            <v xml:space="preserve">Cráneo artificial de un feto                                                                </v>
          </cell>
          <cell r="F8420" t="str">
            <v>Replika czaszki płodu</v>
          </cell>
          <cell r="G8420" t="str">
            <v xml:space="preserve">Искусственный череп плода                                                                      </v>
          </cell>
          <cell r="H8420">
            <v>82</v>
          </cell>
        </row>
        <row r="8421">
          <cell r="A8421" t="str">
            <v>SOM-QS-3/E</v>
          </cell>
          <cell r="B8421" t="str">
            <v>Künstlicher Neugeborenen-Schädel</v>
          </cell>
          <cell r="C8421" t="str">
            <v xml:space="preserve">Artificial Skull of a Newborn                                                                                           </v>
          </cell>
          <cell r="D8421" t="str">
            <v xml:space="preserve">Crâne artificiel d'un nouveau-né                                                                       </v>
          </cell>
          <cell r="E8421" t="str">
            <v xml:space="preserve">Cráneo artificial de un recién nacido                                                                  </v>
          </cell>
          <cell r="F8421" t="str">
            <v>Replika czaszki noworodka</v>
          </cell>
          <cell r="G8421" t="str">
            <v/>
          </cell>
          <cell r="H8421">
            <v>116</v>
          </cell>
        </row>
        <row r="8422">
          <cell r="A8422" t="str">
            <v>SOM-QS-31/1</v>
          </cell>
          <cell r="B8422" t="str">
            <v>Handskelett mit Unterarmansatz (Drahtmontage)</v>
          </cell>
          <cell r="C8422" t="str">
            <v xml:space="preserve">Skeleton of Hand with Base of Forearm (Mounted on wire)                                                                 </v>
          </cell>
          <cell r="D8422" t="str">
            <v/>
          </cell>
          <cell r="E8422" t="str">
            <v/>
          </cell>
          <cell r="F8422" t="str">
            <v>Model szkieletu dłoni z kawałkiem przedramienia, zamontowany na drucie</v>
          </cell>
          <cell r="G8422" t="str">
            <v/>
          </cell>
          <cell r="H8422">
            <v>95</v>
          </cell>
        </row>
        <row r="8423">
          <cell r="A8423" t="str">
            <v>SOM-QS-31/2</v>
          </cell>
          <cell r="B8423" t="str">
            <v>Handskelett mit Unterarmansatz (starr)</v>
          </cell>
          <cell r="C8423" t="str">
            <v xml:space="preserve">Skeleton of Hand with Base of Forearm                                                                                   </v>
          </cell>
          <cell r="D8423" t="str">
            <v xml:space="preserve">Squelette de la main avec base de l'avant-bras                                                                        </v>
          </cell>
          <cell r="E8423" t="str">
            <v xml:space="preserve">Esqueleto de la mano con la base del antebrazo                                                                     </v>
          </cell>
          <cell r="F8423" t="str">
            <v>Model szkieletu dłoni z kawałkiem przedramienia, zamontowany na sztywno</v>
          </cell>
          <cell r="G8423" t="str">
            <v xml:space="preserve">Скелет руки с основанием предплечья                                                                                </v>
          </cell>
          <cell r="H8423">
            <v>62</v>
          </cell>
        </row>
        <row r="8424">
          <cell r="A8424" t="str">
            <v>SOM-QS-31/4</v>
          </cell>
          <cell r="B8424" t="str">
            <v>Handskelett, rechts (Bewegliche Gelenke + Farbe)</v>
          </cell>
          <cell r="C8424" t="str">
            <v xml:space="preserve">Hand Skeleton, Right (Movable Joint Mechanism and Coloured)                                                             </v>
          </cell>
          <cell r="D8424" t="str">
            <v/>
          </cell>
          <cell r="E8424" t="str">
            <v/>
          </cell>
          <cell r="F8424" t="str">
            <v>Model szkieletu prawej dłoni, z ruchomymi stawami i oznaczeniem barwnym</v>
          </cell>
          <cell r="G8424" t="str">
            <v/>
          </cell>
          <cell r="H8424">
            <v>255</v>
          </cell>
        </row>
        <row r="8425">
          <cell r="A8425" t="str">
            <v>SOM-QS-31/5</v>
          </cell>
          <cell r="B8425" t="str">
            <v>Handskelett (bewegliche Gelenke)</v>
          </cell>
          <cell r="C8425" t="str">
            <v xml:space="preserve">Skeleton of the Hand (Movable Joints)                                                                                   </v>
          </cell>
          <cell r="D8425" t="str">
            <v xml:space="preserve">Squelette de la main (articulations mobiles)                                                                    </v>
          </cell>
          <cell r="E8425" t="str">
            <v xml:space="preserve">Esqueleto de la mano (articulaciones móviles)                                                                     </v>
          </cell>
          <cell r="F8425" t="str">
            <v>Model szkieletu dłoni, z ruchomymi stawami</v>
          </cell>
          <cell r="G8425" t="str">
            <v xml:space="preserve">Скелет руки (подвижные суставы)                                                                           </v>
          </cell>
          <cell r="H8425">
            <v>193</v>
          </cell>
        </row>
        <row r="8426">
          <cell r="A8426" t="str">
            <v>SOM-QS-31/7</v>
          </cell>
          <cell r="B8426" t="str">
            <v>Handskelett mit Unterarmansatz (Elastische Montage)</v>
          </cell>
          <cell r="C8426" t="str">
            <v xml:space="preserve">Hand Skeleton with Forearm Connection (Flexible Mounting)                                                               </v>
          </cell>
          <cell r="D8426" t="str">
            <v/>
          </cell>
          <cell r="E8426" t="str">
            <v/>
          </cell>
          <cell r="F8426" t="str">
            <v>Model szkieletu dłoni z kawałkiem przedramienia, zmontowany elastycznie</v>
          </cell>
          <cell r="G8426" t="str">
            <v xml:space="preserve">Скелет руки с соединением предплечья (гибкое крепление)                                                               </v>
          </cell>
          <cell r="H8426">
            <v>135</v>
          </cell>
        </row>
        <row r="8427">
          <cell r="A8427" t="str">
            <v>SOM-QS-40/1</v>
          </cell>
          <cell r="B8427" t="str">
            <v>Unmontiertes Homo-Skelett</v>
          </cell>
          <cell r="C8427" t="str">
            <v xml:space="preserve">Unmounted Human Skeleton, male                                                                                          </v>
          </cell>
          <cell r="D8427" t="str">
            <v xml:space="preserve">Squelette humain non monté, mâle                                                                 </v>
          </cell>
          <cell r="E8427" t="str">
            <v xml:space="preserve">Esqueleto humano sin montar, hombre                                                                  </v>
          </cell>
          <cell r="F8427" t="str">
            <v>Niezmontowany model szkieletu człowieka</v>
          </cell>
          <cell r="G8427" t="str">
            <v xml:space="preserve">Неподвижный скелет человека, мужчина                                                                          </v>
          </cell>
          <cell r="H8427">
            <v>784</v>
          </cell>
        </row>
        <row r="8428">
          <cell r="A8428" t="str">
            <v>SOM-QS-40/2</v>
          </cell>
          <cell r="B8428" t="str">
            <v>Unmontiertes Homo-Skelett</v>
          </cell>
          <cell r="C8428" t="str">
            <v xml:space="preserve">Unmounted Human Skeleton                                                                                                </v>
          </cell>
          <cell r="D8428" t="str">
            <v xml:space="preserve">Squelette humain non monté                                                                  </v>
          </cell>
          <cell r="E8428" t="str">
            <v xml:space="preserve">Esqueleto humano sin montar                                                                  </v>
          </cell>
          <cell r="F8428" t="str">
            <v>Niezmontowany model szkieletu człowieka</v>
          </cell>
          <cell r="G8428" t="str">
            <v xml:space="preserve">Неподвижный человеческий скелет                                                                        </v>
          </cell>
          <cell r="H8428">
            <v>715</v>
          </cell>
        </row>
        <row r="8429">
          <cell r="A8429" t="str">
            <v>SOM-QS-40/70</v>
          </cell>
          <cell r="B8429" t="str">
            <v>Schädel</v>
          </cell>
          <cell r="C8429" t="str">
            <v xml:space="preserve">Artificial Human Skull, Male                                                                                            </v>
          </cell>
          <cell r="D8429" t="str">
            <v xml:space="preserve">Crâne humain artificiel, mâle                                                                 </v>
          </cell>
          <cell r="E8429" t="str">
            <v xml:space="preserve">Cráneo humano artificial, hombre                                                                  </v>
          </cell>
          <cell r="F8429" t="str">
            <v>Replika czaszki ludzkiej, męskiej</v>
          </cell>
          <cell r="G8429" t="str">
            <v xml:space="preserve">Искусственный человеческий череп, мужчина                                                                          </v>
          </cell>
          <cell r="H8429">
            <v>179</v>
          </cell>
        </row>
        <row r="8430">
          <cell r="A8430" t="str">
            <v>SOM-QS-41/1</v>
          </cell>
          <cell r="B8430" t="str">
            <v>Unmontiertes halbes Homo-Skelett</v>
          </cell>
          <cell r="C8430" t="str">
            <v xml:space="preserve">Unmounted Human Half-Skeleton                                                                                           </v>
          </cell>
          <cell r="D8430" t="str">
            <v xml:space="preserve">Demi-squelette humain non monté                                                                  </v>
          </cell>
          <cell r="E8430" t="str">
            <v xml:space="preserve">Semiesqueleto humano sin montar                                                                  </v>
          </cell>
          <cell r="F8430" t="str">
            <v>Model połowy szkieletu, rozmontowany</v>
          </cell>
          <cell r="G8430" t="str">
            <v xml:space="preserve">Немонтированный человеческий полускелет                                                                                </v>
          </cell>
          <cell r="H8430">
            <v>643</v>
          </cell>
        </row>
        <row r="8431">
          <cell r="A8431" t="str">
            <v>SOM-QS-41/1-N</v>
          </cell>
          <cell r="B8431" t="str">
            <v>Unmontiertes Halbes Homo-Skelett</v>
          </cell>
          <cell r="C8431" t="str">
            <v xml:space="preserve">Unmounted Human Half-Skeleton, male                                                                                     </v>
          </cell>
          <cell r="D8431" t="str">
            <v xml:space="preserve">Demi-squelette humain non monté, homme                                                                 </v>
          </cell>
          <cell r="E8431" t="str">
            <v xml:space="preserve">Semiesqueleto humano sin montar, hombre                                                                  </v>
          </cell>
          <cell r="F8431" t="str">
            <v>Model połowy szkieletu, rozmontowany</v>
          </cell>
          <cell r="G8431" t="str">
            <v/>
          </cell>
          <cell r="H8431">
            <v>657</v>
          </cell>
        </row>
        <row r="8432">
          <cell r="A8432" t="str">
            <v>SOM-QS-41/2</v>
          </cell>
          <cell r="B8432" t="str">
            <v>Unmontiertes halbes Homo-Skelett</v>
          </cell>
          <cell r="C8432" t="str">
            <v xml:space="preserve">Unmounted Human Half-Skeleton                                                                                           </v>
          </cell>
          <cell r="D8432" t="str">
            <v xml:space="preserve">Demi-squelette humain non monté                                                                  </v>
          </cell>
          <cell r="E8432" t="str">
            <v xml:space="preserve">Semiesqueleto humano sin montar                                                                  </v>
          </cell>
          <cell r="F8432" t="str">
            <v>Model połowy szkieletu, rozmontowany</v>
          </cell>
          <cell r="G8432" t="str">
            <v xml:space="preserve">Немонтированный человеческий полускелет                                                                                </v>
          </cell>
          <cell r="H8432">
            <v>521</v>
          </cell>
        </row>
        <row r="8433">
          <cell r="A8433" t="str">
            <v>SOM-QS-42</v>
          </cell>
          <cell r="B8433" t="str">
            <v>Sammlung typischer Knochen vom Menschen</v>
          </cell>
          <cell r="C8433" t="str">
            <v xml:space="preserve">Collection of Typical Human Bones                                                                                       </v>
          </cell>
          <cell r="D8433" t="str">
            <v xml:space="preserve">Collection d'ossements humains typiques                                                                    </v>
          </cell>
          <cell r="E8433" t="str">
            <v xml:space="preserve">Colección de huesos humanos típicos                                                                    </v>
          </cell>
          <cell r="F8433" t="str">
            <v>Zestaw modeli typowych kości człowieka</v>
          </cell>
          <cell r="G8433" t="str">
            <v xml:space="preserve">Коллекция типичных человеческих костей                                                                        </v>
          </cell>
          <cell r="H8433">
            <v>410</v>
          </cell>
        </row>
        <row r="8434">
          <cell r="A8434" t="str">
            <v>SOM-QS-54</v>
          </cell>
          <cell r="B8434" t="str">
            <v>Sammlungskasten "Wirbel und Rückenmark"</v>
          </cell>
          <cell r="C8434" t="str">
            <v xml:space="preserve">Case with Collection (Vertebrae and Spinal Cord)                                                                        </v>
          </cell>
          <cell r="D8434" t="str">
            <v/>
          </cell>
          <cell r="E8434" t="str">
            <v xml:space="preserve">Maletín con colección (vértebras y médula espinal)                                                                    </v>
          </cell>
          <cell r="F8434" t="str">
            <v>Kolekcja modeli "Kręgi i rdzeń kręgowy"</v>
          </cell>
          <cell r="G8434" t="str">
            <v xml:space="preserve">Кейс с коллекцией (позвонки и спинной мозг)                                                                     </v>
          </cell>
          <cell r="H8434">
            <v>199</v>
          </cell>
        </row>
        <row r="8435">
          <cell r="A8435" t="str">
            <v>SOM-QS-55</v>
          </cell>
          <cell r="B8435" t="str">
            <v>Muskelfunktion am Oberarm</v>
          </cell>
          <cell r="C8435" t="str">
            <v xml:space="preserve">Movements of Muscles in the Upper Arm                                                                                   </v>
          </cell>
          <cell r="D8435" t="str">
            <v xml:space="preserve">Mouvements des muscles de l'avant-bras                                                                        </v>
          </cell>
          <cell r="E8435" t="str">
            <v xml:space="preserve">Movimientos de los músculos del brazo                                                                 </v>
          </cell>
          <cell r="F8435" t="str">
            <v>Model funkcjonalny mięśni ramienia</v>
          </cell>
          <cell r="G8435" t="str">
            <v xml:space="preserve">Движения мышц верхней части руки                                                                    </v>
          </cell>
          <cell r="H8435">
            <v>332</v>
          </cell>
        </row>
        <row r="8436">
          <cell r="A8436" t="str">
            <v>SOM-QS-55/1</v>
          </cell>
          <cell r="B8436" t="str">
            <v>Muskelfunktion am Oberarm, stark muskulös</v>
          </cell>
          <cell r="C8436" t="str">
            <v xml:space="preserve">Movement of Muscles in the Upper Arm                                                                                    </v>
          </cell>
          <cell r="D8436" t="str">
            <v xml:space="preserve">Mouvement des muscles de l'avant-bras                                                                        </v>
          </cell>
          <cell r="E8436" t="str">
            <v xml:space="preserve">Movimiento de los músculos del brazo                                                                 </v>
          </cell>
          <cell r="F8436" t="str">
            <v>Model funkcjonalny mięśni ramienia, silnie umięśniony</v>
          </cell>
          <cell r="G8436" t="str">
            <v xml:space="preserve">Движение мышц верхней части руки                                                                    </v>
          </cell>
          <cell r="H8436">
            <v>261</v>
          </cell>
        </row>
        <row r="8437">
          <cell r="A8437" t="str">
            <v>SOM-QS-55/2</v>
          </cell>
          <cell r="B8437" t="str">
            <v>Muskelfunktion am Ober- und Unterarm</v>
          </cell>
          <cell r="C8437" t="str">
            <v xml:space="preserve">Movement of Muscles in the Upper Arm and Forearm                                                                        </v>
          </cell>
          <cell r="D8437" t="str">
            <v/>
          </cell>
          <cell r="E8437" t="str">
            <v/>
          </cell>
          <cell r="F8437" t="str">
            <v>Model funkcjonalny mięśni przedramienia i ramienia</v>
          </cell>
          <cell r="G8437" t="str">
            <v xml:space="preserve">Движение мышц верхней части руки и предплечья                                                                        </v>
          </cell>
          <cell r="H8437">
            <v>1259</v>
          </cell>
        </row>
        <row r="8438">
          <cell r="A8438" t="str">
            <v>SOM-QS-55/6</v>
          </cell>
          <cell r="B8438" t="str">
            <v>Demonstrationsmodell der Schultermuskulatur</v>
          </cell>
          <cell r="C8438" t="str">
            <v xml:space="preserve">Demonstration model of the Shoulder Muscles                                                                             </v>
          </cell>
          <cell r="D8438" t="str">
            <v xml:space="preserve">Modèle de démonstration des muscles de l'épaule                                                                     </v>
          </cell>
          <cell r="E8438" t="str">
            <v xml:space="preserve">Modelo de demostración de los músculos del hombro                                                                  </v>
          </cell>
          <cell r="F8438" t="str">
            <v>Model demonstracyjny mięśni barku</v>
          </cell>
          <cell r="G8438" t="str">
            <v xml:space="preserve">Демонстрационная модель мышц плеча                                                                      </v>
          </cell>
          <cell r="H8438">
            <v>889</v>
          </cell>
        </row>
        <row r="8439">
          <cell r="A8439" t="str">
            <v>SOM-QS-56</v>
          </cell>
          <cell r="B8439" t="str">
            <v>Erster und zweiter Halswirbel (Atlas und Axis)</v>
          </cell>
          <cell r="C8439" t="str">
            <v xml:space="preserve">Atlas and Axis                                                                                                          </v>
          </cell>
          <cell r="D8439" t="str">
            <v xml:space="preserve">Atlas et Axe                                                               </v>
          </cell>
          <cell r="E8439" t="str">
            <v xml:space="preserve">Atlas y Eje                                                               </v>
          </cell>
          <cell r="F8439" t="str">
            <v>Model pierwszego i drugiego kręgu szyjnego (szczytowego i obrotowego)</v>
          </cell>
          <cell r="G8439" t="str">
            <v xml:space="preserve">Атлас и ось                                                                  </v>
          </cell>
          <cell r="H8439">
            <v>47</v>
          </cell>
        </row>
        <row r="8440">
          <cell r="A8440" t="str">
            <v>SOM-QS-57</v>
          </cell>
          <cell r="B8440" t="str">
            <v>Atlas, Axis und Hinterhauptsbein</v>
          </cell>
          <cell r="C8440" t="str">
            <v xml:space="preserve">Atlas, Axis and Squamous Part of the Occipital Bone                                                                     </v>
          </cell>
          <cell r="D8440" t="str">
            <v xml:space="preserve">Atlas, axe et partie squameuse de l'os occipital                                                                     </v>
          </cell>
          <cell r="E8440" t="str">
            <v xml:space="preserve">Atlas, eje y parte escamosa del hueso occipital                                                                     </v>
          </cell>
          <cell r="F8440" t="str">
            <v>Model kręgu szczytowego i obrotowego z kością potyliczną</v>
          </cell>
          <cell r="G8440" t="str">
            <v xml:space="preserve">Атлас, ось и сквамозная часть затылочной кости                                                                     </v>
          </cell>
          <cell r="H8440">
            <v>67</v>
          </cell>
        </row>
        <row r="8441">
          <cell r="A8441" t="str">
            <v>SOM-QS-58</v>
          </cell>
          <cell r="B8441" t="str">
            <v>Drei Brustwirbel mit Bandscheiben</v>
          </cell>
          <cell r="C8441" t="str">
            <v xml:space="preserve">Three Dorsal Vertebrae with Discs                                                                                       </v>
          </cell>
          <cell r="D8441" t="str">
            <v xml:space="preserve">Trois vertèbres dorsales avec disques                                                                   </v>
          </cell>
          <cell r="E8441" t="str">
            <v xml:space="preserve">Tres vértebras dorsales con discos                                                                  </v>
          </cell>
          <cell r="F8441" t="str">
            <v>Model trzech kręgów piersiowych z więzadłami</v>
          </cell>
          <cell r="G8441" t="str">
            <v xml:space="preserve">Три спинных позвонка с дисками                                                                          </v>
          </cell>
          <cell r="H8441">
            <v>66</v>
          </cell>
        </row>
        <row r="8442">
          <cell r="A8442" t="str">
            <v>SOM-QS-59</v>
          </cell>
          <cell r="B8442" t="str">
            <v>Drei Lendenwirbel mit Bandscheiben</v>
          </cell>
          <cell r="C8442" t="str">
            <v xml:space="preserve">Three Lumbar Vertebrae with Discs                                                                                       </v>
          </cell>
          <cell r="D8442" t="str">
            <v xml:space="preserve">Trois vertèbres lombaires avec disques                                                                   </v>
          </cell>
          <cell r="E8442" t="str">
            <v xml:space="preserve">Tres vértebras lumbares con discos                                                                  </v>
          </cell>
          <cell r="F8442" t="str">
            <v>Model trzech kręgów lędźwiowych z więzadłami</v>
          </cell>
          <cell r="G8442" t="str">
            <v xml:space="preserve">Три поясничных позвонка с дисками                                                                          </v>
          </cell>
          <cell r="H8442">
            <v>75</v>
          </cell>
        </row>
        <row r="8443">
          <cell r="A8443" t="str">
            <v>SOM-QS-61</v>
          </cell>
          <cell r="B8443" t="str">
            <v>Aufbau des Knochens</v>
          </cell>
          <cell r="C8443" t="str">
            <v xml:space="preserve">Construction of Bone                                                                                                    </v>
          </cell>
          <cell r="D8443" t="str">
            <v xml:space="preserve">Construction de l'os                                                                </v>
          </cell>
          <cell r="E8443" t="str">
            <v xml:space="preserve">Construcción del hueso                                                                 </v>
          </cell>
          <cell r="F8443" t="str">
            <v>Model budowy kości</v>
          </cell>
          <cell r="G8443" t="str">
            <v xml:space="preserve">Строение кости                                                                      </v>
          </cell>
          <cell r="H8443">
            <v>482</v>
          </cell>
        </row>
        <row r="8444">
          <cell r="A8444" t="str">
            <v>SOM-QS-62</v>
          </cell>
          <cell r="B8444" t="str">
            <v>Halswirbelsäule</v>
          </cell>
          <cell r="C8444" t="str">
            <v xml:space="preserve">Cervical Vertebral Column                                                                                               </v>
          </cell>
          <cell r="D8444" t="str">
            <v xml:space="preserve">Colonne vertébrale cervicale                                                                     </v>
          </cell>
          <cell r="E8444" t="str">
            <v xml:space="preserve">Columna vertebral cervical                                                                    </v>
          </cell>
          <cell r="F8444" t="str">
            <v>Model odcinka szyjnego kręgosłupa</v>
          </cell>
          <cell r="G8444" t="str">
            <v xml:space="preserve">Шейный позвоночный столб                                                                      </v>
          </cell>
          <cell r="H8444">
            <v>142</v>
          </cell>
        </row>
        <row r="8445">
          <cell r="A8445" t="str">
            <v>SOM-QS-63</v>
          </cell>
          <cell r="B8445" t="str">
            <v>Brustwirbelsäule</v>
          </cell>
          <cell r="C8445" t="str">
            <v xml:space="preserve">Thoracic Vertebral Column                                                                                               </v>
          </cell>
          <cell r="D8445" t="str">
            <v xml:space="preserve">Colonne vertébrale thoracique                                                                      </v>
          </cell>
          <cell r="E8445" t="str">
            <v xml:space="preserve">Columna vertebral torácica                                                                     </v>
          </cell>
          <cell r="F8445" t="str">
            <v>Model odcinka piersiowego kręgosłupa</v>
          </cell>
          <cell r="G8445" t="str">
            <v xml:space="preserve">Торакальный позвоночный столб                                                                      </v>
          </cell>
          <cell r="H8445">
            <v>154</v>
          </cell>
        </row>
        <row r="8446">
          <cell r="A8446" t="str">
            <v>SOM-QS-64</v>
          </cell>
          <cell r="B8446" t="str">
            <v>Lendenwirbelsäule</v>
          </cell>
          <cell r="C8446" t="str">
            <v xml:space="preserve">Lumbar Vertebral Column                                                                                                 </v>
          </cell>
          <cell r="D8446" t="str">
            <v xml:space="preserve">Colonne vertébrale lombaire                                                                    </v>
          </cell>
          <cell r="E8446" t="str">
            <v xml:space="preserve">Columna vertebral lumbar                                                                  </v>
          </cell>
          <cell r="F8446" t="str">
            <v>Model odcinka lędźwiowego kręgosłupa</v>
          </cell>
          <cell r="G8446" t="str">
            <v xml:space="preserve">Поясничный отдел позвоночного столба                                                                        </v>
          </cell>
          <cell r="H8446">
            <v>269</v>
          </cell>
        </row>
        <row r="8447">
          <cell r="A8447" t="str">
            <v>SOM-QS-65</v>
          </cell>
          <cell r="B8447" t="str">
            <v>Halswirbelsäule</v>
          </cell>
          <cell r="C8447" t="str">
            <v xml:space="preserve">Cervical Vertebral Column                                                                                               </v>
          </cell>
          <cell r="D8447" t="str">
            <v xml:space="preserve">Colonne vertébrale cervicale                                                                     </v>
          </cell>
          <cell r="E8447" t="str">
            <v xml:space="preserve">Columna vertebral cervical                                                                    </v>
          </cell>
          <cell r="F8447" t="str">
            <v>Model odcinka szyjnego kręgosłupa</v>
          </cell>
          <cell r="G8447" t="str">
            <v xml:space="preserve">Шейный позвоночный столб                                                                      </v>
          </cell>
          <cell r="H8447">
            <v>158</v>
          </cell>
        </row>
        <row r="8448">
          <cell r="A8448" t="str">
            <v>SOM-QS-65/5</v>
          </cell>
          <cell r="B8448" t="str">
            <v>Halswirbelsäule mit Schultergürtel</v>
          </cell>
          <cell r="C8448" t="str">
            <v xml:space="preserve">Cervical Vertebral Column with Shoulder Girdle                                                                          </v>
          </cell>
          <cell r="D8448" t="str">
            <v/>
          </cell>
          <cell r="E8448" t="str">
            <v xml:space="preserve">Columna vertebral cervical con cintura escapular                                                                     </v>
          </cell>
          <cell r="F8448" t="str">
            <v>Model odcinka szyjnego kręgosłupa z pasem barkowym</v>
          </cell>
          <cell r="G8448" t="str">
            <v xml:space="preserve">Шейный позвоночный столб с плечевым поясом                                                                        </v>
          </cell>
          <cell r="H8448">
            <v>904</v>
          </cell>
        </row>
        <row r="8449">
          <cell r="A8449" t="str">
            <v>SOM-QS-65/6</v>
          </cell>
          <cell r="B8449" t="str">
            <v>Schädelbasis mit Arterien</v>
          </cell>
          <cell r="C8449" t="str">
            <v xml:space="preserve">Artificial Base of Skull with Arteries                                                                                  </v>
          </cell>
          <cell r="D8449" t="str">
            <v xml:space="preserve">Base artificielle du crâne avec artères                                                                    </v>
          </cell>
          <cell r="E8449" t="str">
            <v xml:space="preserve">Base artificial del cráneo con arterias                                                                    </v>
          </cell>
          <cell r="F8449" t="str">
            <v>Model podstawy czaszki z tętnicami</v>
          </cell>
          <cell r="G8449" t="str">
            <v xml:space="preserve">Искусственное основание черепа с артериями                                                                              </v>
          </cell>
          <cell r="H8449">
            <v>422</v>
          </cell>
        </row>
        <row r="8450">
          <cell r="A8450" t="str">
            <v>SOM-QS-65/7</v>
          </cell>
          <cell r="B8450" t="str">
            <v>Neuroanatomie-Kopfmodell</v>
          </cell>
          <cell r="C8450" t="str">
            <v xml:space="preserve">Neuroanatomy Head Model                                                                                                 </v>
          </cell>
          <cell r="D8450" t="str">
            <v xml:space="preserve">Modèle de tête de neuroanatomie                                                                         </v>
          </cell>
          <cell r="E8450" t="str">
            <v xml:space="preserve">Modelo de cabeza de neuroanatomía                                                                          </v>
          </cell>
          <cell r="F8450" t="str">
            <v>Neuroanatomiczny model głowy</v>
          </cell>
          <cell r="G8450" t="str">
            <v xml:space="preserve">Нейроанатомическая модель головы                                                                        </v>
          </cell>
          <cell r="H8450">
            <v>1755</v>
          </cell>
        </row>
        <row r="8451">
          <cell r="A8451" t="str">
            <v>SOM-QS-66</v>
          </cell>
          <cell r="B8451" t="str">
            <v>Lendenwirbelsäule</v>
          </cell>
          <cell r="C8451" t="str">
            <v xml:space="preserve">Lumbar Vertebral Column                                                                                                 </v>
          </cell>
          <cell r="D8451" t="str">
            <v xml:space="preserve">Colonne vertébrale lombaire                                                                    </v>
          </cell>
          <cell r="E8451" t="str">
            <v xml:space="preserve">Columna vertebral lumbar                                                                  </v>
          </cell>
          <cell r="F8451" t="str">
            <v>Model odcinka lędźwiowego kręgosłupa</v>
          </cell>
          <cell r="G8451" t="str">
            <v xml:space="preserve">Поясничный отдел позвоночного столба                                                                        </v>
          </cell>
          <cell r="H8451">
            <v>253</v>
          </cell>
        </row>
        <row r="8452">
          <cell r="A8452" t="str">
            <v>SOM-QS-66/1</v>
          </cell>
          <cell r="B8452" t="str">
            <v>Lendenwirbelsäule</v>
          </cell>
          <cell r="C8452" t="str">
            <v xml:space="preserve">Lumbar Vertebral Column                                                                                                 </v>
          </cell>
          <cell r="D8452" t="str">
            <v xml:space="preserve">Colonne vertébrale lombaire                                                                    </v>
          </cell>
          <cell r="E8452" t="str">
            <v xml:space="preserve">Columna vertebral lumbar                                                                  </v>
          </cell>
          <cell r="F8452" t="str">
            <v>Model odcinka lędźwiowego kręgosłupa</v>
          </cell>
          <cell r="G8452" t="str">
            <v xml:space="preserve">Поясничный отдел позвоночного столба                                                                        </v>
          </cell>
          <cell r="H8452">
            <v>270</v>
          </cell>
        </row>
        <row r="8453">
          <cell r="A8453" t="str">
            <v>SOM-QS-66/2</v>
          </cell>
          <cell r="B8453" t="str">
            <v>Lendenwirbelsäulenmodell mit Nerven</v>
          </cell>
          <cell r="C8453" t="str">
            <v xml:space="preserve">Lumbar spinal Column - with Innervation                                                                                 </v>
          </cell>
          <cell r="D8453" t="str">
            <v xml:space="preserve">Colonne vertébrale lombaire - avec innervation                                                                       </v>
          </cell>
          <cell r="E8453" t="str">
            <v xml:space="preserve">Columna vertebral lumbar - con inervación                                                                       </v>
          </cell>
          <cell r="F8453" t="str">
            <v>Model odcinka lędźwiowego kręgosłupa z nerwami</v>
          </cell>
          <cell r="G8453" t="str">
            <v/>
          </cell>
          <cell r="H8453">
            <v>669</v>
          </cell>
        </row>
        <row r="8454">
          <cell r="A8454" t="str">
            <v>SOM-QS-66/3</v>
          </cell>
          <cell r="B8454" t="str">
            <v>Lendenwirbelsäulenmodell ohne Nerven</v>
          </cell>
          <cell r="C8454" t="str">
            <v xml:space="preserve">Model of the Lumbar Spinal Column - without Innervation                                                                 </v>
          </cell>
          <cell r="D8454" t="str">
            <v/>
          </cell>
          <cell r="E8454" t="str">
            <v xml:space="preserve">Modelo de la columna vertebral lumbar - sin inervación                                                                 </v>
          </cell>
          <cell r="F8454" t="str">
            <v>Model odcinka lędźwiowego kręgosłupa bez nerwów</v>
          </cell>
          <cell r="G8454" t="str">
            <v xml:space="preserve">Модель поясничного отдела позвоночника - без иннервации                                                                 </v>
          </cell>
          <cell r="H8454">
            <v>468</v>
          </cell>
        </row>
        <row r="8455">
          <cell r="A8455" t="str">
            <v>SOM-QS-66/4</v>
          </cell>
          <cell r="B8455" t="str">
            <v>Osteoporose-Modell</v>
          </cell>
          <cell r="C8455" t="str">
            <v xml:space="preserve">Osteoporosis Model                                                                                                      </v>
          </cell>
          <cell r="D8455" t="str">
            <v xml:space="preserve">Modèle d'ostéoporose                                                                          </v>
          </cell>
          <cell r="E8455" t="str">
            <v xml:space="preserve">Modelo de osteoporosis                                                                        </v>
          </cell>
          <cell r="F8455" t="str">
            <v>Model osteoporozy</v>
          </cell>
          <cell r="G8455" t="str">
            <v xml:space="preserve">Модель остеопороза                                                                                  </v>
          </cell>
          <cell r="H8455">
            <v>224</v>
          </cell>
        </row>
        <row r="8456">
          <cell r="A8456" t="str">
            <v>SOM-QS-67</v>
          </cell>
          <cell r="B8456" t="str">
            <v>Dorsolaterle Discushernie</v>
          </cell>
          <cell r="C8456" t="str">
            <v xml:space="preserve">Hernia of Dorsolateral Intervertebral Disc                                                                              </v>
          </cell>
          <cell r="D8456" t="str">
            <v xml:space="preserve">Hernie du disque intervertébral dorsolatéral                                                                         </v>
          </cell>
          <cell r="E8456" t="str">
            <v xml:space="preserve">Hernia de disco intervertebral dorsolateral                                                                        </v>
          </cell>
          <cell r="F8456" t="str">
            <v>Model grzbietowo-bocznej dyskopatii</v>
          </cell>
          <cell r="G8456" t="str">
            <v xml:space="preserve">Грыжа дорсолатерального межпозвоночного диска                                                                      </v>
          </cell>
          <cell r="H8456">
            <v>74</v>
          </cell>
        </row>
        <row r="8457">
          <cell r="A8457" t="str">
            <v>SOM-QS-68</v>
          </cell>
          <cell r="B8457" t="str">
            <v>Zentrale Discushernie</v>
          </cell>
          <cell r="C8457" t="str">
            <v xml:space="preserve">Hernia of Central Intervertebral Disc                                                                                   </v>
          </cell>
          <cell r="D8457" t="str">
            <v xml:space="preserve">Hernie du disque intervertébral central                                                                   </v>
          </cell>
          <cell r="E8457" t="str">
            <v xml:space="preserve">Hernia de disco intervertebral central                                                                   </v>
          </cell>
          <cell r="F8457" t="str">
            <v>Model centralnej dyskopatii</v>
          </cell>
          <cell r="G8457" t="str">
            <v xml:space="preserve">Грыжа центрального межпозвоночного диска                                                                      </v>
          </cell>
          <cell r="H8457">
            <v>74</v>
          </cell>
        </row>
        <row r="8458">
          <cell r="A8458" t="str">
            <v>SOM-QS-68/1</v>
          </cell>
          <cell r="B8458" t="str">
            <v>Erster Lendenwirbel mit Bandscheiben und Rückenmuskulatur</v>
          </cell>
          <cell r="C8458" t="str">
            <v xml:space="preserve">First Lumbar Vertebra with Intervertebral Discs and         Dorsal Muscles                                              </v>
          </cell>
          <cell r="D8458" t="str">
            <v xml:space="preserve">Première vertèbre lombaire avec disques intervertébraux et  Muscles dorsaux       </v>
          </cell>
          <cell r="E8458" t="str">
            <v xml:space="preserve">Primera vértebra lumbar con discos intervertebrales y Músculos dorsales        </v>
          </cell>
          <cell r="F8458" t="str">
            <v>Model pierwszego kręgu lędźwiowego z więzadłami i mięśniami grzbietowymi</v>
          </cell>
          <cell r="G8458" t="str">
            <v xml:space="preserve">Первый поясничный позвонок с межпозвоночными дисками и  Дорсальные мышцы          </v>
          </cell>
          <cell r="H8458">
            <v>130</v>
          </cell>
        </row>
        <row r="8459">
          <cell r="A8459" t="str">
            <v>SOM-QS-68/3</v>
          </cell>
          <cell r="B8459" t="str">
            <v>Zentraler und dorsolateraler Bandscheibenvorfall</v>
          </cell>
          <cell r="C8459" t="str">
            <v xml:space="preserve">Central and Dorsolateral Hernia of Intervertebral Disc                                                                  </v>
          </cell>
          <cell r="D8459" t="str">
            <v/>
          </cell>
          <cell r="E8459" t="str">
            <v xml:space="preserve">Hernia central y dorsolateral de disco intervertebral                                                                  </v>
          </cell>
          <cell r="F8459" t="str">
            <v>Model centralnego przemieszczenia krążka międzykręgowego</v>
          </cell>
          <cell r="G8459" t="str">
            <v/>
          </cell>
          <cell r="H8459">
            <v>96</v>
          </cell>
        </row>
        <row r="8460">
          <cell r="A8460" t="str">
            <v>SOM-QS-68/8</v>
          </cell>
          <cell r="B8460" t="str">
            <v>Bandscheibenmodell</v>
          </cell>
          <cell r="C8460" t="str">
            <v xml:space="preserve">Model of Hernia of Intervertebral Disc                                                                                  </v>
          </cell>
          <cell r="D8460" t="str">
            <v xml:space="preserve">Modèle de hernie du disque intervertébral                                                                           </v>
          </cell>
          <cell r="E8460" t="str">
            <v xml:space="preserve">Modelo de hernia de disco intervertebral                                                                          </v>
          </cell>
          <cell r="F8460" t="str">
            <v>Model dyskopatii</v>
          </cell>
          <cell r="G8460" t="str">
            <v xml:space="preserve">Модель грыжи межпозвоночного диска                                                                      </v>
          </cell>
          <cell r="H8460">
            <v>143</v>
          </cell>
        </row>
        <row r="8461">
          <cell r="A8461" t="str">
            <v>SOM-QS-69</v>
          </cell>
          <cell r="B8461" t="str">
            <v>Die drei Gehörknöchelchen</v>
          </cell>
          <cell r="C8461" t="str">
            <v xml:space="preserve">The Three Auditory Ossicles                                                                                             </v>
          </cell>
          <cell r="D8461" t="str">
            <v xml:space="preserve">Les trois osselets auditifs                                                                    </v>
          </cell>
          <cell r="E8461" t="str">
            <v xml:space="preserve">Los tres osículos auditivos                                                                     </v>
          </cell>
          <cell r="F8461" t="str">
            <v>Model trzech kosteczek słuchowych</v>
          </cell>
          <cell r="G8461" t="str">
            <v xml:space="preserve">Три слуховые косточки                                                                            </v>
          </cell>
          <cell r="H8461">
            <v>68</v>
          </cell>
        </row>
        <row r="8462">
          <cell r="A8462" t="str">
            <v>SOM-QS-69/1</v>
          </cell>
          <cell r="B8462" t="str">
            <v>Die drei Gehörknöchelchen</v>
          </cell>
          <cell r="C8462" t="str">
            <v xml:space="preserve">The Three Auditory Ossicles                                                                                             </v>
          </cell>
          <cell r="D8462" t="str">
            <v xml:space="preserve">Les trois osselets auditifs                                                                    </v>
          </cell>
          <cell r="E8462" t="str">
            <v xml:space="preserve">Los tres osículos auditivos                                                                     </v>
          </cell>
          <cell r="F8462" t="str">
            <v>Model trzech kosteczek słuchowych</v>
          </cell>
          <cell r="G8462" t="str">
            <v xml:space="preserve">Три слуховые косточки                                                                            </v>
          </cell>
          <cell r="H8462">
            <v>66</v>
          </cell>
        </row>
        <row r="8463">
          <cell r="A8463" t="str">
            <v>SOM-QS-7</v>
          </cell>
          <cell r="B8463" t="str">
            <v>Künstlicher Homo-Schädel, Schädeldach abnehmbar</v>
          </cell>
          <cell r="C8463" t="str">
            <v xml:space="preserve">Artificial Human Skull                                                                                                  </v>
          </cell>
          <cell r="D8463" t="str">
            <v xml:space="preserve">Crâne humain artificiel                                                                      </v>
          </cell>
          <cell r="E8463" t="str">
            <v xml:space="preserve">Cráneo humano artificial                                                                      </v>
          </cell>
          <cell r="F8463" t="str">
            <v>Replika czaszki człowieka ze zdejmowanym sklepieniem</v>
          </cell>
          <cell r="G8463" t="str">
            <v xml:space="preserve">Искусственный человеческий череп                                                                      </v>
          </cell>
          <cell r="H8463">
            <v>193</v>
          </cell>
        </row>
        <row r="8464">
          <cell r="A8464" t="str">
            <v>SOM-QS-7/1</v>
          </cell>
          <cell r="B8464" t="str">
            <v>Künstlicher Homo-Schädel, Schädeldach abnehmbar, mit Numerierung</v>
          </cell>
          <cell r="C8464" t="str">
            <v xml:space="preserve">Artificial Human Skull                                                                                                  </v>
          </cell>
          <cell r="D8464" t="str">
            <v xml:space="preserve">Crâne humain artificiel                                                                      </v>
          </cell>
          <cell r="E8464" t="str">
            <v xml:space="preserve">Cráneo humano artificial                                                                      </v>
          </cell>
          <cell r="F8464" t="str">
            <v>Replika czaszki człowieka ze zdejmowanym sklepieniem i numerowanymi częściami</v>
          </cell>
          <cell r="G8464" t="str">
            <v xml:space="preserve">Искусственный человеческий череп                                                                      </v>
          </cell>
          <cell r="H8464">
            <v>252</v>
          </cell>
        </row>
        <row r="8465">
          <cell r="A8465" t="str">
            <v>SOM-QS-7/2</v>
          </cell>
          <cell r="B8465" t="str">
            <v>Künstliche Schädelbasis</v>
          </cell>
          <cell r="C8465" t="str">
            <v xml:space="preserve">Artificial Base of the Skull                                                                                            </v>
          </cell>
          <cell r="D8465" t="str">
            <v xml:space="preserve">Base artificielle du crâne                                                                  </v>
          </cell>
          <cell r="E8465" t="str">
            <v xml:space="preserve">Base artificial del cráneo                                                                   </v>
          </cell>
          <cell r="F8465" t="str">
            <v>Replika podstawy czaszki</v>
          </cell>
          <cell r="G8465" t="str">
            <v xml:space="preserve">Искусственное основание черепа                                                                        </v>
          </cell>
          <cell r="H8465">
            <v>115</v>
          </cell>
        </row>
        <row r="8466">
          <cell r="A8466" t="str">
            <v>SOM-QS-7/3</v>
          </cell>
          <cell r="B8466" t="str">
            <v>Künstliches Zungenbein</v>
          </cell>
          <cell r="C8466" t="str">
            <v xml:space="preserve">Artificial Hyoid Bone                                                                                                   </v>
          </cell>
          <cell r="D8466" t="str">
            <v xml:space="preserve">Os hyoïde artificiel                                                                      </v>
          </cell>
          <cell r="E8466" t="str">
            <v xml:space="preserve">Hueso hioideo artificial                                                                      </v>
          </cell>
          <cell r="F8466" t="str">
            <v>Replika kości gnykowej</v>
          </cell>
          <cell r="G8466" t="str">
            <v xml:space="preserve">Искусственная подъязычная кость                                                                      </v>
          </cell>
          <cell r="H8466">
            <v>30</v>
          </cell>
        </row>
        <row r="8467">
          <cell r="A8467" t="str">
            <v>SOM-QS-7/5</v>
          </cell>
          <cell r="B8467" t="str">
            <v>Künstlicher Homo-Schädel, mit Muskelansatzflächen</v>
          </cell>
          <cell r="C8467" t="str">
            <v xml:space="preserve">Artificial Human Skull                                                                                                  </v>
          </cell>
          <cell r="D8467" t="str">
            <v xml:space="preserve">Crâne humain artificiel                                                                      </v>
          </cell>
          <cell r="E8467" t="str">
            <v xml:space="preserve">Cráneo humano artificial                                                                      </v>
          </cell>
          <cell r="F8467" t="str">
            <v>Replika czaszki człowieka z przyczepami więzadeł</v>
          </cell>
          <cell r="G8467" t="str">
            <v xml:space="preserve">Искусственный человеческий череп                                                                      </v>
          </cell>
          <cell r="H8467">
            <v>363</v>
          </cell>
        </row>
        <row r="8468">
          <cell r="A8468" t="str">
            <v>SOM-QS-7/6</v>
          </cell>
          <cell r="B8468" t="str">
            <v>Künstlicher Homo-Schädel, weiblich, Schädeldach abnehmbar</v>
          </cell>
          <cell r="C8468" t="str">
            <v xml:space="preserve">Artificial Human Skull, Female                                                                                          </v>
          </cell>
          <cell r="D8468" t="str">
            <v xml:space="preserve">Crâne humain artificiel, femme                                                                 </v>
          </cell>
          <cell r="E8468" t="str">
            <v xml:space="preserve">Cráneo humano artificial, mujer                                                                 </v>
          </cell>
          <cell r="F8468" t="str">
            <v>Replika czaszki kobiety ze zdejmowanym sklepieniem</v>
          </cell>
          <cell r="G8468" t="str">
            <v xml:space="preserve">Искусственный человеческий череп, женщина                                                                          </v>
          </cell>
          <cell r="H8468">
            <v>184</v>
          </cell>
        </row>
        <row r="8469">
          <cell r="A8469" t="str">
            <v>SOM-QS-7/6-1</v>
          </cell>
          <cell r="B8469" t="str">
            <v>Künstlicher Homo-Schädel, weiblich, Schädeldach abnehmbar, mit Numerierung</v>
          </cell>
          <cell r="C8469" t="str">
            <v xml:space="preserve">Artificial Human Skull, Female                                                                                          </v>
          </cell>
          <cell r="D8469" t="str">
            <v xml:space="preserve">Crâne humain artificiel, femme                                                                 </v>
          </cell>
          <cell r="E8469" t="str">
            <v xml:space="preserve">Cráneo humano artificial, mujer                                                                 </v>
          </cell>
          <cell r="F8469" t="str">
            <v>Replika czaszki kobiety ze zdejmowanym sklepieniem i numerowanymi częściami</v>
          </cell>
          <cell r="G8469" t="str">
            <v xml:space="preserve">Искусственный человеческий череп, женщина                                                                          </v>
          </cell>
          <cell r="H8469">
            <v>210</v>
          </cell>
        </row>
        <row r="8470">
          <cell r="A8470" t="str">
            <v>SOM-QS-7/8-E</v>
          </cell>
          <cell r="B8470" t="str">
            <v>Künstlicher Homo-Schädel, in zwei Hälften zerlegbar, 5-teilig</v>
          </cell>
          <cell r="C8470" t="str">
            <v xml:space="preserve">Artificial Human Skull                                                                                                  </v>
          </cell>
          <cell r="D8470" t="str">
            <v xml:space="preserve">Crâne humain artificiel                                                                      </v>
          </cell>
          <cell r="E8470" t="str">
            <v xml:space="preserve">Cráneo humano artificial                                                                      </v>
          </cell>
          <cell r="F8470" t="str">
            <v>Replika czaszki człowieka rozkładana na 2 połowy, 5-częściowa</v>
          </cell>
          <cell r="G8470" t="str">
            <v xml:space="preserve">Искусственный человеческий череп                                                                      </v>
          </cell>
          <cell r="H8470">
            <v>552</v>
          </cell>
        </row>
        <row r="8471">
          <cell r="A8471" t="str">
            <v>SOM-QS-7/9-E</v>
          </cell>
          <cell r="B8471" t="str">
            <v>Künstlicher Homo-Schädel, in zwei Hälften zerlegbar, 9-teilig</v>
          </cell>
          <cell r="C8471" t="str">
            <v xml:space="preserve">Artificial Human Skull                                                                                                  </v>
          </cell>
          <cell r="D8471" t="str">
            <v xml:space="preserve">Crâne humain artificiel                                                                      </v>
          </cell>
          <cell r="E8471" t="str">
            <v xml:space="preserve">Cráneo humano artificial                                                                      </v>
          </cell>
          <cell r="F8471" t="str">
            <v>Replika czaszki człowieka rozkładana na 2 połowy, 9-częściowa</v>
          </cell>
          <cell r="G8471" t="str">
            <v xml:space="preserve">Искусственный человеческий череп                                                                      </v>
          </cell>
          <cell r="H8471">
            <v>722</v>
          </cell>
        </row>
        <row r="8472">
          <cell r="A8472" t="str">
            <v>SOM-QS-7/E</v>
          </cell>
          <cell r="B8472" t="str">
            <v>Künstlicher menschlicher Schädel, Schädeldach abnehmbar, in 3 Teile zerlegbar</v>
          </cell>
          <cell r="C8472" t="str">
            <v xml:space="preserve">Artificial human skull, separates into 3 parts                                                            </v>
          </cell>
          <cell r="D8472" t="str">
            <v xml:space="preserve">Crâne humain artificiel, séparé en 3 parties                                                            </v>
          </cell>
          <cell r="E8472" t="str">
            <v xml:space="preserve">Cráneo humano artificial, se separa en 3 partes                                                            </v>
          </cell>
          <cell r="F8472" t="str">
            <v>Replika czaszki człowieka ze zdejmowanym sklepieniem, rozkładana na 3 części</v>
          </cell>
          <cell r="G8472" t="str">
            <v xml:space="preserve">Искусственный человеческий череп, разделенный на 3 части                                                            </v>
          </cell>
          <cell r="H8472">
            <v>127</v>
          </cell>
        </row>
        <row r="8473">
          <cell r="A8473" t="str">
            <v>SOM-QS-7/T</v>
          </cell>
          <cell r="B8473" t="str">
            <v>Künstlicher Homo-Schädel, transparent</v>
          </cell>
          <cell r="C8473" t="str">
            <v xml:space="preserve">Artificial Transparent Human Skull                                                                                      </v>
          </cell>
          <cell r="D8473" t="str">
            <v xml:space="preserve">Crâne humain artificiel transparent                                                                       </v>
          </cell>
          <cell r="E8473" t="str">
            <v xml:space="preserve">Cráneo humano artificial transparente                                                                        </v>
          </cell>
          <cell r="F8473" t="str">
            <v>Replika czaszki człowieka, przezroczysta</v>
          </cell>
          <cell r="G8473" t="str">
            <v xml:space="preserve">Искусственный прозрачный человеческий череп                                                                      </v>
          </cell>
          <cell r="H8473">
            <v>211</v>
          </cell>
        </row>
        <row r="8474">
          <cell r="A8474" t="str">
            <v>SOM-QS-70</v>
          </cell>
          <cell r="B8474" t="str">
            <v>Künstliches knöchernes Labyrinth</v>
          </cell>
          <cell r="C8474" t="str">
            <v xml:space="preserve">Artificial Bony Labyrinth                                                                                               </v>
          </cell>
          <cell r="D8474" t="str">
            <v xml:space="preserve">Labyrinthe osseux artificiel                                                                      </v>
          </cell>
          <cell r="E8474" t="str">
            <v xml:space="preserve">Laberinto óseo artificial                                                                      </v>
          </cell>
          <cell r="F8474" t="str">
            <v>Replika błędnika kostnego</v>
          </cell>
          <cell r="G8474" t="str">
            <v xml:space="preserve">Искусственный костный лабиринт                                                                            </v>
          </cell>
          <cell r="H8474">
            <v>79</v>
          </cell>
        </row>
        <row r="8475">
          <cell r="A8475" t="str">
            <v>SOM-QS-70/1</v>
          </cell>
          <cell r="B8475" t="str">
            <v>Die drei Gehörknöchelchen mit Künstlichem Labyrinth</v>
          </cell>
          <cell r="C8475" t="str">
            <v xml:space="preserve">The Three Auditory Ossicles with Bony Labyrinth                                                                         </v>
          </cell>
          <cell r="D8475" t="str">
            <v xml:space="preserve">Les trois osselets auditifs et le labyrinthe osseux                                                                  </v>
          </cell>
          <cell r="E8475" t="str">
            <v xml:space="preserve">Los tres osículos auditivos con el laberinto óseo                                                                 </v>
          </cell>
          <cell r="F8475" t="str">
            <v>Model trzech kosteczek słuchowych z błędnikiem kostnym</v>
          </cell>
          <cell r="G8475" t="str">
            <v xml:space="preserve">Три слуховые косточки с костным лабиринтом                                                                         </v>
          </cell>
          <cell r="H8475">
            <v>98</v>
          </cell>
        </row>
        <row r="8476">
          <cell r="A8476" t="str">
            <v>SOM-QS-71</v>
          </cell>
          <cell r="B8476" t="str">
            <v>Oberschenkelmodell mit S/P-Prothese</v>
          </cell>
          <cell r="C8476" t="str">
            <v xml:space="preserve">Thigh with S/P - Prosthesis                                                                                             </v>
          </cell>
          <cell r="D8476" t="str">
            <v xml:space="preserve">Cuisse avec S/P - Prothèse                                                                     </v>
          </cell>
          <cell r="E8476" t="str">
            <v xml:space="preserve">Muslo con S/P - Prótesis                                                                     </v>
          </cell>
          <cell r="F8476" t="str">
            <v>Model uda z protezą</v>
          </cell>
          <cell r="G8476" t="str">
            <v xml:space="preserve">Бедро с S/P - протезом                                                                            </v>
          </cell>
          <cell r="H8476">
            <v>78</v>
          </cell>
        </row>
        <row r="8477">
          <cell r="A8477" t="str">
            <v>SOM-QS-8</v>
          </cell>
          <cell r="B8477" t="str">
            <v>Transparente Staubschutzschachtel mit Deckel</v>
          </cell>
          <cell r="C8477" t="str">
            <v xml:space="preserve">Transparent Dustproof Cover                                                                                             </v>
          </cell>
          <cell r="D8477" t="str">
            <v xml:space="preserve">Couverture transparente anti-poussière                                                                           </v>
          </cell>
          <cell r="E8477" t="str">
            <v xml:space="preserve">Cubierta transparente antipolvo                                                                     </v>
          </cell>
          <cell r="F8477" t="str">
            <v>Przezroczysta pokrywa przeciwkurzowa</v>
          </cell>
          <cell r="G8477" t="str">
            <v xml:space="preserve">Прозрачная пылезащитная крышка                                                                        </v>
          </cell>
          <cell r="H8477">
            <v>60</v>
          </cell>
        </row>
        <row r="8478">
          <cell r="A8478" t="str">
            <v>SOM-QS-8/1</v>
          </cell>
          <cell r="B8478" t="str">
            <v>Metallstativ mit Sockel</v>
          </cell>
          <cell r="C8478" t="str">
            <v xml:space="preserve">Metal Stand with Base                                                                                                   </v>
          </cell>
          <cell r="D8478" t="str">
            <v xml:space="preserve">Support métallique avec base                                                                </v>
          </cell>
          <cell r="E8478" t="str">
            <v xml:space="preserve">Soporte metálico con base                                                                </v>
          </cell>
          <cell r="F8478" t="str">
            <v>Statyw metalowy z podstawą</v>
          </cell>
          <cell r="G8478" t="str">
            <v xml:space="preserve">Металлическая подставка с основанием                                                                                </v>
          </cell>
          <cell r="H8478">
            <v>95</v>
          </cell>
        </row>
        <row r="8479">
          <cell r="A8479" t="str">
            <v>SOM-QS-8/10</v>
          </cell>
          <cell r="B8479" t="str">
            <v>Künstlicher Schädel eines Erwachsenen</v>
          </cell>
          <cell r="C8479" t="str">
            <v xml:space="preserve">Artificial Skull of an Adult                                                                                            </v>
          </cell>
          <cell r="D8479" t="str">
            <v xml:space="preserve">Crâne artificiel d'un adulte                                                                  </v>
          </cell>
          <cell r="E8479" t="str">
            <v xml:space="preserve">Cráneo artificial de un adulto                                                                  </v>
          </cell>
          <cell r="F8479" t="str">
            <v>Replika czaszki dorosłego człowieka</v>
          </cell>
          <cell r="G8479" t="str">
            <v xml:space="preserve">Искусственный череп взрослого человека                                                                            </v>
          </cell>
          <cell r="H8479">
            <v>881</v>
          </cell>
        </row>
        <row r="8480">
          <cell r="A8480" t="str">
            <v>SOM-QS-8/11</v>
          </cell>
          <cell r="B8480" t="str">
            <v>Künstlicher Demonstrationsschädel eines Erwachsenen</v>
          </cell>
          <cell r="C8480" t="str">
            <v xml:space="preserve">Artificial Demonstration Skull of an Adult                                                                              </v>
          </cell>
          <cell r="D8480" t="str">
            <v xml:space="preserve">Crâne artificiel de démonstration d'un adulte                                                                  </v>
          </cell>
          <cell r="E8480" t="str">
            <v xml:space="preserve">Cráneo artificial de demostración de un adulto                                                                  </v>
          </cell>
          <cell r="F8480" t="str">
            <v>Demonstracyjna replika czaszki dorosłego człowieka</v>
          </cell>
          <cell r="G8480" t="str">
            <v/>
          </cell>
          <cell r="H8480">
            <v>1558</v>
          </cell>
        </row>
        <row r="8481">
          <cell r="A8481" t="str">
            <v>SOM-QS-8/2</v>
          </cell>
          <cell r="B8481" t="str">
            <v>14teiliges Schädelmodell</v>
          </cell>
          <cell r="C8481" t="str">
            <v xml:space="preserve">14-Part Model of the Skull                                                                                              </v>
          </cell>
          <cell r="D8481" t="str">
            <v xml:space="preserve">Modèle du crâne en 14 parties                                                                   </v>
          </cell>
          <cell r="E8481" t="str">
            <v xml:space="preserve">Modelo de 14 partes del cráneo                                                                   </v>
          </cell>
          <cell r="F8481" t="str">
            <v>Model czaszki człowieka, 14-częściowy</v>
          </cell>
          <cell r="G8481" t="str">
            <v xml:space="preserve">14-частная модель черепа                                                                        </v>
          </cell>
          <cell r="H8481">
            <v>362</v>
          </cell>
        </row>
        <row r="8482">
          <cell r="A8482" t="str">
            <v>SOM-QS-8/218</v>
          </cell>
          <cell r="B8482" t="str">
            <v>18teiliges Schädelmodell</v>
          </cell>
          <cell r="C8482" t="str">
            <v xml:space="preserve">18-Part Model of the Skull                                                                                              </v>
          </cell>
          <cell r="D8482" t="str">
            <v xml:space="preserve">Modèle du crâne en 18 parties                                                                   </v>
          </cell>
          <cell r="E8482" t="str">
            <v xml:space="preserve">Modelo de 18 partes del cráneo                                                                   </v>
          </cell>
          <cell r="F8482" t="str">
            <v>Model czaszki człowieka, 18-częściowy</v>
          </cell>
          <cell r="G8482" t="str">
            <v xml:space="preserve">18-частная модель черепа                                                                        </v>
          </cell>
          <cell r="H8482">
            <v>532</v>
          </cell>
        </row>
        <row r="8483">
          <cell r="A8483" t="str">
            <v>SOM-QS-8/218C</v>
          </cell>
          <cell r="B8483" t="str">
            <v>18teiliges Schädelmodell mit Halswirbelsäule und Zungenbein</v>
          </cell>
          <cell r="C8483" t="str">
            <v xml:space="preserve">18-Part Model of the Skull with Cervical Vertebral          Column and Hyoid Bone                                       </v>
          </cell>
          <cell r="D8483" t="str">
            <v/>
          </cell>
          <cell r="E8483" t="str">
            <v/>
          </cell>
          <cell r="F8483" t="str">
            <v>Model czaszki człowieka, 18-częściowy z odcinkiem szyjnym kręgosłupa i kością gnykową</v>
          </cell>
          <cell r="G8483" t="str">
            <v xml:space="preserve">18-частная модель черепа с шейными позвонками          Колонна и подъязычная кость          </v>
          </cell>
          <cell r="H8483">
            <v>683</v>
          </cell>
        </row>
        <row r="8484">
          <cell r="A8484" t="str">
            <v>SOM-QS-8/218C+M</v>
          </cell>
          <cell r="B8484" t="str">
            <v>18teiliges Schädelmodell mit Kaumuskulatur, Halswirbelsäule und Zungenbein</v>
          </cell>
          <cell r="C8484" t="str">
            <v xml:space="preserve">18-Part Model of the Skull with Cervical Vertebral Column,  Hyoid Bone and Muscles of Mastication                       </v>
          </cell>
          <cell r="D8484" t="str">
            <v/>
          </cell>
          <cell r="E8484" t="str">
            <v/>
          </cell>
          <cell r="F8484" t="str">
            <v>Model czaszki człowieka, 18-częściowy z mięśniami żucia, odcinkiem szyjnym kręgosłupa i kością gnykową</v>
          </cell>
          <cell r="G8484" t="str">
            <v xml:space="preserve">18-частная модель черепа с шейным позвоночным столбом,  Подъязычная кость и жевательные мышцы          </v>
          </cell>
          <cell r="H8484">
            <v>843</v>
          </cell>
        </row>
        <row r="8485">
          <cell r="A8485" t="str">
            <v>SOM-QS-8/218M</v>
          </cell>
          <cell r="B8485" t="str">
            <v>18teiliges Schädelmodell mit Kaumuskeln</v>
          </cell>
          <cell r="C8485" t="str">
            <v xml:space="preserve">18-Part Model of the Skull with Muscles of Mastication                                                                  </v>
          </cell>
          <cell r="D8485" t="str">
            <v/>
          </cell>
          <cell r="E8485" t="str">
            <v/>
          </cell>
          <cell r="F8485" t="str">
            <v>Model czaszki człowieka, 18-częściowy z mięśniami żucia</v>
          </cell>
          <cell r="G8485" t="str">
            <v/>
          </cell>
          <cell r="H8485">
            <v>725</v>
          </cell>
        </row>
        <row r="8486">
          <cell r="A8486" t="str">
            <v>SOM-QS-8/2C</v>
          </cell>
          <cell r="B8486" t="str">
            <v>14teiliges Schädelmodell mit Halswirbelsäule und Zungenbein</v>
          </cell>
          <cell r="C8486" t="str">
            <v xml:space="preserve">14-Part Model of the Skull with Cervical Vertebral          Column and Hyoid Bone                                       </v>
          </cell>
          <cell r="D8486" t="str">
            <v/>
          </cell>
          <cell r="E8486" t="str">
            <v/>
          </cell>
          <cell r="F8486" t="str">
            <v>Model czaszki człowieka, 14-częściowy, z odcinkiem szyjnym kręgosłupa i kością gnykową</v>
          </cell>
          <cell r="G8486" t="str">
            <v xml:space="preserve">14-частная модель черепа с шейными позвонками          Колонна и подъязычная кость          </v>
          </cell>
          <cell r="H8486">
            <v>506</v>
          </cell>
        </row>
        <row r="8487">
          <cell r="A8487" t="str">
            <v>SOM-QS-8/2C+M</v>
          </cell>
          <cell r="B8487" t="str">
            <v>14teiliges Schädelmodell. Mit Kaumuskulatur, Halswirbelsäuleund Zungenbein</v>
          </cell>
          <cell r="C8487" t="str">
            <v xml:space="preserve">14-Part Model of the Skull with Cervical Vertebral          Column, Hyoid Bone and Muscles of Mastication               </v>
          </cell>
          <cell r="D8487" t="str">
            <v/>
          </cell>
          <cell r="E8487" t="str">
            <v/>
          </cell>
          <cell r="F8487" t="str">
            <v>Model czaszki człowieka, 14-częściowy z mięśniami żucia, odcinkiem szyjnym kręgosłupa i kością gnykową</v>
          </cell>
          <cell r="G8487" t="str">
            <v xml:space="preserve">14-частная модель черепа с шейными позвонками          Колонна, подъязычная кость и жевательные мышцы          </v>
          </cell>
          <cell r="H8487">
            <v>684</v>
          </cell>
        </row>
        <row r="8488">
          <cell r="A8488" t="str">
            <v>SOM-QS-8/2M</v>
          </cell>
          <cell r="B8488" t="str">
            <v>14teiliges Schädelmodell mit Kaumuskeln</v>
          </cell>
          <cell r="C8488" t="str">
            <v xml:space="preserve">14-Part Model of the Skull with Muscles of Mastication                                                                  </v>
          </cell>
          <cell r="D8488" t="str">
            <v/>
          </cell>
          <cell r="E8488" t="str">
            <v/>
          </cell>
          <cell r="F8488" t="str">
            <v>Model czaszki człowieka, 14-częściowy z mięśniami żucia</v>
          </cell>
          <cell r="G8488" t="str">
            <v/>
          </cell>
          <cell r="H8488">
            <v>561</v>
          </cell>
        </row>
        <row r="8489">
          <cell r="A8489" t="str">
            <v>SOM-QS-8/3</v>
          </cell>
          <cell r="B8489" t="str">
            <v>14teiliges Schädelmodell</v>
          </cell>
          <cell r="C8489" t="str">
            <v xml:space="preserve">14-Part Coloured Model of the Human Skull                                                                               </v>
          </cell>
          <cell r="D8489" t="str">
            <v xml:space="preserve">Modèle coloré en 14 parties du crâne humain                                                                  </v>
          </cell>
          <cell r="E8489" t="str">
            <v xml:space="preserve">Modelo coloreado de 14 partes del cráneo humano                                                                  </v>
          </cell>
          <cell r="F8489" t="str">
            <v>Model czaszki człowieka, 14-częściowy</v>
          </cell>
          <cell r="G8489" t="str">
            <v xml:space="preserve">Цветная модель черепа человека из 14 частей                                                                        </v>
          </cell>
          <cell r="H8489">
            <v>456</v>
          </cell>
        </row>
        <row r="8490">
          <cell r="A8490" t="str">
            <v>SOM-QS-8/318</v>
          </cell>
          <cell r="B8490" t="str">
            <v>18teiliges Schädelmodell</v>
          </cell>
          <cell r="C8490" t="str">
            <v xml:space="preserve">18-Part Coloured Model of the Skull                                                                                     </v>
          </cell>
          <cell r="D8490" t="str">
            <v xml:space="preserve">Modèle coloré du crâne en 18 parties                                                                   </v>
          </cell>
          <cell r="E8490" t="str">
            <v xml:space="preserve">Modelo de cráneo coloreado en 18 partes                                                                  </v>
          </cell>
          <cell r="F8490" t="str">
            <v>Model czaszki człowieka, 18-częściowy</v>
          </cell>
          <cell r="G8490" t="str">
            <v xml:space="preserve">18-частная цветная модель черепа                                                                        </v>
          </cell>
          <cell r="H8490">
            <v>605</v>
          </cell>
        </row>
        <row r="8491">
          <cell r="A8491" t="str">
            <v>SOM-QS-8/318C</v>
          </cell>
          <cell r="B8491" t="str">
            <v>18teiliges Schädelmodell mit Halswirbelsäule und Zungenbein</v>
          </cell>
          <cell r="C8491" t="str">
            <v xml:space="preserve">18-Part Coloured Model of the Skull with Cervical           Vertebral Column and Hyoid Bone                             </v>
          </cell>
          <cell r="D8491" t="str">
            <v/>
          </cell>
          <cell r="E8491" t="str">
            <v/>
          </cell>
          <cell r="F8491" t="str">
            <v>Model czaszki człowieka, 18-częściowy z odcinkiem szyjnym kręgosłupa i kością gnykową</v>
          </cell>
          <cell r="G8491" t="str">
            <v xml:space="preserve">18-частная цветная модель черепа с шейным отделом           Позвоночный столб и подъязычная кость          </v>
          </cell>
          <cell r="H8491">
            <v>754</v>
          </cell>
        </row>
        <row r="8492">
          <cell r="A8492" t="str">
            <v>SOM-QS-8/318C+M</v>
          </cell>
          <cell r="B8492" t="str">
            <v>18teiliges Schädelmodell mit Kaumuskulatur, Halswirbelsäuleund Zungenbein</v>
          </cell>
          <cell r="C8492" t="str">
            <v xml:space="preserve">18-Part Coloured Model of the Skull with Cervical           Vertebral Column, Hyoid Bone and Muscles of Mastic          </v>
          </cell>
          <cell r="D8492" t="str">
            <v/>
          </cell>
          <cell r="E8492" t="str">
            <v/>
          </cell>
          <cell r="F8492" t="str">
            <v>Model czaszki człowieka, 18-częściowy z mięśniami żucia, odcinkiem szyjnym kręgosłupa i kością gnykową</v>
          </cell>
          <cell r="G8492" t="str">
            <v/>
          </cell>
          <cell r="H8492">
            <v>921</v>
          </cell>
        </row>
        <row r="8493">
          <cell r="A8493" t="str">
            <v>SOM-QS-8/318M</v>
          </cell>
          <cell r="B8493" t="str">
            <v>18teiliges Schädelmodell mit Kaumuskulatur</v>
          </cell>
          <cell r="C8493" t="str">
            <v xml:space="preserve">18-Part Coloured Model of the Skull with Muscles of         Mastication                                                 </v>
          </cell>
          <cell r="D8493" t="str">
            <v xml:space="preserve">Modèle coloré en 18 parties du crâne avec les muscles de  Mastication           </v>
          </cell>
          <cell r="E8493" t="str">
            <v/>
          </cell>
          <cell r="F8493" t="str">
            <v>Model czaszki człowieka, 18-częściowy z mięśniami żucia</v>
          </cell>
          <cell r="G8493" t="str">
            <v xml:space="preserve">Цветная модель черепа с мышцами из 18 частей         Мастикация                    </v>
          </cell>
          <cell r="H8493">
            <v>803</v>
          </cell>
        </row>
        <row r="8494">
          <cell r="A8494" t="str">
            <v>SOM-QS-8/3C</v>
          </cell>
          <cell r="B8494" t="str">
            <v>14teiliges Schädelmodell mit Halswirbelsäule und Zungenbein</v>
          </cell>
          <cell r="C8494" t="str">
            <v xml:space="preserve">14-Part Coloured Model of the Skull with Cervical Vertebral Column and Hyoid Bone                                       </v>
          </cell>
          <cell r="D8494" t="str">
            <v/>
          </cell>
          <cell r="E8494" t="str">
            <v/>
          </cell>
          <cell r="F8494" t="str">
            <v>Model czaszki człowieka, 14-częściowy, z odcinkiem szyjnym kręgosłupa i kością gnykową</v>
          </cell>
          <cell r="G8494" t="str">
            <v xml:space="preserve">14-частная цветная модель черепа с шейными позвонками Колонна и подъязычная кость          </v>
          </cell>
          <cell r="H8494">
            <v>599</v>
          </cell>
        </row>
        <row r="8495">
          <cell r="A8495" t="str">
            <v>SOM-QS-8/3C+M</v>
          </cell>
          <cell r="B8495" t="str">
            <v>14teiliges Schädelmodell Mit Kaumuskulatur, Halswirbelsäuleund Zungenbein</v>
          </cell>
          <cell r="C8495" t="str">
            <v xml:space="preserve">14-Part Coloured Model of the Skull with Cervical           Vertebral Column, Hyoid Bone and Muscles of Mastic          </v>
          </cell>
          <cell r="D8495" t="str">
            <v/>
          </cell>
          <cell r="E8495" t="str">
            <v/>
          </cell>
          <cell r="F8495" t="str">
            <v>Model czaszki człowieka, 14-częściowy z mięśniami żucia, odcinkiem szyjnym kręgosłupa i kością gnykową</v>
          </cell>
          <cell r="G8495" t="str">
            <v/>
          </cell>
          <cell r="H8495">
            <v>813</v>
          </cell>
        </row>
        <row r="8496">
          <cell r="A8496" t="str">
            <v>SOM-QS-8/3M</v>
          </cell>
          <cell r="B8496" t="str">
            <v>14teiliges Schädelmodell mit Kaumuskulatur</v>
          </cell>
          <cell r="C8496" t="str">
            <v xml:space="preserve">14-Part Coloured Model of the Skull with Muscles of         Mastication                                                 </v>
          </cell>
          <cell r="D8496" t="str">
            <v xml:space="preserve">Modèle coloré en 14 parties du crâne avec les muscles de  Mastication           </v>
          </cell>
          <cell r="E8496" t="str">
            <v/>
          </cell>
          <cell r="F8496" t="str">
            <v>Model czaszki człowieka, 14-częściowy z mięśniami żucia</v>
          </cell>
          <cell r="G8496" t="str">
            <v xml:space="preserve">Цветная модель черепа с мышцами из 14 частей         Мастикация                    </v>
          </cell>
          <cell r="H8496">
            <v>683</v>
          </cell>
        </row>
        <row r="8497">
          <cell r="A8497" t="str">
            <v>SOM-QS-8/4</v>
          </cell>
          <cell r="B8497" t="str">
            <v>Klarsichtschachtel</v>
          </cell>
          <cell r="C8497" t="str">
            <v xml:space="preserve">Transparent Case                                                                                                        </v>
          </cell>
          <cell r="D8497" t="str">
            <v xml:space="preserve">Boîtier transparent                                                                       </v>
          </cell>
          <cell r="E8497" t="str">
            <v xml:space="preserve">Caja transparente                                                                        </v>
          </cell>
          <cell r="F8497" t="str">
            <v>Przezroczysty pojemnik</v>
          </cell>
          <cell r="G8497" t="str">
            <v xml:space="preserve">Прозрачный корпус                                                                        </v>
          </cell>
          <cell r="H8497">
            <v>95</v>
          </cell>
        </row>
        <row r="8498">
          <cell r="A8498" t="str">
            <v>SOM-QS-8/51</v>
          </cell>
          <cell r="B8498" t="str">
            <v>Künstliches Schläfenbein</v>
          </cell>
          <cell r="C8498" t="str">
            <v xml:space="preserve">Artificial Temporal Bone                                                                                                </v>
          </cell>
          <cell r="D8498" t="str">
            <v xml:space="preserve">Os temporal artificiel                                                                      </v>
          </cell>
          <cell r="E8498" t="str">
            <v xml:space="preserve">Hueso temporal artificial                                                                      </v>
          </cell>
          <cell r="F8498" t="str">
            <v>Replika kości skroniowej</v>
          </cell>
          <cell r="G8498" t="str">
            <v xml:space="preserve">Искусственная височная кость                                                                      </v>
          </cell>
          <cell r="H8498">
            <v>56</v>
          </cell>
        </row>
        <row r="8499">
          <cell r="A8499" t="str">
            <v>SOM-QS-8/53</v>
          </cell>
          <cell r="B8499" t="str">
            <v>Künstliches Schläfenbein</v>
          </cell>
          <cell r="C8499" t="str">
            <v xml:space="preserve">Artificial Temporal Bone                                                                                                </v>
          </cell>
          <cell r="D8499" t="str">
            <v xml:space="preserve">Os temporal artificiel                                                                      </v>
          </cell>
          <cell r="E8499" t="str">
            <v xml:space="preserve">Hueso temporal artificial                                                                      </v>
          </cell>
          <cell r="F8499" t="str">
            <v>Replika kości skroniowej</v>
          </cell>
          <cell r="G8499" t="str">
            <v xml:space="preserve">Искусственная височная кость                                                                      </v>
          </cell>
          <cell r="H8499">
            <v>181</v>
          </cell>
        </row>
        <row r="8500">
          <cell r="A8500" t="str">
            <v>SOM-QS-8/54</v>
          </cell>
          <cell r="B8500" t="str">
            <v>Künstliches Schläfenbein</v>
          </cell>
          <cell r="C8500" t="str">
            <v xml:space="preserve">Artificial Temporal Bone                                                                                                </v>
          </cell>
          <cell r="D8500" t="str">
            <v xml:space="preserve">Os temporal artificiel                                                                      </v>
          </cell>
          <cell r="E8500" t="str">
            <v xml:space="preserve">Hueso temporal artificial                                                                      </v>
          </cell>
          <cell r="F8500" t="str">
            <v>Replika kości skroniowej</v>
          </cell>
          <cell r="G8500" t="str">
            <v xml:space="preserve">Искусственная височная кость                                                                      </v>
          </cell>
          <cell r="H8500">
            <v>386</v>
          </cell>
        </row>
        <row r="8501">
          <cell r="A8501" t="str">
            <v>SOM-QS-8/6</v>
          </cell>
          <cell r="B8501" t="str">
            <v>Falx Cerebri</v>
          </cell>
          <cell r="C8501" t="str">
            <v xml:space="preserve">Falx Cerebri                                                                                                            </v>
          </cell>
          <cell r="D8501" t="str">
            <v xml:space="preserve">Falx Cerebri                                                                   </v>
          </cell>
          <cell r="E8501" t="str">
            <v xml:space="preserve">Falx Cerebri                                                                   </v>
          </cell>
          <cell r="F8501" t="str">
            <v>Model sierpu mózgu</v>
          </cell>
          <cell r="G8501" t="str">
            <v xml:space="preserve">Фалькс Церебри                                                                          </v>
          </cell>
          <cell r="H8501">
            <v>122</v>
          </cell>
        </row>
        <row r="8502">
          <cell r="A8502" t="str">
            <v>SOM-QS-8/E</v>
          </cell>
          <cell r="B8502" t="str">
            <v>Transparente Staubschutzschachtel</v>
          </cell>
          <cell r="C8502" t="str">
            <v xml:space="preserve">Transparent Dustproof Cover                                                                                             </v>
          </cell>
          <cell r="D8502" t="str">
            <v xml:space="preserve">Couverture transparente anti-poussière                                                                           </v>
          </cell>
          <cell r="E8502" t="str">
            <v xml:space="preserve">Cubierta transparente antipolvo                                                                     </v>
          </cell>
          <cell r="F8502" t="str">
            <v>Przezroczysta pokrywa przeciwkurzowa</v>
          </cell>
          <cell r="G8502" t="str">
            <v xml:space="preserve">Прозрачная пылезащитная крышка                                                                        </v>
          </cell>
          <cell r="H8502">
            <v>55</v>
          </cell>
        </row>
        <row r="8503">
          <cell r="A8503" t="str">
            <v>SOM-QS-9</v>
          </cell>
          <cell r="B8503" t="str">
            <v>Künstlicher gesprengter Homo-Schädel eines Erwachsenen</v>
          </cell>
          <cell r="C8503" t="str">
            <v xml:space="preserve">Artificial Bauchene Skull of an Adult                                                                                   </v>
          </cell>
          <cell r="D8503" t="str">
            <v xml:space="preserve">Crâne artificiel de Bauchene d'un adulte                                                                  </v>
          </cell>
          <cell r="E8503" t="str">
            <v xml:space="preserve">Cráneo artificial de Bauchene de un adulto                                                                  </v>
          </cell>
          <cell r="F8503" t="str">
            <v>Model czaszki "Beauchene" dorosłego człowieka</v>
          </cell>
          <cell r="G8503" t="str">
            <v/>
          </cell>
          <cell r="H8503">
            <v>976</v>
          </cell>
        </row>
        <row r="8504">
          <cell r="A8504" t="str">
            <v>SOM-QS-9/1</v>
          </cell>
          <cell r="B8504" t="str">
            <v>Künstlicher gesprengter Homo-Schädel eines Erwachsenen</v>
          </cell>
          <cell r="C8504" t="str">
            <v xml:space="preserve">Artificial Bauchene Skull of an Adult                                                                                   </v>
          </cell>
          <cell r="D8504" t="str">
            <v xml:space="preserve">Crâne artificiel de Bauchene d'un adulte                                                                  </v>
          </cell>
          <cell r="E8504" t="str">
            <v xml:space="preserve">Cráneo artificial de Bauchene de un adulto                                                                  </v>
          </cell>
          <cell r="F8504" t="str">
            <v>Model czaszki "Beauchene" dorosłego człowieka</v>
          </cell>
          <cell r="G8504" t="str">
            <v/>
          </cell>
          <cell r="H8504">
            <v>819</v>
          </cell>
        </row>
        <row r="8505">
          <cell r="A8505" t="str">
            <v>SOM-QS-9/2</v>
          </cell>
          <cell r="B8505" t="str">
            <v>Künstlicher gesprengter Homo-Schädel eines Erwachsenen</v>
          </cell>
          <cell r="C8505" t="str">
            <v xml:space="preserve">Artificial Bauchene Skull of an Adult                                                                                   </v>
          </cell>
          <cell r="D8505" t="str">
            <v xml:space="preserve">Crâne artificiel de Bauchene d'un adulte                                                                  </v>
          </cell>
          <cell r="E8505" t="str">
            <v xml:space="preserve">Cráneo artificial de Bauchene de un adulto                                                                  </v>
          </cell>
          <cell r="F8505" t="str">
            <v>Model czaszki "Beauchene" dorosłego człowieka</v>
          </cell>
          <cell r="G8505" t="str">
            <v/>
          </cell>
          <cell r="H8505">
            <v>705</v>
          </cell>
        </row>
        <row r="8506">
          <cell r="A8506" t="str">
            <v>SOM-QS-9/3</v>
          </cell>
          <cell r="B8506" t="str">
            <v>Künstlicher gesprengter Homo-Schädel eines Erwachsenen</v>
          </cell>
          <cell r="C8506" t="str">
            <v xml:space="preserve">Artificial Bauchene Skull of an Adult                                                                                   </v>
          </cell>
          <cell r="D8506" t="str">
            <v xml:space="preserve">Crâne artificiel de Bauchene d'un adulte                                                                  </v>
          </cell>
          <cell r="E8506" t="str">
            <v xml:space="preserve">Cráneo artificial de Bauchene de un adulto                                                                  </v>
          </cell>
          <cell r="F8506" t="str">
            <v>Model czaszki "Beauchene" dorosłego człowieka</v>
          </cell>
          <cell r="G8506" t="str">
            <v/>
          </cell>
          <cell r="H8506">
            <v>546</v>
          </cell>
        </row>
        <row r="8507">
          <cell r="A8507" t="str">
            <v>SOM-QS-9/4</v>
          </cell>
          <cell r="B8507" t="str">
            <v>Transparenter Aufbewahrungskasten</v>
          </cell>
          <cell r="C8507" t="str">
            <v xml:space="preserve">Transparent Storage Case                                                                                                </v>
          </cell>
          <cell r="D8507" t="str">
            <v xml:space="preserve">Boite de rangement transparente                                                                        </v>
          </cell>
          <cell r="E8507" t="str">
            <v xml:space="preserve">Maletín de almacenamiento transparente                                                                        </v>
          </cell>
          <cell r="F8507" t="str">
            <v>Przezroczysty pojemnik do przechowywania</v>
          </cell>
          <cell r="G8507" t="str">
            <v xml:space="preserve">Прозрачный футляр для хранения                                                                            </v>
          </cell>
          <cell r="H8507">
            <v>270</v>
          </cell>
        </row>
        <row r="8508">
          <cell r="A8508" t="str">
            <v>SOM-QS-9/5</v>
          </cell>
          <cell r="B8508" t="str">
            <v>Künstlicher gesprengter Homo-Schädel eines Erwachsenen</v>
          </cell>
          <cell r="C8508" t="str">
            <v xml:space="preserve">Artificial Bauchene Skull of an Adult                                                                                   </v>
          </cell>
          <cell r="D8508" t="str">
            <v xml:space="preserve">Crâne artificiel de Bauchene d'un adulte                                                                  </v>
          </cell>
          <cell r="E8508" t="str">
            <v xml:space="preserve">Cráneo artificial de Bauchene de un adulto                                                                  </v>
          </cell>
          <cell r="F8508" t="str">
            <v>Model czaszki "Beauchene" dorosłego człowieka</v>
          </cell>
          <cell r="G8508" t="str">
            <v/>
          </cell>
          <cell r="H8508">
            <v>992</v>
          </cell>
        </row>
        <row r="8509">
          <cell r="A8509" t="str">
            <v>SOM-S-1</v>
          </cell>
          <cell r="B8509" t="str">
            <v>Schädelrekonstruktion von Paranthropus boisei</v>
          </cell>
          <cell r="C8509" t="str">
            <v xml:space="preserve">Reconstruction of the Skull of Paranthropus boisei                                                                      </v>
          </cell>
          <cell r="D8509" t="str">
            <v xml:space="preserve">Reconstruction du crâne de Paranthropus boisei                                                                  </v>
          </cell>
          <cell r="E8509" t="str">
            <v xml:space="preserve">Reconstrucción del cráneo de Paranthropus boisei                                                                  </v>
          </cell>
          <cell r="F8509" t="str">
            <v>Replika czaszki Paranthropus boisei</v>
          </cell>
          <cell r="G8509" t="str">
            <v xml:space="preserve">Реконструкция черепа Paranthropus boisei                                                                  </v>
          </cell>
          <cell r="H8509">
            <v>352</v>
          </cell>
        </row>
        <row r="8510">
          <cell r="A8510" t="str">
            <v>SOM-S-10</v>
          </cell>
          <cell r="B8510" t="str">
            <v>Schädelrekonstruktion von Paranthropus aethiopicus</v>
          </cell>
          <cell r="C8510" t="str">
            <v xml:space="preserve">Reconstruction of a skull of Paranthropus aethiopicus                                                                   </v>
          </cell>
          <cell r="D8510" t="str">
            <v xml:space="preserve">Reconstruction d'un crâne de Paranthropus aethiopicus                                                                   </v>
          </cell>
          <cell r="E8510" t="str">
            <v/>
          </cell>
          <cell r="F8510" t="str">
            <v xml:space="preserve">Replika czaszki Paranthropus aethiopicus  </v>
          </cell>
          <cell r="G8510" t="str">
            <v xml:space="preserve">Реконструкция черепа Paranthropus aethiopicus                                                                   </v>
          </cell>
          <cell r="H8510">
            <v>416</v>
          </cell>
        </row>
        <row r="8511">
          <cell r="A8511" t="str">
            <v>SOM-S-11</v>
          </cell>
          <cell r="B8511" t="str">
            <v>Schädelrekonstruktion von Homo heidelbergensis</v>
          </cell>
          <cell r="C8511" t="str">
            <v xml:space="preserve">The Steinheim Skull Homo heidelbergensis                                                                                </v>
          </cell>
          <cell r="D8511" t="str">
            <v xml:space="preserve">Le crâne de Steinheim Homo heidelbergensis                                                                           </v>
          </cell>
          <cell r="E8511" t="str">
            <v xml:space="preserve">El cráneo de Steinheim Homo heidelbergensis                                                                           </v>
          </cell>
          <cell r="F8511" t="str">
            <v>Replika czaszki Homo heidelbergensis</v>
          </cell>
          <cell r="G8511" t="str">
            <v xml:space="preserve">Штейнхаймский череп Homo heidelbergensis                                                                           </v>
          </cell>
          <cell r="H8511">
            <v>184</v>
          </cell>
        </row>
        <row r="8512">
          <cell r="A8512" t="str">
            <v>SOM-S-2</v>
          </cell>
          <cell r="B8512" t="str">
            <v>Schädelrekonstruktion von Homo erectus</v>
          </cell>
          <cell r="C8512" t="str">
            <v xml:space="preserve">Reconstruction of the Skull of Homo erectus                                                                             </v>
          </cell>
          <cell r="D8512" t="str">
            <v xml:space="preserve">Reconstruction du crâne de l'Homo erectus                                                                   </v>
          </cell>
          <cell r="E8512" t="str">
            <v xml:space="preserve">Reconstrucción del cráneo del Homo erectus                                                                   </v>
          </cell>
          <cell r="F8512" t="str">
            <v>Replika czaszki Homo erectus</v>
          </cell>
          <cell r="G8512" t="str">
            <v xml:space="preserve">Реконструкция черепа Homo erectus                                                                   </v>
          </cell>
          <cell r="H8512">
            <v>253</v>
          </cell>
        </row>
        <row r="8513">
          <cell r="A8513" t="str">
            <v>SOM-S-2/3733</v>
          </cell>
          <cell r="B8513" t="str">
            <v>Schädelrekonstruktion von Homo ergaster (KNM-ER 3733)</v>
          </cell>
          <cell r="C8513" t="str">
            <v xml:space="preserve">Reconstruction of the Skull of Homo ergaster (KNM-ER 3733)                                                              </v>
          </cell>
          <cell r="D8513" t="str">
            <v xml:space="preserve">Reconstruction du crâne d'Homo ergaster (KNM-ER 3733)                                                              </v>
          </cell>
          <cell r="E8513" t="str">
            <v xml:space="preserve">Reconstrucción del cráneo de Homo ergaster (KNM-ER 3733)                                                              </v>
          </cell>
          <cell r="F8513" t="str">
            <v>Replika czaszki Homo ergaster (KNM-ER 3733)</v>
          </cell>
          <cell r="G8513" t="str">
            <v xml:space="preserve">Реконструкция черепа Homo ergaster (KNM-ER 3733)                                                              </v>
          </cell>
          <cell r="H8513">
            <v>313</v>
          </cell>
        </row>
        <row r="8514">
          <cell r="A8514" t="str">
            <v>SOM-S-2/F</v>
          </cell>
          <cell r="B8514" t="str">
            <v>Oberschenkelrekonstruktion von Homo erectus (Trinil 3)</v>
          </cell>
          <cell r="C8514" t="str">
            <v xml:space="preserve">Reconstruction of Femur of Homo erectus (Trinil 3)                                                                      </v>
          </cell>
          <cell r="D8514" t="str">
            <v xml:space="preserve">Reconstruction du fémur d'Homo erectus (Trinil 3)                                                              </v>
          </cell>
          <cell r="E8514" t="str">
            <v xml:space="preserve">Reconstrucción del fémur del Homo erectus (Trinil 3)                                                              </v>
          </cell>
          <cell r="F8514" t="str">
            <v>Replika czaszki Homo erectus (Trinil 3)</v>
          </cell>
          <cell r="G8514" t="str">
            <v xml:space="preserve">Реконструкция бедренной кости Homo erectus (Trinil 3)                                                              </v>
          </cell>
          <cell r="H8514">
            <v>215</v>
          </cell>
        </row>
        <row r="8515">
          <cell r="A8515" t="str">
            <v>SOM-S-2/KNM</v>
          </cell>
          <cell r="B8515" t="str">
            <v>Oberschenkelrekonstruktion von Homo ergaster</v>
          </cell>
          <cell r="C8515" t="str">
            <v xml:space="preserve">Reconstruction of Femur of Homo ergaster                                                                                </v>
          </cell>
          <cell r="D8515" t="str">
            <v xml:space="preserve">Reconstruction du fémur d'Homo ergaster                                                                    </v>
          </cell>
          <cell r="E8515" t="str">
            <v xml:space="preserve">Reconstrucción del fémur del Homo ergaster                                                                    </v>
          </cell>
          <cell r="F8515" t="str">
            <v>Replika czaszki Homo ergaster</v>
          </cell>
          <cell r="G8515" t="str">
            <v xml:space="preserve">Реконструкция бедренной кости Homo ergaster                                                                    </v>
          </cell>
          <cell r="H8515">
            <v>215</v>
          </cell>
        </row>
        <row r="8516">
          <cell r="A8516" t="str">
            <v>SOM-S-3</v>
          </cell>
          <cell r="B8516" t="str">
            <v>Schädelrekonstruktion von Homo neanderthalensis</v>
          </cell>
          <cell r="C8516" t="str">
            <v xml:space="preserve">Reconstruction of the Skull of Homo neanderthalensis                                                                    </v>
          </cell>
          <cell r="D8516" t="str">
            <v xml:space="preserve">Reconstruction du crâne de l'Homo neanderthalensis                                                                    </v>
          </cell>
          <cell r="E8516" t="str">
            <v xml:space="preserve">Reconstrucción del cráneo de Homo neanderthalensis                                                                    </v>
          </cell>
          <cell r="F8516" t="str">
            <v>Replika czaszki Homo neanderthalensis</v>
          </cell>
          <cell r="G8516" t="str">
            <v xml:space="preserve">Реконструкция черепа Homo neanderthalensis                                                                    </v>
          </cell>
          <cell r="H8516">
            <v>292</v>
          </cell>
        </row>
        <row r="8517">
          <cell r="A8517" t="str">
            <v>SOM-S-3/1</v>
          </cell>
          <cell r="B8517" t="str">
            <v>Schädelrekonstruktion von Homo habilis (O.H. 24)</v>
          </cell>
          <cell r="C8517" t="str">
            <v xml:space="preserve">Reconstruction of the Skull of Homo habilis (O.H. 24)                                                                   </v>
          </cell>
          <cell r="D8517" t="str">
            <v xml:space="preserve">Reconstruction du crâne d'Homo habilis (O.H. 24)                                                               </v>
          </cell>
          <cell r="E8517" t="str">
            <v xml:space="preserve">Reconstrucción del cráneo de Homo habilis (O.H. 24)                                                               </v>
          </cell>
          <cell r="F8517" t="str">
            <v>Replika czaszki Homo habilis (O.H. 24)</v>
          </cell>
          <cell r="G8517" t="str">
            <v xml:space="preserve">Реконструкция черепа Homo habilis (O.H. 24)                                                               </v>
          </cell>
          <cell r="H8517">
            <v>280</v>
          </cell>
        </row>
        <row r="8518">
          <cell r="A8518" t="str">
            <v>SOM-S-3/F</v>
          </cell>
          <cell r="B8518" t="str">
            <v>Oberschenkel-Rekonstruktion von Homo neanderthalensis</v>
          </cell>
          <cell r="C8518" t="str">
            <v xml:space="preserve">Reconstruction of Femur of Homo neanderthalensis                                                                        </v>
          </cell>
          <cell r="D8518" t="str">
            <v xml:space="preserve">Reconstruction du fémur d'Homo neanderthalensis                                                                        </v>
          </cell>
          <cell r="E8518" t="str">
            <v/>
          </cell>
          <cell r="F8518" t="str">
            <v>Replika czaszki Homo neanderthalensis</v>
          </cell>
          <cell r="G8518" t="str">
            <v/>
          </cell>
          <cell r="H8518">
            <v>222</v>
          </cell>
        </row>
        <row r="8519">
          <cell r="A8519" t="str">
            <v>SOM-S-4</v>
          </cell>
          <cell r="B8519" t="str">
            <v>Schädelrekonstruktion von Homo sapiens</v>
          </cell>
          <cell r="C8519" t="str">
            <v xml:space="preserve">Reconstruction of the skull of Homo sapiens                                                                             </v>
          </cell>
          <cell r="D8519" t="str">
            <v xml:space="preserve">Reconstruction du crâne d'Homo sapiens                                                                   </v>
          </cell>
          <cell r="E8519" t="str">
            <v xml:space="preserve">Reconstrucción del cráneo del Homo sapiens                                                                   </v>
          </cell>
          <cell r="F8519" t="str">
            <v>Replika czaszki Homo sapiens</v>
          </cell>
          <cell r="G8519" t="str">
            <v xml:space="preserve">Реконструкция черепа Homo sapiens                                                                   </v>
          </cell>
          <cell r="H8519">
            <v>286</v>
          </cell>
        </row>
        <row r="8520">
          <cell r="A8520" t="str">
            <v>SOM-S-5</v>
          </cell>
          <cell r="B8520" t="str">
            <v>Schädelrekonstruktion von Australopithecus africanus</v>
          </cell>
          <cell r="C8520" t="str">
            <v xml:space="preserve">Reconstruction of a Skull of Australopithecus africanus                                                                 </v>
          </cell>
          <cell r="D8520" t="str">
            <v xml:space="preserve">Reconstruction d'un crâne d'Australopithecus africanus                                                                 </v>
          </cell>
          <cell r="E8520" t="str">
            <v/>
          </cell>
          <cell r="F8520" t="str">
            <v>Replika czaszki A. africanus</v>
          </cell>
          <cell r="G8520" t="str">
            <v xml:space="preserve">Реконструкция черепа австралопитека африканского                                                                 </v>
          </cell>
          <cell r="H8520">
            <v>273</v>
          </cell>
        </row>
        <row r="8521">
          <cell r="A8521" t="str">
            <v>SOM-S-5/1</v>
          </cell>
          <cell r="B8521" t="str">
            <v>Schädelrekonstruktion von Proconsul africanus</v>
          </cell>
          <cell r="C8521" t="str">
            <v xml:space="preserve">Reconstruction of the Skull of Proconsul africanus                                                                      </v>
          </cell>
          <cell r="D8521" t="str">
            <v xml:space="preserve">Reconstruction du crâne de Proconsul africanus                                                                     </v>
          </cell>
          <cell r="E8521" t="str">
            <v xml:space="preserve">Reconstrucción del cráneo de Proconsul africanus                                                                     </v>
          </cell>
          <cell r="F8521" t="str">
            <v>Replika czaszki Proconsul africanus</v>
          </cell>
          <cell r="G8521" t="str">
            <v xml:space="preserve">Реконструкция черепа Проконсула Африканского                                                                      </v>
          </cell>
          <cell r="H8521">
            <v>237</v>
          </cell>
        </row>
        <row r="8522">
          <cell r="A8522" t="str">
            <v>SOM-S-5/STS14</v>
          </cell>
          <cell r="B8522" t="str">
            <v>Beckenrekonstruktion von Australopithecus africanus</v>
          </cell>
          <cell r="C8522" t="str">
            <v xml:space="preserve">Reconstruction of the Pelvis of Australopithecus africanus                                                              </v>
          </cell>
          <cell r="D8522" t="str">
            <v xml:space="preserve">Reconstruction du pelvis d'Australopithecus africanus                                                              </v>
          </cell>
          <cell r="E8522" t="str">
            <v xml:space="preserve">Reconstrucción de la pelvis del Australopithecus africanus                                                              </v>
          </cell>
          <cell r="F8522" t="str">
            <v>Replika czaszki Australopithecus africanus</v>
          </cell>
          <cell r="G8522" t="str">
            <v xml:space="preserve">Реконструкция таза австралопитека африканского                                                              </v>
          </cell>
          <cell r="H8522">
            <v>511</v>
          </cell>
        </row>
        <row r="8523">
          <cell r="A8523" t="str">
            <v>SOM-S-6</v>
          </cell>
          <cell r="B8523" t="str">
            <v>Unterkiefer von Mauer bei Heidelberg, Homo heidelbergensis</v>
          </cell>
          <cell r="C8523" t="str">
            <v xml:space="preserve">Lower Jaw from Mauer near Heidelberg, Homo heidelbergensis                                                              </v>
          </cell>
          <cell r="D8523" t="str">
            <v/>
          </cell>
          <cell r="E8523" t="str">
            <v/>
          </cell>
          <cell r="F8523" t="str">
            <v>Replika żuchwy Homo heidelbergensis z Mauer k. Heidelbergu</v>
          </cell>
          <cell r="G8523" t="str">
            <v/>
          </cell>
          <cell r="H8523">
            <v>82</v>
          </cell>
        </row>
        <row r="8524">
          <cell r="A8524" t="str">
            <v>SOM-S-7</v>
          </cell>
          <cell r="B8524" t="str">
            <v>Schädelrekonstruktion von Australopithecus afarensis</v>
          </cell>
          <cell r="C8524" t="str">
            <v xml:space="preserve">Reconstruction of Australopithecus afarensis                                                                            </v>
          </cell>
          <cell r="D8524" t="str">
            <v xml:space="preserve">Reconstruction d'Australopithecus afarensis                                                                     </v>
          </cell>
          <cell r="E8524" t="str">
            <v xml:space="preserve">Reconstrucción del Australopithecus afarensis                                                                     </v>
          </cell>
          <cell r="F8524" t="str">
            <v xml:space="preserve">Replika czaszki A. afarensis </v>
          </cell>
          <cell r="G8524" t="str">
            <v xml:space="preserve">Реконструкция Australopithecus afarensis                                                                     </v>
          </cell>
          <cell r="H8524">
            <v>410</v>
          </cell>
        </row>
        <row r="8525">
          <cell r="A8525" t="str">
            <v>SOM-S-8</v>
          </cell>
          <cell r="B8525" t="str">
            <v>Schädelrekonstruktion von Homo rudolfensis</v>
          </cell>
          <cell r="C8525" t="str">
            <v xml:space="preserve">Reconstruction of a skull of H. rudolfensis                                                                             </v>
          </cell>
          <cell r="D8525" t="str">
            <v xml:space="preserve">Reconstruction d'un crâne de H. rudolfensis                                                                       </v>
          </cell>
          <cell r="E8525" t="str">
            <v xml:space="preserve">Reconstrucción de un cráneo de H. rudolfensis                                                                       </v>
          </cell>
          <cell r="F8525" t="str">
            <v>Replika czaszki H. rudolfensis</v>
          </cell>
          <cell r="G8525" t="str">
            <v xml:space="preserve">Реконструкция черепа H. rudolfensis                                                                       </v>
          </cell>
          <cell r="H8525">
            <v>418</v>
          </cell>
        </row>
        <row r="8526">
          <cell r="A8526" t="str">
            <v>SOM-ZO-21</v>
          </cell>
          <cell r="B8526" t="str">
            <v>Magen vom Schwein</v>
          </cell>
          <cell r="C8526" t="str">
            <v>Stomach of the Pig</v>
          </cell>
          <cell r="D8526" t="str">
            <v>Estomac de porc</v>
          </cell>
          <cell r="E8526" t="str">
            <v>Estómago de cerdo</v>
          </cell>
          <cell r="F8526" t="str">
            <v>Model żołądka świni</v>
          </cell>
          <cell r="G8526" t="str">
            <v>Желудок свиньи</v>
          </cell>
          <cell r="H8526">
            <v>1333</v>
          </cell>
        </row>
        <row r="8527">
          <cell r="A8527" t="str">
            <v>SOM-ZOS-1</v>
          </cell>
          <cell r="B8527" t="str">
            <v>Rindermodell</v>
          </cell>
          <cell r="C8527" t="str">
            <v xml:space="preserve">Cow                                                                                                                     </v>
          </cell>
          <cell r="D8527" t="str">
            <v xml:space="preserve">Vache                                                                 </v>
          </cell>
          <cell r="E8527" t="str">
            <v xml:space="preserve">Vaca                                                                </v>
          </cell>
          <cell r="F8527" t="str">
            <v>Model krowy</v>
          </cell>
          <cell r="G8527" t="str">
            <v xml:space="preserve">Корова                                                                        </v>
          </cell>
          <cell r="H8527">
            <v>4606</v>
          </cell>
        </row>
        <row r="8528">
          <cell r="A8528" t="str">
            <v>SOM-ZOS-1/1</v>
          </cell>
          <cell r="B8528" t="str">
            <v>Rindermodell, mit zerlegbarem Wiederkäuermagen</v>
          </cell>
          <cell r="C8528" t="str">
            <v xml:space="preserve">Cow                                                                                                                     </v>
          </cell>
          <cell r="D8528" t="str">
            <v xml:space="preserve">Vache                                                                 </v>
          </cell>
          <cell r="E8528" t="str">
            <v xml:space="preserve">Vaca                                                                </v>
          </cell>
          <cell r="F8528" t="str">
            <v>Model krowy z rozkładanym żołądkiem przeżuwacza</v>
          </cell>
          <cell r="G8528" t="str">
            <v xml:space="preserve">Корова                                                                        </v>
          </cell>
          <cell r="H8528">
            <v>4988</v>
          </cell>
        </row>
        <row r="8529">
          <cell r="A8529" t="str">
            <v>SOM-ZOS-100</v>
          </cell>
          <cell r="B8529" t="str">
            <v>Wasserfrosch, 3-teilig</v>
          </cell>
          <cell r="C8529" t="str">
            <v xml:space="preserve">Water Frog                                                                                                              </v>
          </cell>
          <cell r="D8529" t="str">
            <v xml:space="preserve">Grenouille d'eau                                                                 </v>
          </cell>
          <cell r="E8529" t="str">
            <v xml:space="preserve">Rana de agua                                                                </v>
          </cell>
          <cell r="F8529" t="str">
            <v>Model żaby wodnej, 3-częściowy</v>
          </cell>
          <cell r="G8529" t="str">
            <v xml:space="preserve">Водяная лягушка                                                                          </v>
          </cell>
          <cell r="H8529">
            <v>899</v>
          </cell>
        </row>
        <row r="8530">
          <cell r="A8530" t="str">
            <v>SOM-ZOS-100/1</v>
          </cell>
          <cell r="B8530" t="str">
            <v>Wasserfrosch, 5teilig, mit Zusatzmodell</v>
          </cell>
          <cell r="C8530" t="str">
            <v xml:space="preserve">Water Frog                                                                                                              </v>
          </cell>
          <cell r="D8530" t="str">
            <v xml:space="preserve">Grenouille d'eau                                                                 </v>
          </cell>
          <cell r="E8530" t="str">
            <v xml:space="preserve">Rana de agua                                                                </v>
          </cell>
          <cell r="F8530" t="str">
            <v>Model żaby wodnej, 5-częściowy, z dodatkowym modelem</v>
          </cell>
          <cell r="G8530" t="str">
            <v xml:space="preserve">Водяная лягушка                                                                          </v>
          </cell>
          <cell r="H8530">
            <v>2276</v>
          </cell>
        </row>
        <row r="8531">
          <cell r="A8531" t="str">
            <v>SOM-ZOS-1000</v>
          </cell>
          <cell r="B8531" t="str">
            <v>Alpensalamander</v>
          </cell>
          <cell r="C8531" t="str">
            <v xml:space="preserve">Alpine Salamander, Male                                                                                                 </v>
          </cell>
          <cell r="D8531" t="str">
            <v xml:space="preserve">Salamandre des Alpes, mâle                                                                 </v>
          </cell>
          <cell r="E8531" t="str">
            <v xml:space="preserve">Salamandra alpina, macho                                                                 </v>
          </cell>
          <cell r="F8531" t="str">
            <v>Model salamandry czarnej, samiec</v>
          </cell>
          <cell r="G8531" t="str">
            <v xml:space="preserve">Альпийская саламандра, самец                                                                      </v>
          </cell>
          <cell r="H8531">
            <v>52</v>
          </cell>
        </row>
        <row r="8532">
          <cell r="A8532" t="str">
            <v>SOM-ZOS-1000/1</v>
          </cell>
          <cell r="B8532" t="str">
            <v>Alpensalamander, Weibchen</v>
          </cell>
          <cell r="C8532" t="str">
            <v xml:space="preserve">Alpine salamander, Female                                                                                               </v>
          </cell>
          <cell r="D8532" t="str">
            <v xml:space="preserve">Salamandre des Alpes, femelle                                                                   </v>
          </cell>
          <cell r="E8532" t="str">
            <v xml:space="preserve">Salamandra alpina, hembra                                                                  </v>
          </cell>
          <cell r="F8532" t="str">
            <v>Model salamandry czarnej, samica</v>
          </cell>
          <cell r="G8532" t="str">
            <v xml:space="preserve">Альпийская саламандра, самка                                                                      </v>
          </cell>
          <cell r="H8532">
            <v>62</v>
          </cell>
        </row>
        <row r="8533">
          <cell r="A8533" t="str">
            <v>SOM-ZOS-1000/2</v>
          </cell>
          <cell r="B8533" t="str">
            <v>Alpensalamander, 2 Jungtiere</v>
          </cell>
          <cell r="C8533" t="str">
            <v xml:space="preserve">Alpine salamander, 2 young specimens                                                                                    </v>
          </cell>
          <cell r="D8533" t="str">
            <v xml:space="preserve">Salamandre des Alpes, 2 jeunes spécimens                                                                      </v>
          </cell>
          <cell r="E8533" t="str">
            <v xml:space="preserve">Salamandra alpina, 2 ejemplares jóvenes                                                                    </v>
          </cell>
          <cell r="F8533" t="str">
            <v>Model salamandry czarnej, 2 młode osobniki</v>
          </cell>
          <cell r="G8533" t="str">
            <v xml:space="preserve">Альпийская саламандра, 2 молодые особи                                                                      </v>
          </cell>
          <cell r="H8533">
            <v>85</v>
          </cell>
        </row>
        <row r="8534">
          <cell r="A8534" t="str">
            <v>SOM-ZOS-1000/3</v>
          </cell>
          <cell r="B8534" t="str">
            <v>Aurora-Alpensalamander, Männchen</v>
          </cell>
          <cell r="C8534" t="str">
            <v xml:space="preserve">Striped Fire Salamander, Male                                                                                           </v>
          </cell>
          <cell r="D8534" t="str">
            <v xml:space="preserve">Salamandre de feu rayée, mâle                                                                 </v>
          </cell>
          <cell r="E8534" t="str">
            <v xml:space="preserve">Salamandra de fuego rayada, macho                                                                 </v>
          </cell>
          <cell r="F8534" t="str">
            <v>Model salamandry atra aurorae, samiec</v>
          </cell>
          <cell r="G8534" t="str">
            <v xml:space="preserve">Полосатая огненная саламандра, самец                                                                      </v>
          </cell>
          <cell r="H8534">
            <v>76</v>
          </cell>
        </row>
        <row r="8535">
          <cell r="A8535" t="str">
            <v>SOM-ZOS-1001</v>
          </cell>
          <cell r="B8535" t="str">
            <v>Gefleckter Feuersalamander, Männchen</v>
          </cell>
          <cell r="C8535" t="str">
            <v xml:space="preserve">Spotted Fire Salamander, Male                                                                                           </v>
          </cell>
          <cell r="D8535" t="str">
            <v xml:space="preserve">Salamandre de feu tachetée, mâle                                                                 </v>
          </cell>
          <cell r="E8535" t="str">
            <v xml:space="preserve">Salamandra de fuego manchada, macho                                                                 </v>
          </cell>
          <cell r="F8535" t="str">
            <v>Model salamandry plamistej, samiec</v>
          </cell>
          <cell r="G8535" t="str">
            <v xml:space="preserve">Пятнистая огненная саламандра, самец                                                                      </v>
          </cell>
          <cell r="H8535">
            <v>94</v>
          </cell>
        </row>
        <row r="8536">
          <cell r="A8536" t="str">
            <v>SOM-ZOS-1001/RV</v>
          </cell>
          <cell r="B8536" t="str">
            <v>Gefleckter Feuersalamander, Männchen, rote Varietät</v>
          </cell>
          <cell r="C8536" t="str">
            <v xml:space="preserve">Fire Salamander, red variety, Male                                                                                      </v>
          </cell>
          <cell r="D8536" t="str">
            <v xml:space="preserve">Salamandre de feu, variété rouge, Mâle                                                                 </v>
          </cell>
          <cell r="E8536" t="str">
            <v xml:space="preserve">Salamandra de fuego, variedad roja, Macho                                                                 </v>
          </cell>
          <cell r="F8536" t="str">
            <v>Model salamandry plamistej, samiec, odmiana czerwona</v>
          </cell>
          <cell r="G8536" t="str">
            <v xml:space="preserve">Огненная саламандра, красная разновидность, самец                                                                      </v>
          </cell>
          <cell r="H8536">
            <v>94</v>
          </cell>
        </row>
        <row r="8537">
          <cell r="A8537" t="str">
            <v>SOM-ZOS-1002</v>
          </cell>
          <cell r="B8537" t="str">
            <v>Gefleckter Feuersalamander, Weibchen</v>
          </cell>
          <cell r="C8537" t="str">
            <v xml:space="preserve">Spotted Fire Salamander, Female                                                                                         </v>
          </cell>
          <cell r="D8537" t="str">
            <v xml:space="preserve">Salamandre de feu tachetée, femelle                                                                   </v>
          </cell>
          <cell r="E8537" t="str">
            <v xml:space="preserve">Salamandra de fuego manchada, hembra                                                                  </v>
          </cell>
          <cell r="F8537" t="str">
            <v>Model salamandry plamistej, samica</v>
          </cell>
          <cell r="G8537" t="str">
            <v xml:space="preserve">Пятнистая огненная саламандра, самка                                                                      </v>
          </cell>
          <cell r="H8537">
            <v>92</v>
          </cell>
        </row>
        <row r="8538">
          <cell r="A8538" t="str">
            <v>SOM-ZOS-1003</v>
          </cell>
          <cell r="B8538" t="str">
            <v>Gebänderter Feuersalamander, Männchen</v>
          </cell>
          <cell r="C8538" t="str">
            <v xml:space="preserve">Striped Fire Salamander, Male                                                                                           </v>
          </cell>
          <cell r="D8538" t="str">
            <v xml:space="preserve">Salamandre de feu rayée, mâle                                                                 </v>
          </cell>
          <cell r="E8538" t="str">
            <v xml:space="preserve">Salamandra de fuego rayada, macho                                                                 </v>
          </cell>
          <cell r="F8538" t="str">
            <v>Model salamandry plamistej z pasiastym ubarwieniem, samiec</v>
          </cell>
          <cell r="G8538" t="str">
            <v xml:space="preserve">Полосатая огненная саламандра, самец                                                                      </v>
          </cell>
          <cell r="H8538">
            <v>96</v>
          </cell>
        </row>
        <row r="8539">
          <cell r="A8539" t="str">
            <v>SOM-ZOS-1003/1</v>
          </cell>
          <cell r="B8539" t="str">
            <v>Gebänderter Feuersalamander, Weibchen</v>
          </cell>
          <cell r="C8539" t="str">
            <v xml:space="preserve">Striped Fire Salamander, Female                                                                                         </v>
          </cell>
          <cell r="D8539" t="str">
            <v xml:space="preserve">Salamandre de feu rayée, femelle                                                                   </v>
          </cell>
          <cell r="E8539" t="str">
            <v xml:space="preserve">Salamandra de fuego rayada, hembra                                                                  </v>
          </cell>
          <cell r="F8539" t="str">
            <v>Model salamandry plamistej z pasiastym ubarwieniem, samica</v>
          </cell>
          <cell r="G8539" t="str">
            <v xml:space="preserve">Полосатая огненная саламандра, самка                                                                      </v>
          </cell>
          <cell r="H8539">
            <v>93</v>
          </cell>
        </row>
        <row r="8540">
          <cell r="A8540" t="str">
            <v>SOM-ZOS-1004</v>
          </cell>
          <cell r="B8540" t="str">
            <v>Berg- oder Alpenmolch, Männchen und Weibchen in Wassertracht</v>
          </cell>
          <cell r="C8540" t="str">
            <v xml:space="preserve">Alpine Newt, Pair                                                                                                       </v>
          </cell>
          <cell r="D8540" t="str">
            <v xml:space="preserve">Triton alpin, paire                                                                 </v>
          </cell>
          <cell r="E8540" t="str">
            <v xml:space="preserve">Tritón de los Alpes, Pareja                                                                  </v>
          </cell>
          <cell r="F8540" t="str">
            <v xml:space="preserve">Model traszki górskiej, samiec i samica </v>
          </cell>
          <cell r="G8540" t="str">
            <v xml:space="preserve">Альпийский тритон, пара                                                                    </v>
          </cell>
          <cell r="H8540">
            <v>407</v>
          </cell>
        </row>
        <row r="8541">
          <cell r="A8541" t="str">
            <v>SOM-ZOS-1005</v>
          </cell>
          <cell r="B8541" t="str">
            <v>Fadenmolch, Männchen und Weibchen in Wassertracht</v>
          </cell>
          <cell r="C8541" t="str">
            <v xml:space="preserve">Palmate Newt, Pair                                                                                                      </v>
          </cell>
          <cell r="D8541" t="str">
            <v xml:space="preserve">Triton palmé, paire                                                                 </v>
          </cell>
          <cell r="E8541" t="str">
            <v xml:space="preserve">Tritón palmeado, Pareja                                                                  </v>
          </cell>
          <cell r="F8541" t="str">
            <v>Model traszki helweckiej, samiec i samica</v>
          </cell>
          <cell r="G8541" t="str">
            <v xml:space="preserve">Пальмовый тритон, пара                                                                    </v>
          </cell>
          <cell r="H8541">
            <v>467</v>
          </cell>
        </row>
        <row r="8542">
          <cell r="A8542" t="str">
            <v>SOM-ZOS-1006</v>
          </cell>
          <cell r="B8542" t="str">
            <v>Kammmolch, Männchen und Weibchen in Wassertracht</v>
          </cell>
          <cell r="C8542" t="str">
            <v xml:space="preserve">Crested Newt, Pair                                                                                                      </v>
          </cell>
          <cell r="D8542" t="str">
            <v xml:space="preserve">Triton crêté, paire                                                                 </v>
          </cell>
          <cell r="E8542" t="str">
            <v xml:space="preserve">Tritón Crestado, Pareja                                                                  </v>
          </cell>
          <cell r="F8542" t="str">
            <v>Model traszki grzebieniastej, samiec i samica</v>
          </cell>
          <cell r="G8542" t="str">
            <v xml:space="preserve">Гребенчатый тритон, пара                                                                    </v>
          </cell>
          <cell r="H8542">
            <v>454</v>
          </cell>
        </row>
        <row r="8543">
          <cell r="A8543" t="str">
            <v>SOM-ZOS-1007</v>
          </cell>
          <cell r="B8543" t="str">
            <v>Teichmolch,  Männchen und Weibchen  in Wassertracht</v>
          </cell>
          <cell r="C8543" t="str">
            <v xml:space="preserve">Smooth Newt, Pair                                                                                                       </v>
          </cell>
          <cell r="D8543" t="str">
            <v xml:space="preserve">Triton lisse, par paire                                                                 </v>
          </cell>
          <cell r="E8543" t="str">
            <v xml:space="preserve">Tritón Liso, Pareja                                                                  </v>
          </cell>
          <cell r="F8543" t="str">
            <v>Model traszki zwyczajnej, samiec i samica</v>
          </cell>
          <cell r="G8543" t="str">
            <v xml:space="preserve">Гладкий тритон, пара                                                                    </v>
          </cell>
          <cell r="H8543">
            <v>414</v>
          </cell>
        </row>
        <row r="8544">
          <cell r="A8544" t="str">
            <v>SOM-ZOS-1008</v>
          </cell>
          <cell r="B8544" t="str">
            <v>Geburtshelferkröte, Männchen mit Laich</v>
          </cell>
          <cell r="C8544" t="str">
            <v xml:space="preserve">Midwife Toad, Male with spawn                                                                                           </v>
          </cell>
          <cell r="D8544" t="str">
            <v xml:space="preserve">Crapaud sage-femme, Mâle avec frai                                                                </v>
          </cell>
          <cell r="E8544" t="str">
            <v xml:space="preserve">Sapo partero, macho con cría                                                                 </v>
          </cell>
          <cell r="F8544" t="str">
            <v>Model pętówki babienicy, samiec z ikrą</v>
          </cell>
          <cell r="G8544" t="str">
            <v xml:space="preserve">Акушерская жаба, самец с икрой                                                                      </v>
          </cell>
          <cell r="H8544">
            <v>292</v>
          </cell>
        </row>
        <row r="8545">
          <cell r="A8545" t="str">
            <v>SOM-ZOS-1008/1</v>
          </cell>
          <cell r="B8545" t="str">
            <v>Geburtshelferkröte, Weibchen</v>
          </cell>
          <cell r="C8545" t="str">
            <v xml:space="preserve">Midwife Toad, Female                                                                                                    </v>
          </cell>
          <cell r="D8545" t="str">
            <v xml:space="preserve">Crapaud sage-femme, femelle                                                                   </v>
          </cell>
          <cell r="E8545" t="str">
            <v xml:space="preserve">Sapo partero, hembra                                                                  </v>
          </cell>
          <cell r="F8545" t="str">
            <v>Model pętówki babienicy, samica</v>
          </cell>
          <cell r="G8545" t="str">
            <v xml:space="preserve">Акушерка Жаба, самка                                                                      </v>
          </cell>
          <cell r="H8545">
            <v>257</v>
          </cell>
        </row>
        <row r="8546">
          <cell r="A8546" t="str">
            <v>SOM-ZOS-1009</v>
          </cell>
          <cell r="B8546" t="str">
            <v>Gelbbauchunke</v>
          </cell>
          <cell r="C8546" t="str">
            <v xml:space="preserve">Yellow-bellied Toad                                                                                                     </v>
          </cell>
          <cell r="D8546" t="str">
            <v xml:space="preserve">Crapaud à ventre jaune                                                                 </v>
          </cell>
          <cell r="E8546" t="str">
            <v xml:space="preserve">Sapo de vientre amarillo                                                                    </v>
          </cell>
          <cell r="F8546" t="str">
            <v>Model kumaka górskiego</v>
          </cell>
          <cell r="G8546" t="str">
            <v xml:space="preserve">Желтобрюхая жаба                                                                    </v>
          </cell>
          <cell r="H8546">
            <v>229</v>
          </cell>
        </row>
        <row r="8547">
          <cell r="A8547" t="str">
            <v>SOM-ZOS-101</v>
          </cell>
          <cell r="B8547" t="str">
            <v>Wechseltierchen</v>
          </cell>
          <cell r="C8547" t="str">
            <v xml:space="preserve">Model of a Single Cell Changing Animalcule                                                                              </v>
          </cell>
          <cell r="D8547" t="str">
            <v/>
          </cell>
          <cell r="E8547" t="str">
            <v xml:space="preserve">Modelo de una célula que cambia de animal                                                                  </v>
          </cell>
          <cell r="F8547" t="str">
            <v>Model jednokomórkowej ameby</v>
          </cell>
          <cell r="G8547" t="str">
            <v xml:space="preserve">Модель одиночной клетки, изменяющей животное                                                                            </v>
          </cell>
          <cell r="H8547">
            <v>217</v>
          </cell>
        </row>
        <row r="8548">
          <cell r="A8548" t="str">
            <v>SOM-ZOS-101/1</v>
          </cell>
          <cell r="B8548" t="str">
            <v>Planktonische Foraminifere</v>
          </cell>
          <cell r="C8548" t="str">
            <v xml:space="preserve">Globorotalia menardii                                                                                                   </v>
          </cell>
          <cell r="D8548" t="str">
            <v xml:space="preserve">Globorotalia menardii                                                                    </v>
          </cell>
          <cell r="E8548" t="str">
            <v xml:space="preserve">Globorotalia menardii                                                                    </v>
          </cell>
          <cell r="F8548" t="str">
            <v xml:space="preserve">Model otwornicy planktonowej - Globorotalia menardii </v>
          </cell>
          <cell r="G8548" t="str">
            <v xml:space="preserve">Globorotalia menardii                                                                    </v>
          </cell>
          <cell r="H8548">
            <v>47</v>
          </cell>
        </row>
        <row r="8549">
          <cell r="A8549" t="str">
            <v>SOM-ZOS-1010/1</v>
          </cell>
          <cell r="B8549" t="str">
            <v>Rotbauchunke</v>
          </cell>
          <cell r="C8549" t="str">
            <v xml:space="preserve">Fire-bellied Toad                                                                                                       </v>
          </cell>
          <cell r="D8549" t="str">
            <v xml:space="preserve">Crapaud à ventre de feu                                                               </v>
          </cell>
          <cell r="E8549" t="str">
            <v xml:space="preserve">Sapo de vientre de fuego                                                                 </v>
          </cell>
          <cell r="F8549" t="str">
            <v>Model kumaka nizinnego</v>
          </cell>
          <cell r="G8549" t="str">
            <v xml:space="preserve">Огнебрюхая жаба                                                                    </v>
          </cell>
          <cell r="H8549">
            <v>228</v>
          </cell>
        </row>
        <row r="8550">
          <cell r="A8550" t="str">
            <v>SOM-ZOS-1011</v>
          </cell>
          <cell r="B8550" t="str">
            <v>Knoblauchkröte</v>
          </cell>
          <cell r="C8550" t="str">
            <v xml:space="preserve">Common Spadefoot                                                                                                        </v>
          </cell>
          <cell r="D8550" t="str">
            <v xml:space="preserve">Spadefoot commun                                                                  </v>
          </cell>
          <cell r="E8550" t="str">
            <v xml:space="preserve">Pata de Pala común                                                                  </v>
          </cell>
          <cell r="F8550" t="str">
            <v>Model grzebiuszki ziemnej</v>
          </cell>
          <cell r="G8550" t="str">
            <v xml:space="preserve">Лопатоног обыкновенный                                                                                    </v>
          </cell>
          <cell r="H8550">
            <v>255</v>
          </cell>
        </row>
        <row r="8551">
          <cell r="A8551" t="str">
            <v>SOM-ZOS-1012</v>
          </cell>
          <cell r="B8551" t="str">
            <v>Erdkröte, Männchen</v>
          </cell>
          <cell r="C8551" t="str">
            <v xml:space="preserve">Common Toad, Male                                                                                                       </v>
          </cell>
          <cell r="D8551" t="str">
            <v xml:space="preserve">Crapaud commun, mâle                                                                 </v>
          </cell>
          <cell r="E8551" t="str">
            <v xml:space="preserve">Sapo común, macho                                                                 </v>
          </cell>
          <cell r="F8551" t="str">
            <v>Model ropuchy szarej, samiec</v>
          </cell>
          <cell r="G8551" t="str">
            <v xml:space="preserve">Жаба обыкновенная, самец                                                                      </v>
          </cell>
          <cell r="H8551">
            <v>287</v>
          </cell>
        </row>
        <row r="8552">
          <cell r="A8552" t="str">
            <v>SOM-ZOS-1013</v>
          </cell>
          <cell r="B8552" t="str">
            <v>Erdkröte, Weibchen</v>
          </cell>
          <cell r="C8552" t="str">
            <v xml:space="preserve">Common Toad, Female                                                                                                     </v>
          </cell>
          <cell r="D8552" t="str">
            <v xml:space="preserve">Crapaud commun, femelle                                                                   </v>
          </cell>
          <cell r="E8552" t="str">
            <v xml:space="preserve">Sapo común, hembra                                                                  </v>
          </cell>
          <cell r="F8552" t="str">
            <v>Model ropuchy szarej, samica</v>
          </cell>
          <cell r="G8552" t="str">
            <v xml:space="preserve">Жаба обыкновенная, самка                                                                      </v>
          </cell>
          <cell r="H8552">
            <v>321</v>
          </cell>
        </row>
        <row r="8553">
          <cell r="A8553" t="str">
            <v>SOM-ZOS-1013/2</v>
          </cell>
          <cell r="B8553" t="str">
            <v>Erdkröte, Bufo bufo - Paar im Amplexus</v>
          </cell>
          <cell r="C8553" t="str">
            <v xml:space="preserve">Common Toad, Bufo bufo - pair in amplexus                                                                               </v>
          </cell>
          <cell r="D8553" t="str">
            <v xml:space="preserve">Crapaud commun, Bufo bufo - paire en amplexus                                                                    </v>
          </cell>
          <cell r="E8553" t="str">
            <v xml:space="preserve">Sapo común, Bufo bufo - pareja en amplexus                                                                    </v>
          </cell>
          <cell r="F8553" t="str">
            <v>Model pary ropuch szarych w ampleksusie</v>
          </cell>
          <cell r="G8553" t="str">
            <v/>
          </cell>
          <cell r="H8553">
            <v>459</v>
          </cell>
        </row>
        <row r="8554">
          <cell r="A8554" t="str">
            <v>SOM-ZOS-1014</v>
          </cell>
          <cell r="B8554" t="str">
            <v>Kreuzkröte</v>
          </cell>
          <cell r="C8554" t="str">
            <v xml:space="preserve">Natterjack                                                                                                              </v>
          </cell>
          <cell r="D8554" t="str">
            <v xml:space="preserve">Natterjack                                                                      </v>
          </cell>
          <cell r="E8554" t="str">
            <v xml:space="preserve">Natterjack                                                                      </v>
          </cell>
          <cell r="F8554" t="str">
            <v>Model ropuchy paskówki</v>
          </cell>
          <cell r="G8554" t="str">
            <v xml:space="preserve">Natterjack                                                                      </v>
          </cell>
          <cell r="H8554">
            <v>326</v>
          </cell>
        </row>
        <row r="8555">
          <cell r="A8555" t="str">
            <v>SOM-ZOS-1015</v>
          </cell>
          <cell r="B8555" t="str">
            <v>Wechselkröte</v>
          </cell>
          <cell r="C8555" t="str">
            <v xml:space="preserve">Green Toad                                                                                                              </v>
          </cell>
          <cell r="D8555" t="str">
            <v xml:space="preserve">Crapaud vert                                                                </v>
          </cell>
          <cell r="E8555" t="str">
            <v xml:space="preserve">Sapo Verde                                                                 </v>
          </cell>
          <cell r="F8555" t="str">
            <v>Model ropuchy zielonej</v>
          </cell>
          <cell r="G8555" t="str">
            <v xml:space="preserve">Зеленая жаба                                                                    </v>
          </cell>
          <cell r="H8555">
            <v>310</v>
          </cell>
        </row>
        <row r="8556">
          <cell r="A8556" t="str">
            <v>SOM-ZOS-1016/1</v>
          </cell>
          <cell r="B8556" t="str">
            <v>Laubfrosch, Weibchen (2 Modelle)</v>
          </cell>
          <cell r="C8556" t="str">
            <v xml:space="preserve">Common Tree Frog, Female (2 models)                                                                                     </v>
          </cell>
          <cell r="D8556" t="str">
            <v xml:space="preserve">Grenouille arboricole commune, femelle (2 modèles)                                                                     </v>
          </cell>
          <cell r="E8556" t="str">
            <v xml:space="preserve">Rana arbórea común, hembra (2 modelos)                                                                    </v>
          </cell>
          <cell r="F8556" t="str">
            <v>Model hyli, samica (2 modele)</v>
          </cell>
          <cell r="G8556" t="str">
            <v xml:space="preserve">Лягушка-древолаз обыкновенный, самка (2 модели)                                                                         </v>
          </cell>
          <cell r="H8556">
            <v>489</v>
          </cell>
        </row>
        <row r="8557">
          <cell r="A8557" t="str">
            <v>SOM-ZOS-1016/4</v>
          </cell>
          <cell r="B8557" t="str">
            <v>Laubfrosch, seltene hellblaue Varietät, Weibchen</v>
          </cell>
          <cell r="C8557" t="str">
            <v xml:space="preserve">Common Tree Frog, seldom light blue variety, Female                                                                     </v>
          </cell>
          <cell r="D8557" t="str">
            <v/>
          </cell>
          <cell r="E8557" t="str">
            <v/>
          </cell>
          <cell r="F8557" t="str">
            <v>Model hyli, rzadka odmiana jasnoniebieska, samica</v>
          </cell>
          <cell r="G8557" t="str">
            <v/>
          </cell>
          <cell r="H8557">
            <v>245</v>
          </cell>
        </row>
        <row r="8558">
          <cell r="A8558" t="str">
            <v>SOM-ZOS-1017</v>
          </cell>
          <cell r="B8558" t="str">
            <v>Grasfrosch, Männchen</v>
          </cell>
          <cell r="C8558" t="str">
            <v xml:space="preserve">Common Frog, Male                                                                                                       </v>
          </cell>
          <cell r="D8558" t="str">
            <v xml:space="preserve">Grenouille commune, mâle                                                                 </v>
          </cell>
          <cell r="E8558" t="str">
            <v xml:space="preserve">Rana común, macho                                                                 </v>
          </cell>
          <cell r="F8558" t="str">
            <v>Model żaby trawnej, samiec</v>
          </cell>
          <cell r="G8558" t="str">
            <v xml:space="preserve">Лягушка обыкновенная, самец                                                                      </v>
          </cell>
          <cell r="H8558">
            <v>356</v>
          </cell>
        </row>
        <row r="8559">
          <cell r="A8559" t="str">
            <v>SOM-ZOS-1018</v>
          </cell>
          <cell r="B8559" t="str">
            <v>Grasfrosch, Weibchen</v>
          </cell>
          <cell r="C8559" t="str">
            <v xml:space="preserve">Common Frog, Female                                                                                                     </v>
          </cell>
          <cell r="D8559" t="str">
            <v xml:space="preserve">Grenouille commune, femelle                                                                   </v>
          </cell>
          <cell r="E8559" t="str">
            <v xml:space="preserve">Rana común, hembra                                                                  </v>
          </cell>
          <cell r="F8559" t="str">
            <v>Model żaby trawnej, samica</v>
          </cell>
          <cell r="G8559" t="str">
            <v xml:space="preserve">Лягушка обыкновенная, самка                                                                      </v>
          </cell>
          <cell r="H8559">
            <v>362</v>
          </cell>
        </row>
        <row r="8560">
          <cell r="A8560" t="str">
            <v>SOM-ZOS-1019</v>
          </cell>
          <cell r="B8560" t="str">
            <v>Moorfrosch</v>
          </cell>
          <cell r="C8560" t="str">
            <v xml:space="preserve">Moor Frog                                                                                                               </v>
          </cell>
          <cell r="D8560" t="str">
            <v xml:space="preserve">Grenouille des marais                                                                  </v>
          </cell>
          <cell r="E8560" t="str">
            <v xml:space="preserve">Rana de páramo                                                                   </v>
          </cell>
          <cell r="F8560" t="str">
            <v>Model żaby moczarowej</v>
          </cell>
          <cell r="G8560" t="str">
            <v xml:space="preserve">Болотная лягушка                                                                          </v>
          </cell>
          <cell r="H8560">
            <v>285</v>
          </cell>
        </row>
        <row r="8561">
          <cell r="A8561" t="str">
            <v>SOM-ZOS-1020</v>
          </cell>
          <cell r="B8561" t="str">
            <v>Springfrosch</v>
          </cell>
          <cell r="C8561" t="str">
            <v xml:space="preserve">Agile Frog                                                                                                              </v>
          </cell>
          <cell r="D8561" t="str">
            <v xml:space="preserve">Grenouille agile                                                                 </v>
          </cell>
          <cell r="E8561" t="str">
            <v xml:space="preserve">Rana ágil                                                                 </v>
          </cell>
          <cell r="F8561" t="str">
            <v>Model żaby dalmatyńskiej</v>
          </cell>
          <cell r="G8561" t="str">
            <v xml:space="preserve">Agile Frog                                                                </v>
          </cell>
          <cell r="H8561">
            <v>247</v>
          </cell>
        </row>
        <row r="8562">
          <cell r="A8562" t="str">
            <v>SOM-ZOS-1021</v>
          </cell>
          <cell r="B8562" t="str">
            <v>Kleiner Teichfrosch</v>
          </cell>
          <cell r="C8562" t="str">
            <v xml:space="preserve">Pool Frog                                                                                                               </v>
          </cell>
          <cell r="D8562" t="str">
            <v xml:space="preserve">Grenouille de piscine                                                                   </v>
          </cell>
          <cell r="E8562" t="str">
            <v xml:space="preserve">Rana de piscina                                                                   </v>
          </cell>
          <cell r="F8562" t="str">
            <v>Model żaby jeziorkowej</v>
          </cell>
          <cell r="G8562" t="str">
            <v xml:space="preserve">Лягушка в бассейне                                                                            </v>
          </cell>
          <cell r="H8562">
            <v>268</v>
          </cell>
        </row>
        <row r="8563">
          <cell r="A8563" t="str">
            <v>SOM-ZOS-1022</v>
          </cell>
          <cell r="B8563" t="str">
            <v>Seefrosch</v>
          </cell>
          <cell r="C8563" t="str">
            <v xml:space="preserve">Marsh Frog                                                                                                              </v>
          </cell>
          <cell r="D8563" t="str">
            <v xml:space="preserve">Grenouille des marais                                                                  </v>
          </cell>
          <cell r="E8563" t="str">
            <v xml:space="preserve">Rana de pantano                                                                   </v>
          </cell>
          <cell r="F8563" t="str">
            <v>Model żaby śmieszki</v>
          </cell>
          <cell r="G8563" t="str">
            <v xml:space="preserve">Болотная лягушка                                                                          </v>
          </cell>
          <cell r="H8563">
            <v>270</v>
          </cell>
        </row>
        <row r="8564">
          <cell r="A8564" t="str">
            <v>SOM-ZOS-1023</v>
          </cell>
          <cell r="B8564" t="str">
            <v>Wasserfrosch, Männchen</v>
          </cell>
          <cell r="C8564" t="str">
            <v xml:space="preserve">Edible Frog, Male                                                                                                       </v>
          </cell>
          <cell r="D8564" t="str">
            <v xml:space="preserve">Grenouille comestible, mâle                                                                 </v>
          </cell>
          <cell r="E8564" t="str">
            <v xml:space="preserve">Rana comestible, macho                                                                 </v>
          </cell>
          <cell r="F8564" t="str">
            <v>Model żaby zielonej, samiec</v>
          </cell>
          <cell r="G8564" t="str">
            <v xml:space="preserve">Съедобная лягушка, самец                                                                      </v>
          </cell>
          <cell r="H8564">
            <v>382</v>
          </cell>
        </row>
        <row r="8565">
          <cell r="A8565" t="str">
            <v>SOM-ZOS-1023/2</v>
          </cell>
          <cell r="B8565" t="str">
            <v>Springender Wasserfrosch, männlich</v>
          </cell>
          <cell r="C8565" t="str">
            <v xml:space="preserve">Jumping Edible Frog, Male                                                                                               </v>
          </cell>
          <cell r="D8565" t="str">
            <v xml:space="preserve">Grenouille sautante comestible, mâle                                                                 </v>
          </cell>
          <cell r="E8565" t="str">
            <v xml:space="preserve">Rana comestible saltarina, macho                                                                 </v>
          </cell>
          <cell r="F8565" t="str">
            <v>Model żaby zielonej podczas skoku, samiec</v>
          </cell>
          <cell r="G8565" t="str">
            <v xml:space="preserve">Прыгающая съедобная лягушка, самец                                                                      </v>
          </cell>
          <cell r="H8565">
            <v>406</v>
          </cell>
        </row>
        <row r="8566">
          <cell r="A8566" t="str">
            <v>SOM-ZOS-1024</v>
          </cell>
          <cell r="B8566" t="str">
            <v>Wasserfrosch, Weibchen</v>
          </cell>
          <cell r="C8566" t="str">
            <v xml:space="preserve">Edible Frog, Female                                                                                                     </v>
          </cell>
          <cell r="D8566" t="str">
            <v xml:space="preserve">Grenouille comestible, femelle                                                                   </v>
          </cell>
          <cell r="E8566" t="str">
            <v xml:space="preserve">Rana comestible, hembra                                                                  </v>
          </cell>
          <cell r="F8566" t="str">
            <v>Model żaby zielonej, samica</v>
          </cell>
          <cell r="G8566" t="str">
            <v xml:space="preserve">Съедобная лягушка, самка                                                                      </v>
          </cell>
          <cell r="H8566">
            <v>388</v>
          </cell>
        </row>
        <row r="8567">
          <cell r="A8567" t="str">
            <v>SOM-ZOS-1025</v>
          </cell>
          <cell r="B8567" t="str">
            <v>Europäische Sumpfschildkröte, Männchen</v>
          </cell>
          <cell r="C8567" t="str">
            <v xml:space="preserve">European Pond Terrapin, Male                                                                                            </v>
          </cell>
          <cell r="D8567" t="str">
            <v xml:space="preserve">Terrapin d'Europe, mâle                                                                 </v>
          </cell>
          <cell r="E8567" t="str">
            <v xml:space="preserve">Terrapín de estanque europeo, macho                                                                 </v>
          </cell>
          <cell r="F8567" t="str">
            <v>Model żółwia błotnego, samiec</v>
          </cell>
          <cell r="G8567" t="str">
            <v xml:space="preserve">Европейский прудовый террапин, самец                                                                      </v>
          </cell>
          <cell r="H8567">
            <v>648</v>
          </cell>
        </row>
        <row r="8568">
          <cell r="A8568" t="str">
            <v>SOM-ZOS-1025/1</v>
          </cell>
          <cell r="B8568" t="str">
            <v>Griechische Landschildkröte, Männchen</v>
          </cell>
          <cell r="C8568" t="str">
            <v xml:space="preserve">Hermann’s Tortoise, Male                                                                                                </v>
          </cell>
          <cell r="D8568" t="str">
            <v xml:space="preserve">Tortue d'Hermann, mâle                                                                 </v>
          </cell>
          <cell r="E8568" t="str">
            <v xml:space="preserve">Tortuga de Hermann, macho                                                                 </v>
          </cell>
          <cell r="F8568" t="str">
            <v>Model żółwia greckiego, samiec</v>
          </cell>
          <cell r="G8568" t="str">
            <v xml:space="preserve">Черепаха Германа, самец                                                                      </v>
          </cell>
          <cell r="H8568">
            <v>881</v>
          </cell>
        </row>
        <row r="8569">
          <cell r="A8569" t="str">
            <v>SOM-ZOS-1026</v>
          </cell>
          <cell r="B8569" t="str">
            <v>Blindschleiche</v>
          </cell>
          <cell r="C8569" t="str">
            <v xml:space="preserve">Slow Worm                                                                                                               </v>
          </cell>
          <cell r="D8569" t="str">
            <v xml:space="preserve">Ver lent                                                                </v>
          </cell>
          <cell r="E8569" t="str">
            <v xml:space="preserve">Gusano lento                                                                 </v>
          </cell>
          <cell r="F8569" t="str">
            <v>Model padalca zwyczajnego</v>
          </cell>
          <cell r="G8569" t="str">
            <v xml:space="preserve">Медленный червь                                                                      </v>
          </cell>
          <cell r="H8569">
            <v>360</v>
          </cell>
        </row>
        <row r="8570">
          <cell r="A8570" t="str">
            <v>SOM-ZOS-1026/2</v>
          </cell>
          <cell r="B8570" t="str">
            <v>Blindschleiche, Weibchen</v>
          </cell>
          <cell r="C8570" t="str">
            <v xml:space="preserve">Slow Worm, Female                                                                                                       </v>
          </cell>
          <cell r="D8570" t="str">
            <v xml:space="preserve">Ver lent, femelle                                                                   </v>
          </cell>
          <cell r="E8570" t="str">
            <v xml:space="preserve">Gusano lento, hembra                                                                  </v>
          </cell>
          <cell r="F8570" t="str">
            <v>Model padalca zwyczajnego, samica</v>
          </cell>
          <cell r="G8570" t="str">
            <v xml:space="preserve">Медленный червь, самка                                                                      </v>
          </cell>
          <cell r="H8570">
            <v>423</v>
          </cell>
        </row>
        <row r="8571">
          <cell r="A8571" t="str">
            <v>SOM-ZOS-1027</v>
          </cell>
          <cell r="B8571" t="str">
            <v>Mauereidechse, Männchen</v>
          </cell>
          <cell r="C8571" t="str">
            <v xml:space="preserve">Common Wall Lizard, Male                                                                                                </v>
          </cell>
          <cell r="D8571" t="str">
            <v xml:space="preserve">Lézard des murailles, mâle                                                                 </v>
          </cell>
          <cell r="E8571" t="str">
            <v xml:space="preserve">Lagartija de pared común, macho                                                                 </v>
          </cell>
          <cell r="F8571" t="str">
            <v>Model jaszczurki murowej, samiec</v>
          </cell>
          <cell r="G8571" t="str">
            <v xml:space="preserve">Обыкновенная настенная ящерица, самец                                                                      </v>
          </cell>
          <cell r="H8571">
            <v>401</v>
          </cell>
        </row>
        <row r="8572">
          <cell r="A8572" t="str">
            <v>SOM-ZOS-1027/1</v>
          </cell>
          <cell r="B8572" t="str">
            <v>Mauereidechse, Weibchen</v>
          </cell>
          <cell r="C8572" t="str">
            <v xml:space="preserve">Common Wall Lizard, Female                                                                                              </v>
          </cell>
          <cell r="D8572" t="str">
            <v xml:space="preserve">Lézard des murailles, femelle                                                                   </v>
          </cell>
          <cell r="E8572" t="str">
            <v xml:space="preserve">Lagartija de pared común, hembra                                                                  </v>
          </cell>
          <cell r="F8572" t="str">
            <v>Model jaszczurki murowej, samica</v>
          </cell>
          <cell r="G8572" t="str">
            <v xml:space="preserve">Обыкновенная настенная ящерица, самка                                                                      </v>
          </cell>
          <cell r="H8572">
            <v>387</v>
          </cell>
        </row>
        <row r="8573">
          <cell r="A8573" t="str">
            <v>SOM-ZOS-1027/2</v>
          </cell>
          <cell r="B8573" t="str">
            <v>Mauereidechse, Männchen</v>
          </cell>
          <cell r="C8573" t="str">
            <v xml:space="preserve">Common Wall Lizard, Male                                                                                                </v>
          </cell>
          <cell r="D8573" t="str">
            <v xml:space="preserve">Lézard des murailles, mâle                                                                 </v>
          </cell>
          <cell r="E8573" t="str">
            <v xml:space="preserve">Lagartija de pared común, macho                                                                 </v>
          </cell>
          <cell r="F8573" t="str">
            <v>Model jaszczurki murowej, samiec</v>
          </cell>
          <cell r="G8573" t="str">
            <v xml:space="preserve">Обыкновенная настенная ящерица, самец                                                                      </v>
          </cell>
          <cell r="H8573">
            <v>452</v>
          </cell>
        </row>
        <row r="8574">
          <cell r="A8574" t="str">
            <v>SOM-ZOS-1027/3</v>
          </cell>
          <cell r="B8574" t="str">
            <v>Mauereidechse, Weibchen</v>
          </cell>
          <cell r="C8574" t="str">
            <v xml:space="preserve">Common Wall Lizard, Female                                                                                              </v>
          </cell>
          <cell r="D8574" t="str">
            <v xml:space="preserve">Lézard des murailles, femelle                                                                   </v>
          </cell>
          <cell r="E8574" t="str">
            <v xml:space="preserve">Lagartija de pared común, hembra                                                                  </v>
          </cell>
          <cell r="F8574" t="str">
            <v>Model jaszczurki murowej, samica</v>
          </cell>
          <cell r="G8574" t="str">
            <v xml:space="preserve">Обыкновенная настенная ящерица, самка                                                                      </v>
          </cell>
          <cell r="H8574">
            <v>445</v>
          </cell>
        </row>
        <row r="8575">
          <cell r="A8575" t="str">
            <v>SOM-ZOS-1028</v>
          </cell>
          <cell r="B8575" t="str">
            <v>Smaragdeidechse, Männchen</v>
          </cell>
          <cell r="C8575" t="str">
            <v xml:space="preserve">Green Lizard, Male                                                                                                      </v>
          </cell>
          <cell r="D8575" t="str">
            <v xml:space="preserve">Lézard vert, mâle                                                                 </v>
          </cell>
          <cell r="E8575" t="str">
            <v xml:space="preserve">Lagartija verde, macho                                                                 </v>
          </cell>
          <cell r="F8575" t="str">
            <v>Model jaszczurki dwupręgiej, samiec</v>
          </cell>
          <cell r="G8575" t="str">
            <v xml:space="preserve">Зеленая ящерица, самец                                                                      </v>
          </cell>
          <cell r="H8575">
            <v>479</v>
          </cell>
        </row>
        <row r="8576">
          <cell r="A8576" t="str">
            <v>SOM-ZOS-1028/1</v>
          </cell>
          <cell r="B8576" t="str">
            <v>Smaragdeidechse, Weibchen (halberwachsen)</v>
          </cell>
          <cell r="C8576" t="str">
            <v xml:space="preserve">Green Lizard, Female (half grown)                                                                                       </v>
          </cell>
          <cell r="D8576" t="str">
            <v xml:space="preserve">Lézard vert, femelle (à moitié adulte)                                                                   </v>
          </cell>
          <cell r="E8576" t="str">
            <v xml:space="preserve">Lagartija verde, hembra (medio crecida)                                                                    </v>
          </cell>
          <cell r="F8576" t="str">
            <v>Model jaszczurki dwupręgiej, samica (w połowie dojrzała)</v>
          </cell>
          <cell r="G8576" t="str">
            <v/>
          </cell>
          <cell r="H8576">
            <v>448</v>
          </cell>
        </row>
        <row r="8577">
          <cell r="A8577" t="str">
            <v>SOM-ZOS-1029</v>
          </cell>
          <cell r="B8577" t="str">
            <v>Wald- oder Bergeidechse, Männchen</v>
          </cell>
          <cell r="C8577" t="str">
            <v xml:space="preserve">Viviparous Lizard, Male                                                                                                 </v>
          </cell>
          <cell r="D8577" t="str">
            <v xml:space="preserve">Lézard vivipare, mâle                                                                 </v>
          </cell>
          <cell r="E8577" t="str">
            <v xml:space="preserve">Lagartija vivípara, macho                                                                 </v>
          </cell>
          <cell r="F8577" t="str">
            <v>Model jaszczurki żyworodnej, samiec</v>
          </cell>
          <cell r="G8577" t="str">
            <v xml:space="preserve">Ящерица живородящая, самец                                                                      </v>
          </cell>
          <cell r="H8577">
            <v>452</v>
          </cell>
        </row>
        <row r="8578">
          <cell r="A8578" t="str">
            <v>SOM-ZOS-1029/1</v>
          </cell>
          <cell r="B8578" t="str">
            <v>Wald- oder Bergeidechse, Weibchen</v>
          </cell>
          <cell r="C8578" t="str">
            <v xml:space="preserve">Viviparous Lizard, Female                                                                                               </v>
          </cell>
          <cell r="D8578" t="str">
            <v xml:space="preserve">Lézard vivipare, femelle                                                                   </v>
          </cell>
          <cell r="E8578" t="str">
            <v xml:space="preserve">Lagartija vivípara, hembra                                                                  </v>
          </cell>
          <cell r="F8578" t="str">
            <v>Model jaszczurki żyworodnej, samica</v>
          </cell>
          <cell r="G8578" t="str">
            <v xml:space="preserve">Живородящая ящерица, самка                                                                      </v>
          </cell>
          <cell r="H8578">
            <v>452</v>
          </cell>
        </row>
        <row r="8579">
          <cell r="A8579" t="str">
            <v>SOM-ZOS-103</v>
          </cell>
          <cell r="B8579" t="str">
            <v>Hühnereinachbildung</v>
          </cell>
          <cell r="C8579" t="str">
            <v xml:space="preserve">Structure of Chicken's Egg                                                                                               </v>
          </cell>
          <cell r="D8579" t="str">
            <v xml:space="preserve">Structure de l'œuf de poule                                                                  </v>
          </cell>
          <cell r="E8579" t="str">
            <v xml:space="preserve">Estructura del huevo de gallina                                                                    </v>
          </cell>
          <cell r="F8579" t="str">
            <v>Model budowy jaja kurzego</v>
          </cell>
          <cell r="G8579" t="str">
            <v xml:space="preserve">Структура куриного яйца                                                                     </v>
          </cell>
          <cell r="H8579">
            <v>398</v>
          </cell>
        </row>
        <row r="8580">
          <cell r="A8580" t="str">
            <v>SOM-ZOS-103/1</v>
          </cell>
          <cell r="B8580" t="str">
            <v>Keimscheibe eines befruchteten, jedoch unbebrütetenHühnereies</v>
          </cell>
          <cell r="C8580" t="str">
            <v xml:space="preserve">Germinal Disc of a Fertilised but Unincubated Egg                                                                       </v>
          </cell>
          <cell r="D8580" t="str">
            <v xml:space="preserve">Disque germinal d'un œuf fécondé mais non incubé                                                                   </v>
          </cell>
          <cell r="E8580" t="str">
            <v/>
          </cell>
          <cell r="F8580" t="str">
            <v>Model blastodermy zapłodnionego ale niewysiedzianego jaja kurzego</v>
          </cell>
          <cell r="G8580" t="str">
            <v/>
          </cell>
          <cell r="H8580">
            <v>282</v>
          </cell>
        </row>
        <row r="8581">
          <cell r="A8581" t="str">
            <v>SOM-ZOS-103/2</v>
          </cell>
          <cell r="B8581" t="str">
            <v>Hühnerembryo nach ca. 20stündiger Bebrütung</v>
          </cell>
          <cell r="C8581" t="str">
            <v xml:space="preserve">Chicken's Embryo After approx. 20 Hours Incubation                                                                       </v>
          </cell>
          <cell r="D8581" t="str">
            <v/>
          </cell>
          <cell r="E8581" t="str">
            <v xml:space="preserve">Embrión de pollo tras unas 20 horas de incubación                                                                       </v>
          </cell>
          <cell r="F8581" t="str">
            <v>Model kurzego zarodka po ok. 20-godzinnej inkubacji</v>
          </cell>
          <cell r="G8581" t="str">
            <v xml:space="preserve">Эмбрион цыпленка после примерно 20 часов инкубации                                                                       </v>
          </cell>
          <cell r="H8581">
            <v>281</v>
          </cell>
        </row>
        <row r="8582">
          <cell r="A8582" t="str">
            <v>SOM-ZOS-103/3</v>
          </cell>
          <cell r="B8582" t="str">
            <v>Hühnerembryo nach ca. 33stündiger Bebrütung</v>
          </cell>
          <cell r="C8582" t="str">
            <v xml:space="preserve">Chicken s Embryo After Approx. 33 Hours Incubation                                                                      </v>
          </cell>
          <cell r="D8582" t="str">
            <v/>
          </cell>
          <cell r="E8582" t="str">
            <v xml:space="preserve">Embrión de pollo tras unas 33 horas de incubación                                                                      </v>
          </cell>
          <cell r="F8582" t="str">
            <v>Model kurzego zarodka po ok. 33-godzinnej inkubacji</v>
          </cell>
          <cell r="G8582" t="str">
            <v xml:space="preserve">Куриный эмбрион после примерно 33 часов инкубации                                                                      </v>
          </cell>
          <cell r="H8582">
            <v>320</v>
          </cell>
        </row>
        <row r="8583">
          <cell r="A8583" t="str">
            <v>SOM-ZOS-103/4</v>
          </cell>
          <cell r="B8583" t="str">
            <v>Hühnerembryo nach ca. 50stündiger Bebrütung</v>
          </cell>
          <cell r="C8583" t="str">
            <v xml:space="preserve">Chicken's Embryo After                                                                                                   </v>
          </cell>
          <cell r="D8583" t="str">
            <v xml:space="preserve">Embryon de poulet après                                                                   </v>
          </cell>
          <cell r="E8583" t="str">
            <v xml:space="preserve">Embrión de pollo después                                                                     </v>
          </cell>
          <cell r="F8583" t="str">
            <v>Model kurzego zarodka po ok. 50-godzinnej inkubacji</v>
          </cell>
          <cell r="G8583" t="str">
            <v xml:space="preserve">Эмбрион цыпленка после                                                                       </v>
          </cell>
          <cell r="H8583">
            <v>518</v>
          </cell>
        </row>
        <row r="8584">
          <cell r="A8584" t="str">
            <v>SOM-ZOS-103/5</v>
          </cell>
          <cell r="B8584" t="str">
            <v>Hühnerembryo nach ca. 4tägiger Bebrütung</v>
          </cell>
          <cell r="C8584" t="str">
            <v xml:space="preserve">Chicken's Embryo After Approximately 4 Days Incubation                                                                   </v>
          </cell>
          <cell r="D8584" t="str">
            <v xml:space="preserve">Embryon de poulet après environ 4 jours d'incubation                                                                   </v>
          </cell>
          <cell r="E8584" t="str">
            <v/>
          </cell>
          <cell r="F8584" t="str">
            <v>Model kurzego zarodka po ok. 4-dniowej inkubacji</v>
          </cell>
          <cell r="G8584" t="str">
            <v xml:space="preserve">Эмбрион цыпленка после приблизительно 4 дней инкубации                                                                   </v>
          </cell>
          <cell r="H8584">
            <v>525</v>
          </cell>
        </row>
        <row r="8585">
          <cell r="A8585" t="str">
            <v>SOM-ZOS-1030</v>
          </cell>
          <cell r="B8585" t="str">
            <v>Zauneidechse, Männchen</v>
          </cell>
          <cell r="C8585" t="str">
            <v xml:space="preserve">Sand Lizard, Male                                                                                                       </v>
          </cell>
          <cell r="D8585" t="str">
            <v xml:space="preserve">Lézard des sables, mâle                                                                 </v>
          </cell>
          <cell r="E8585" t="str">
            <v xml:space="preserve">Lagartija de arena, macho                                                                 </v>
          </cell>
          <cell r="F8585" t="str">
            <v>Model jaszczurki zwinki, samiec</v>
          </cell>
          <cell r="G8585" t="str">
            <v xml:space="preserve">Песчаная ящерица, самец                                                                      </v>
          </cell>
          <cell r="H8585">
            <v>574</v>
          </cell>
        </row>
        <row r="8586">
          <cell r="A8586" t="str">
            <v>SOM-ZOS-1030/1</v>
          </cell>
          <cell r="B8586" t="str">
            <v>Zauneidechse, Weibchen</v>
          </cell>
          <cell r="C8586" t="str">
            <v xml:space="preserve">Sand Lizard, Female                                                                                                     </v>
          </cell>
          <cell r="D8586" t="str">
            <v xml:space="preserve">Lézard des sables, femelle                                                                   </v>
          </cell>
          <cell r="E8586" t="str">
            <v xml:space="preserve">Lagartija de arena, hembra                                                                  </v>
          </cell>
          <cell r="F8586" t="str">
            <v>Model jaszczurki zwinki, samica</v>
          </cell>
          <cell r="G8586" t="str">
            <v xml:space="preserve">Песчаная ящерица, самка                                                                      </v>
          </cell>
          <cell r="H8586">
            <v>547</v>
          </cell>
        </row>
        <row r="8587">
          <cell r="A8587" t="str">
            <v>SOM-ZOS-1031</v>
          </cell>
          <cell r="B8587" t="str">
            <v>Äskulapnatter, Männchen</v>
          </cell>
          <cell r="C8587" t="str">
            <v xml:space="preserve">Aesculapian Snake, Male                                                                                                 </v>
          </cell>
          <cell r="D8587" t="str">
            <v xml:space="preserve">Serpent d'Esculape, mâle                                                                 </v>
          </cell>
          <cell r="E8587" t="str">
            <v xml:space="preserve">Serpiente esculapio, macho                                                                 </v>
          </cell>
          <cell r="F8587" t="str">
            <v>Model węża Eskulapa, samiec</v>
          </cell>
          <cell r="G8587" t="str">
            <v xml:space="preserve">Эскулапова змея, самец                                                                      </v>
          </cell>
          <cell r="H8587">
            <v>720</v>
          </cell>
        </row>
        <row r="8588">
          <cell r="A8588" t="str">
            <v>SOM-ZOS-1032</v>
          </cell>
          <cell r="B8588" t="str">
            <v>Glatt- oder Schlingnatter, Männchen</v>
          </cell>
          <cell r="C8588" t="str">
            <v xml:space="preserve">Smooth Snake, Male                                                                                                      </v>
          </cell>
          <cell r="D8588" t="str">
            <v xml:space="preserve">Serpent lisse, mâle                                                                 </v>
          </cell>
          <cell r="E8588" t="str">
            <v xml:space="preserve">Serpiente lisa, macho                                                                 </v>
          </cell>
          <cell r="F8588" t="str">
            <v>Model gniewosza plamistego, samiec</v>
          </cell>
          <cell r="G8588" t="str">
            <v xml:space="preserve">Гладкая змея, самец                                                                      </v>
          </cell>
          <cell r="H8588">
            <v>615</v>
          </cell>
        </row>
        <row r="8589">
          <cell r="A8589" t="str">
            <v>SOM-ZOS-1033</v>
          </cell>
          <cell r="B8589" t="str">
            <v>Ringelnatter, Weibchen</v>
          </cell>
          <cell r="C8589" t="str">
            <v xml:space="preserve">Grass Snake, Female                                                                                                     </v>
          </cell>
          <cell r="D8589" t="str">
            <v xml:space="preserve">Serpent d'herbe, femelle                                                                   </v>
          </cell>
          <cell r="E8589" t="str">
            <v xml:space="preserve">Serpiente de hierba, hembra                                                                  </v>
          </cell>
          <cell r="F8589" t="str">
            <v>Model zaskrońca zwyczajnego, samica</v>
          </cell>
          <cell r="G8589" t="str">
            <v xml:space="preserve">Травяная змея, самка                                                                      </v>
          </cell>
          <cell r="H8589">
            <v>607</v>
          </cell>
        </row>
        <row r="8590">
          <cell r="A8590" t="str">
            <v>SOM-ZOS-1033/1</v>
          </cell>
          <cell r="B8590" t="str">
            <v>Barrenringelnatter, weiblich</v>
          </cell>
          <cell r="C8590" t="str">
            <v xml:space="preserve">Barred Grass Snake, Female                                                                                              </v>
          </cell>
          <cell r="D8590" t="str">
            <v xml:space="preserve">Couleuvre d'herbe barrée, femelle                                                                   </v>
          </cell>
          <cell r="E8590" t="str">
            <v xml:space="preserve">Serpiente de hierba barrada, hembra                                                                  </v>
          </cell>
          <cell r="F8590" t="str">
            <v>Model węża Natrix helvetica, samica</v>
          </cell>
          <cell r="G8590" t="str">
            <v xml:space="preserve">Барраярская травяная змея, самка                                                                      </v>
          </cell>
          <cell r="H8590">
            <v>677</v>
          </cell>
        </row>
        <row r="8591">
          <cell r="A8591" t="str">
            <v>SOM-ZOS-1034</v>
          </cell>
          <cell r="B8591" t="str">
            <v>Würfelnatter</v>
          </cell>
          <cell r="C8591" t="str">
            <v xml:space="preserve">Dice Snake                                                                                                              </v>
          </cell>
          <cell r="D8591" t="str">
            <v xml:space="preserve">Serpent à dés                                                                </v>
          </cell>
          <cell r="E8591" t="str">
            <v xml:space="preserve">Dados de la serpiente                                                                     </v>
          </cell>
          <cell r="F8591" t="str">
            <v>Model zaskrońca rybołowa</v>
          </cell>
          <cell r="G8591" t="str">
            <v xml:space="preserve">Змея из кубиков                                                                          </v>
          </cell>
          <cell r="H8591">
            <v>554</v>
          </cell>
        </row>
        <row r="8592">
          <cell r="A8592" t="str">
            <v>SOM-ZOS-1035</v>
          </cell>
          <cell r="B8592" t="str">
            <v>Aspisviper</v>
          </cell>
          <cell r="C8592" t="str">
            <v xml:space="preserve">Asp Viper                                                                                                               </v>
          </cell>
          <cell r="D8592" t="str">
            <v xml:space="preserve">Asp Viper                                                                 </v>
          </cell>
          <cell r="E8592" t="str">
            <v xml:space="preserve">Asp Viper                                                                 </v>
          </cell>
          <cell r="F8592" t="str">
            <v>Model żmii żebrowanej</v>
          </cell>
          <cell r="G8592" t="str">
            <v xml:space="preserve">Асп Вайпер                                                                        </v>
          </cell>
          <cell r="H8592">
            <v>607</v>
          </cell>
        </row>
        <row r="8593">
          <cell r="A8593" t="str">
            <v>SOM-ZOS-1036</v>
          </cell>
          <cell r="B8593" t="str">
            <v>Kreuzotter, Junges Männchen</v>
          </cell>
          <cell r="C8593" t="str">
            <v xml:space="preserve">Common Viper, Young Male                                                                                                </v>
          </cell>
          <cell r="D8593" t="str">
            <v xml:space="preserve">Vipère commune, jeune mâle                                                                 </v>
          </cell>
          <cell r="E8593" t="str">
            <v xml:space="preserve">Víbora común, macho joven                                                                 </v>
          </cell>
          <cell r="F8593" t="str">
            <v>Model żmii zygzakowatej, młody samiec</v>
          </cell>
          <cell r="G8593" t="str">
            <v xml:space="preserve">Гадюка обыкновенная, молодой самец                                                                      </v>
          </cell>
          <cell r="H8593">
            <v>459</v>
          </cell>
        </row>
        <row r="8594">
          <cell r="A8594" t="str">
            <v>SOM-ZOS-1036/1</v>
          </cell>
          <cell r="B8594" t="str">
            <v>Kreuzotter, junges melanistisches Männchen</v>
          </cell>
          <cell r="C8594" t="str">
            <v xml:space="preserve">Common Viper, young melanic                                                                                             </v>
          </cell>
          <cell r="D8594" t="str">
            <v xml:space="preserve">Vipère commune, jeune mélanique                                                                      </v>
          </cell>
          <cell r="E8594" t="str">
            <v xml:space="preserve">Víbora común, joven melánica                                                                     </v>
          </cell>
          <cell r="F8594" t="str">
            <v>Model żmii zygzakowatej, młody melanistyczny samiec</v>
          </cell>
          <cell r="G8594" t="str">
            <v xml:space="preserve">Гадюка обыкновенная, молодой меланик                                                                          </v>
          </cell>
          <cell r="H8594">
            <v>463</v>
          </cell>
        </row>
        <row r="8595">
          <cell r="A8595" t="str">
            <v>SOM-ZOS-1036/2</v>
          </cell>
          <cell r="B8595" t="str">
            <v>Kreuzotter, adultes Männchen</v>
          </cell>
          <cell r="C8595" t="str">
            <v xml:space="preserve">Common Viper, adult Male                                                                                                </v>
          </cell>
          <cell r="D8595" t="str">
            <v xml:space="preserve">Vipère commune, adulte Mâle                                                                 </v>
          </cell>
          <cell r="E8595" t="str">
            <v xml:space="preserve">Víbora común, macho adulto                                                                  </v>
          </cell>
          <cell r="F8595" t="str">
            <v>Model żmii zygzakowatej, dorosły samiec</v>
          </cell>
          <cell r="G8595" t="str">
            <v xml:space="preserve">Гадюка обыкновенная, взрослый самец                                                                      </v>
          </cell>
          <cell r="H8595">
            <v>463</v>
          </cell>
        </row>
        <row r="8596">
          <cell r="A8596" t="str">
            <v>SOM-ZOS-1037</v>
          </cell>
          <cell r="B8596" t="str">
            <v>Sandotter, Weibchen</v>
          </cell>
          <cell r="C8596" t="str">
            <v xml:space="preserve">Nose-horned Viper                                                                                                       </v>
          </cell>
          <cell r="D8596" t="str">
            <v xml:space="preserve">Vipère à cornes de nez                                                               </v>
          </cell>
          <cell r="E8596" t="str">
            <v xml:space="preserve">Víbora narigudo                                                                    </v>
          </cell>
          <cell r="F8596" t="str">
            <v>Model żmii nosorogiej, samica</v>
          </cell>
          <cell r="G8596" t="str">
            <v xml:space="preserve">Носорогая гадюка                                                                        </v>
          </cell>
          <cell r="H8596">
            <v>483</v>
          </cell>
        </row>
        <row r="8597">
          <cell r="A8597" t="str">
            <v>SOM-ZOS-105</v>
          </cell>
          <cell r="B8597" t="str">
            <v>Anatomie eines Knochenfisches</v>
          </cell>
          <cell r="C8597" t="str">
            <v xml:space="preserve">Model of the Anatomy of a Bony Fish                                                                                     </v>
          </cell>
          <cell r="D8597" t="str">
            <v xml:space="preserve">Modèle de l'anatomie d'un poisson osseux                                                                  </v>
          </cell>
          <cell r="E8597" t="str">
            <v xml:space="preserve">Modelo de la anatomía de un pez óseo                                                                 </v>
          </cell>
          <cell r="F8597" t="str">
            <v>Model anatomiczny ryby kostnoszkieletowej</v>
          </cell>
          <cell r="G8597" t="str">
            <v xml:space="preserve">Модель анатомии костистой рыбы                                                                    </v>
          </cell>
          <cell r="H8597">
            <v>664</v>
          </cell>
        </row>
        <row r="8598">
          <cell r="A8598" t="str">
            <v>SOM-ZOS-106</v>
          </cell>
          <cell r="B8598" t="str">
            <v>Süßwasserpolyp</v>
          </cell>
          <cell r="C8598" t="str">
            <v xml:space="preserve">Fresh Water Polyp                                                                                                       </v>
          </cell>
          <cell r="D8598" t="str">
            <v xml:space="preserve">Polype d'eau douce                                                                 </v>
          </cell>
          <cell r="E8598" t="str">
            <v xml:space="preserve">Pólipo de agua dulce                                                                 </v>
          </cell>
          <cell r="F8598" t="str">
            <v>Model stułbi</v>
          </cell>
          <cell r="G8598" t="str">
            <v xml:space="preserve">Пресноводный полип                                                                      </v>
          </cell>
          <cell r="H8598">
            <v>645</v>
          </cell>
        </row>
        <row r="8599">
          <cell r="A8599" t="str">
            <v>SOM-ZOS-107</v>
          </cell>
          <cell r="B8599" t="str">
            <v>Pantoffeltierchen</v>
          </cell>
          <cell r="C8599" t="str">
            <v xml:space="preserve">Slipper Animalcule                                                                                                      </v>
          </cell>
          <cell r="D8599" t="str">
            <v xml:space="preserve">Animalcule pantoufle                                                                     </v>
          </cell>
          <cell r="E8599" t="str">
            <v xml:space="preserve">Zapatilla Animalcule                                                                      </v>
          </cell>
          <cell r="F8599" t="str">
            <v>Model pantofelka</v>
          </cell>
          <cell r="G8599" t="str">
            <v xml:space="preserve">Животное-туфелька                                                                                             </v>
          </cell>
          <cell r="H8599">
            <v>623</v>
          </cell>
        </row>
        <row r="8600">
          <cell r="A8600" t="str">
            <v>SOM-ZOS-108</v>
          </cell>
          <cell r="B8600" t="str">
            <v>Regenwurm</v>
          </cell>
          <cell r="C8600" t="str">
            <v xml:space="preserve">Earthworm                                                                                                               </v>
          </cell>
          <cell r="D8600" t="str">
            <v xml:space="preserve">Ver de terre                                                                 </v>
          </cell>
          <cell r="E8600" t="str">
            <v xml:space="preserve">Lombriz de tierra                                                                  </v>
          </cell>
          <cell r="F8600" t="str">
            <v>Model dżdżownicy</v>
          </cell>
          <cell r="G8600" t="str">
            <v xml:space="preserve">Земляной червь                                                                      </v>
          </cell>
          <cell r="H8600">
            <v>676</v>
          </cell>
        </row>
        <row r="8601">
          <cell r="A8601" t="str">
            <v>SOM-ZOS-110/1</v>
          </cell>
          <cell r="B8601" t="str">
            <v>Tierische Zelle, 10.000-fach vergrößert</v>
          </cell>
          <cell r="C8601" t="str">
            <v xml:space="preserve">Animal cell, enlarged 10,000 times                                                            </v>
          </cell>
          <cell r="D8601" t="str">
            <v>Modèle de cellule animale</v>
          </cell>
          <cell r="E8601" t="str">
            <v>Modelo de la célula animal, 10.000X</v>
          </cell>
          <cell r="F8601" t="str">
            <v>Model komórki zwierzęcej, powiększenie 10.000x</v>
          </cell>
          <cell r="G8601" t="str">
            <v xml:space="preserve">Животная клетка, увеличенная в 10 000 раз                                                            </v>
          </cell>
          <cell r="H8601">
            <v>282</v>
          </cell>
        </row>
        <row r="8602">
          <cell r="A8602" t="str">
            <v>SOM-ZOS-114</v>
          </cell>
          <cell r="B8602" t="str">
            <v>Seestern</v>
          </cell>
          <cell r="C8602" t="str">
            <v xml:space="preserve">Star-Fish                                                                                                               </v>
          </cell>
          <cell r="D8602" t="str">
            <v xml:space="preserve">Poisson-étoile                                                                           </v>
          </cell>
          <cell r="E8602" t="str">
            <v xml:space="preserve">Star-Fish                                                                     </v>
          </cell>
          <cell r="F8602" t="str">
            <v>Model rozgwiazdy</v>
          </cell>
          <cell r="G8602" t="str">
            <v xml:space="preserve">Рыба-звезда                                                                                 </v>
          </cell>
          <cell r="H8602">
            <v>974</v>
          </cell>
        </row>
        <row r="8603">
          <cell r="A8603" t="str">
            <v>SOM-ZOS-115</v>
          </cell>
          <cell r="B8603" t="str">
            <v>Anatomie des Schlangenkopfes</v>
          </cell>
          <cell r="C8603" t="str">
            <v xml:space="preserve">Anatomy of the Head of a Venomous Snake                                                                                 </v>
          </cell>
          <cell r="D8603" t="str">
            <v xml:space="preserve">Anatomie de la tête d'un serpent venimeux                                                                    </v>
          </cell>
          <cell r="E8603" t="str">
            <v xml:space="preserve">Anatomía de la cabeza de una serpiente venenosa                                                                    </v>
          </cell>
          <cell r="F8603" t="str">
            <v>Model anatomiczny głowy jadowitego węża</v>
          </cell>
          <cell r="G8603" t="str">
            <v xml:space="preserve">Анатомия головы ядовитой змеи                                                                    </v>
          </cell>
          <cell r="H8603">
            <v>823</v>
          </cell>
        </row>
        <row r="8604">
          <cell r="A8604" t="str">
            <v>SOM-ZOS-116/1</v>
          </cell>
          <cell r="B8604" t="str">
            <v>Kopf des Schweinebandwurms oder bewaffneten Bandwurms</v>
          </cell>
          <cell r="C8604" t="str">
            <v xml:space="preserve">Head of the Pork Tape-Worm or Armed Tape-Worm                                                                           </v>
          </cell>
          <cell r="D8604" t="str">
            <v xml:space="preserve">Tête du ver à ruban du porc ou du ver à ruban armé                                                                 </v>
          </cell>
          <cell r="E8604" t="str">
            <v xml:space="preserve">Cabeza de la lombriz del cerdo o lombriz armada                                                                  </v>
          </cell>
          <cell r="F8604" t="str">
            <v>Model głowy świńskiego tasiemca lub tasiemca uzbrojonego</v>
          </cell>
          <cell r="G8604" t="str">
            <v/>
          </cell>
          <cell r="H8604">
            <v>126</v>
          </cell>
        </row>
        <row r="8605">
          <cell r="A8605" t="str">
            <v>SOM-ZOS-116/2</v>
          </cell>
          <cell r="B8605" t="str">
            <v>Kopf des Rinderbandwurms oder unbewaffneten Bandwurms</v>
          </cell>
          <cell r="C8605" t="str">
            <v xml:space="preserve">Head of the Beef Tape-Worm or Unarmed Tape-Worm                                                                         </v>
          </cell>
          <cell r="D8605" t="str">
            <v xml:space="preserve">Tête du ver à ruban du bœuf ou du ver à ruban non armé                                                                 </v>
          </cell>
          <cell r="E8605" t="str">
            <v/>
          </cell>
          <cell r="F8605" t="str">
            <v>Model głowy tasiemca krowiego lub tasiemca nieuzbrojonego</v>
          </cell>
          <cell r="G8605" t="str">
            <v/>
          </cell>
          <cell r="H8605">
            <v>103</v>
          </cell>
        </row>
        <row r="8606">
          <cell r="A8606" t="str">
            <v>SOM-ZOS-116/3</v>
          </cell>
          <cell r="B8606" t="str">
            <v>Modelltafel Bandwurm</v>
          </cell>
          <cell r="C8606" t="str">
            <v xml:space="preserve">Model-Board of the Tape-Worm                                                                                            </v>
          </cell>
          <cell r="D8606" t="str">
            <v xml:space="preserve">Modèle de tableau de la vis sans fin                                                               </v>
          </cell>
          <cell r="E8606" t="str">
            <v xml:space="preserve">Modelo de tablero de la cinta de gusano                                                                  </v>
          </cell>
          <cell r="F8606" t="str">
            <v>Tablica dydaktyczna z modelami tasiemca</v>
          </cell>
          <cell r="G8606" t="str">
            <v xml:space="preserve">Модель-доска ленточного червяка                                                                          </v>
          </cell>
          <cell r="H8606">
            <v>457</v>
          </cell>
        </row>
        <row r="8607">
          <cell r="A8607" t="str">
            <v>SOM-ZOS-117</v>
          </cell>
          <cell r="B8607" t="str">
            <v>Weinbergschnecke</v>
          </cell>
          <cell r="C8607" t="str">
            <v xml:space="preserve">Vineyard Snail                                                                                                          </v>
          </cell>
          <cell r="D8607" t="str">
            <v xml:space="preserve">Escargot des vignes                                                                  </v>
          </cell>
          <cell r="E8607" t="str">
            <v xml:space="preserve">Caracol de viña                                                                 </v>
          </cell>
          <cell r="F8607" t="str">
            <v>Model ślimaka winniczka</v>
          </cell>
          <cell r="G8607" t="str">
            <v xml:space="preserve">Виноградная улитка                                                                        </v>
          </cell>
          <cell r="H8607">
            <v>2210</v>
          </cell>
        </row>
        <row r="8608">
          <cell r="A8608" t="str">
            <v>SOM-ZOS-118</v>
          </cell>
          <cell r="B8608" t="str">
            <v>Fluss- oder Edelkrebs</v>
          </cell>
          <cell r="C8608" t="str">
            <v xml:space="preserve">Crayfish or Precious Crayfish                                                                                           </v>
          </cell>
          <cell r="D8608" t="str">
            <v xml:space="preserve">Ecrevisses ou Ecrevisses précieuses                                                                       </v>
          </cell>
          <cell r="E8608" t="str">
            <v xml:space="preserve">Cangrejo de río o Precious Crayfish                                                                    </v>
          </cell>
          <cell r="F8608" t="str">
            <v>Model raka rzecznego</v>
          </cell>
          <cell r="G8608" t="str">
            <v xml:space="preserve">Раки или драгоценные раки                                                                    </v>
          </cell>
          <cell r="H8608">
            <v>3564</v>
          </cell>
        </row>
        <row r="8609">
          <cell r="A8609" t="str">
            <v>SOM-ZOS-119</v>
          </cell>
          <cell r="B8609" t="str">
            <v>Teichmuschel</v>
          </cell>
          <cell r="C8609" t="str">
            <v xml:space="preserve">Mussel                                                                                                                  </v>
          </cell>
          <cell r="D8609" t="str">
            <v xml:space="preserve">Moule                                                                 </v>
          </cell>
          <cell r="E8609" t="str">
            <v xml:space="preserve">Mejillones                                                                      </v>
          </cell>
          <cell r="F8609" t="str">
            <v>Model szczeżui wielkiej</v>
          </cell>
          <cell r="G8609" t="str">
            <v xml:space="preserve">Мидия                                                                      </v>
          </cell>
          <cell r="H8609">
            <v>2246</v>
          </cell>
        </row>
        <row r="8610">
          <cell r="A8610" t="str">
            <v>SOM-ZOS-120</v>
          </cell>
          <cell r="B8610" t="str">
            <v>Tierische Zelle, 20.000-fach vergrößert</v>
          </cell>
          <cell r="C8610" t="str">
            <v xml:space="preserve">Animal Cell                                                                                                             </v>
          </cell>
          <cell r="D8610" t="str">
            <v xml:space="preserve">Cellule animale                                                                   </v>
          </cell>
          <cell r="E8610" t="str">
            <v xml:space="preserve">Célula animal                                                                  </v>
          </cell>
          <cell r="F8610" t="str">
            <v>Model komórki zwierzęcej, powiększenie 20.000x</v>
          </cell>
          <cell r="G8610" t="str">
            <v xml:space="preserve">Животная клетка                                                                        </v>
          </cell>
          <cell r="H8610">
            <v>796</v>
          </cell>
        </row>
        <row r="8611">
          <cell r="A8611" t="str">
            <v>SOM-ZOS-1204</v>
          </cell>
          <cell r="B8611" t="str">
            <v>Mauergecko</v>
          </cell>
          <cell r="C8611" t="str">
            <v xml:space="preserve">Moorish Gecko                                                                                                           </v>
          </cell>
          <cell r="D8611" t="str">
            <v xml:space="preserve">Gecko maure                                                                 </v>
          </cell>
          <cell r="E8611" t="str">
            <v xml:space="preserve">Gecko moro                                                                </v>
          </cell>
          <cell r="F8611" t="str">
            <v>Model gekona murowego</v>
          </cell>
          <cell r="G8611" t="str">
            <v xml:space="preserve">Мавританский геккон                                                                        </v>
          </cell>
          <cell r="H8611">
            <v>277</v>
          </cell>
        </row>
        <row r="8612">
          <cell r="A8612" t="str">
            <v>SOM-ZOS-1206</v>
          </cell>
          <cell r="B8612" t="str">
            <v>Chamäleon</v>
          </cell>
          <cell r="C8612" t="str">
            <v xml:space="preserve">Mediterranean Chameleon                                                                                                 </v>
          </cell>
          <cell r="D8612" t="str">
            <v xml:space="preserve">Caméléon de la Méditerranée                                                                          </v>
          </cell>
          <cell r="E8612" t="str">
            <v xml:space="preserve">Camaleón del Mediterráneo                                                                         </v>
          </cell>
          <cell r="F8612" t="str">
            <v>Model kameleona</v>
          </cell>
          <cell r="G8612" t="str">
            <v xml:space="preserve">Средиземноморский хамелеон                                                                            </v>
          </cell>
          <cell r="H8612">
            <v>372</v>
          </cell>
        </row>
        <row r="8613">
          <cell r="A8613" t="str">
            <v>SOM-ZOS-1207</v>
          </cell>
          <cell r="B8613" t="str">
            <v>Weinbergschnecke</v>
          </cell>
          <cell r="C8613" t="str">
            <v xml:space="preserve">Vineyard Snail                                                                                                          </v>
          </cell>
          <cell r="D8613" t="str">
            <v xml:space="preserve">Escargot des vignes                                                                  </v>
          </cell>
          <cell r="E8613" t="str">
            <v xml:space="preserve">Caracol de viña                                                                 </v>
          </cell>
          <cell r="F8613" t="str">
            <v>Model ślimaka winniczka</v>
          </cell>
          <cell r="G8613" t="str">
            <v xml:space="preserve">Виноградная улитка                                                                        </v>
          </cell>
          <cell r="H8613">
            <v>269</v>
          </cell>
        </row>
        <row r="8614">
          <cell r="A8614" t="str">
            <v>SOM-ZOS-1208</v>
          </cell>
          <cell r="B8614" t="str">
            <v>Rote Wegschnecke</v>
          </cell>
          <cell r="C8614" t="str">
            <v xml:space="preserve">Red Slug                                                                                                                </v>
          </cell>
          <cell r="D8614" t="str">
            <v xml:space="preserve">Limace rouge                                                                 </v>
          </cell>
          <cell r="E8614" t="str">
            <v xml:space="preserve">Babosa roja                                                                </v>
          </cell>
          <cell r="F8614" t="str">
            <v>Model ślinika wielkiego</v>
          </cell>
          <cell r="G8614" t="str">
            <v xml:space="preserve">Красный слизень                                                                          </v>
          </cell>
          <cell r="H8614">
            <v>172</v>
          </cell>
        </row>
        <row r="8615">
          <cell r="A8615" t="str">
            <v>SOM-ZOS-121</v>
          </cell>
          <cell r="B8615" t="str">
            <v>Modell eines Wasserflohs</v>
          </cell>
          <cell r="C8615" t="str">
            <v xml:space="preserve">Model of a Water-Flea                                                                                                   </v>
          </cell>
          <cell r="D8615" t="str">
            <v xml:space="preserve">Modèle d'une fleur d'eau                                                                 </v>
          </cell>
          <cell r="E8615" t="str">
            <v xml:space="preserve">Modelo de una pulga de agua                                                                </v>
          </cell>
          <cell r="F8615" t="str">
            <v>Model wioślarki</v>
          </cell>
          <cell r="G8615" t="str">
            <v xml:space="preserve">Модель водяной блохи                                                                      </v>
          </cell>
          <cell r="H8615">
            <v>1464</v>
          </cell>
        </row>
        <row r="8616">
          <cell r="A8616" t="str">
            <v>SOM-ZOS-122</v>
          </cell>
          <cell r="B8616" t="str">
            <v>Zecke</v>
          </cell>
          <cell r="C8616" t="str">
            <v xml:space="preserve">Tick                                                                                                                    </v>
          </cell>
          <cell r="D8616" t="str">
            <v xml:space="preserve">Tic-tac                                                                   </v>
          </cell>
          <cell r="E8616" t="str">
            <v xml:space="preserve">Garrapata                                                                     </v>
          </cell>
          <cell r="F8616" t="str">
            <v>Model kleszcza</v>
          </cell>
          <cell r="G8616" t="str">
            <v xml:space="preserve">Тик                                                                  </v>
          </cell>
          <cell r="H8616">
            <v>736</v>
          </cell>
        </row>
        <row r="8617">
          <cell r="A8617" t="str">
            <v>SOM-ZOS-1222</v>
          </cell>
          <cell r="B8617" t="str">
            <v>Amerikanischer Ochsenfrosch, Männchen</v>
          </cell>
          <cell r="C8617" t="str">
            <v xml:space="preserve">American Bullfrog, Male                                                                                                 </v>
          </cell>
          <cell r="D8617" t="str">
            <v xml:space="preserve">Grenouille d'Amérique, mâle                                                                 </v>
          </cell>
          <cell r="E8617" t="str">
            <v xml:space="preserve">Rana toro americana, macho                                                                 </v>
          </cell>
          <cell r="F8617" t="str">
            <v>Model żaby ryczącej, samiec</v>
          </cell>
          <cell r="G8617" t="str">
            <v xml:space="preserve">Американская лягушка-бык, самец                                                                      </v>
          </cell>
          <cell r="H8617">
            <v>577</v>
          </cell>
        </row>
        <row r="8618">
          <cell r="A8618" t="str">
            <v>SOM-ZOS-1230</v>
          </cell>
          <cell r="B8618" t="str">
            <v>Westliche Erzschleiche</v>
          </cell>
          <cell r="C8618" t="str">
            <v xml:space="preserve">Western Three-toed Skink                                                                                                </v>
          </cell>
          <cell r="D8618" t="str">
            <v xml:space="preserve">Scinque à trois doigts de l'Ouest                                                                   </v>
          </cell>
          <cell r="E8618" t="str">
            <v xml:space="preserve">Eslizón de tres dedos occidental                                                                      </v>
          </cell>
          <cell r="F8618" t="str">
            <v>Model ostajnicy trójpalczastej zachodniej</v>
          </cell>
          <cell r="G8618" t="str">
            <v xml:space="preserve">Западный трехпалый сцинк                                                                      </v>
          </cell>
          <cell r="H8618">
            <v>444</v>
          </cell>
        </row>
        <row r="8619">
          <cell r="A8619" t="str">
            <v>SOM-ZOS-1252/1</v>
          </cell>
          <cell r="B8619" t="str">
            <v>Färberfrosch, Weibchen, Dendrobates Tinctorius</v>
          </cell>
          <cell r="C8619" t="str">
            <v xml:space="preserve">Dendrobates Tinctorius, female                                                                                          </v>
          </cell>
          <cell r="D8619" t="str">
            <v xml:space="preserve">Dendrobates Tinctorius, femelle                                                                   </v>
          </cell>
          <cell r="E8619" t="str">
            <v xml:space="preserve">Dendrobates Tinctorius, hembra                                                                  </v>
          </cell>
          <cell r="F8619" t="str">
            <v>Model drzewołaza malarskiego, samica</v>
          </cell>
          <cell r="G8619" t="str">
            <v xml:space="preserve">Dendrobates Tinctorius, самка                                                                      </v>
          </cell>
          <cell r="H8619">
            <v>234</v>
          </cell>
        </row>
        <row r="8620">
          <cell r="A8620" t="str">
            <v>SOM-ZOS-1252/2</v>
          </cell>
          <cell r="B8620" t="str">
            <v>Blauer Pfeilgiftfrosch, Dendrobates Tinctorius "Azureus"</v>
          </cell>
          <cell r="C8620" t="str">
            <v xml:space="preserve">"Dendrobates Tinctorius ""Azureus"""                                                                                     </v>
          </cell>
          <cell r="D8620" t="str">
            <v xml:space="preserve">"Dendrobates Tinctorius ""Azureus"""                                                                                     </v>
          </cell>
          <cell r="E8620" t="str">
            <v xml:space="preserve">"Dendrobates Tinctorius ""Azureus""                                                                                     </v>
          </cell>
          <cell r="F8620" t="str">
            <v>Model drzewołaza niebieskiego</v>
          </cell>
          <cell r="G8620" t="str">
            <v/>
          </cell>
          <cell r="H8620">
            <v>367</v>
          </cell>
        </row>
        <row r="8621">
          <cell r="A8621" t="str">
            <v>SOM-ZOS-1306</v>
          </cell>
          <cell r="B8621" t="str">
            <v>Zwergfledermaus, Männchen, Pipistrellus pipistrell</v>
          </cell>
          <cell r="C8621" t="str">
            <v xml:space="preserve">Pipistrelle, male, Pipistrellus pipistrellus                                                                            </v>
          </cell>
          <cell r="D8621" t="str">
            <v xml:space="preserve">Pipistrelle, mâle, Pipistrellus pipistrellus                                                                        </v>
          </cell>
          <cell r="E8621" t="str">
            <v xml:space="preserve">Pipistrelle, macho, Pipistrellus pipistrellus                                                                        </v>
          </cell>
          <cell r="F8621" t="str">
            <v>Model karlika malutkiego, samiec</v>
          </cell>
          <cell r="G8621" t="str">
            <v xml:space="preserve">Буревестник, самец, Pipistrellus pipistrellus                                                                        </v>
          </cell>
          <cell r="H8621">
            <v>599</v>
          </cell>
        </row>
        <row r="8622">
          <cell r="A8622" t="str">
            <v>SOM-ZOS-1308</v>
          </cell>
          <cell r="B8622" t="str">
            <v>Grosses Mausohr, Männchen, Myotis myotis</v>
          </cell>
          <cell r="C8622" t="str">
            <v xml:space="preserve">Large Mouse-eared, male, Myotis myotis                                                                                  </v>
          </cell>
          <cell r="D8622" t="str">
            <v xml:space="preserve">Grande Souris à oreilles, mâle, Myotis myotis                                                                  </v>
          </cell>
          <cell r="E8622" t="str">
            <v xml:space="preserve">Oreja de ratón grande, macho, Myotis myotis                                                                  </v>
          </cell>
          <cell r="F8622" t="str">
            <v>Model nocka dużego, samiec</v>
          </cell>
          <cell r="G8622" t="str">
            <v xml:space="preserve">Большой ушастый мышонок, самец, Myotis myotis                                                                  </v>
          </cell>
          <cell r="H8622">
            <v>997</v>
          </cell>
        </row>
        <row r="8623">
          <cell r="A8623" t="str">
            <v>SOM-ZOS-1309</v>
          </cell>
          <cell r="B8623" t="str">
            <v>Braunes Langohr, Weibchen, Plecotus auritus</v>
          </cell>
          <cell r="C8623" t="str">
            <v xml:space="preserve">Brown long-eared, females, Plecotus auritus                                                                             </v>
          </cell>
          <cell r="D8623" t="str">
            <v xml:space="preserve">Longues oreilles brunes, femelles, Plecotus auritus                                                                   </v>
          </cell>
          <cell r="E8623" t="str">
            <v xml:space="preserve">Orejas largas marrones, hembras, Plecotus auritus                                                                   </v>
          </cell>
          <cell r="F8623" t="str">
            <v>Model gacka brunatnego, samica</v>
          </cell>
          <cell r="G8623" t="str">
            <v xml:space="preserve">Бурый длинноухий, самки, Plecotus auritus                                                                   </v>
          </cell>
          <cell r="H8623">
            <v>882</v>
          </cell>
        </row>
        <row r="8624">
          <cell r="A8624" t="str">
            <v>SOM-ZOS-16</v>
          </cell>
          <cell r="B8624" t="str">
            <v>Kuheuter</v>
          </cell>
          <cell r="C8624" t="str">
            <v xml:space="preserve">Udder of the Cow                                                                                                        </v>
          </cell>
          <cell r="D8624" t="str">
            <v xml:space="preserve">Le pis de la vache                                                                 </v>
          </cell>
          <cell r="E8624" t="str">
            <v xml:space="preserve">La ubre de la vaca                                                                </v>
          </cell>
          <cell r="F8624" t="str">
            <v>Model wymienia krowiego</v>
          </cell>
          <cell r="G8624" t="str">
            <v xml:space="preserve">Вымя коровы                                                                        </v>
          </cell>
          <cell r="H8624">
            <v>1247</v>
          </cell>
        </row>
        <row r="8625">
          <cell r="A8625" t="str">
            <v>SOM-ZOS-17</v>
          </cell>
          <cell r="B8625" t="str">
            <v>Rinderfuss</v>
          </cell>
          <cell r="C8625" t="str">
            <v xml:space="preserve">Cow's Hoof                                                                                                               </v>
          </cell>
          <cell r="D8625" t="str">
            <v xml:space="preserve">Sabot de vache                                                                  </v>
          </cell>
          <cell r="E8625" t="str">
            <v xml:space="preserve">Pezuña de vaca                                                                 </v>
          </cell>
          <cell r="F8625" t="str">
            <v>Model krowiego kopyta</v>
          </cell>
          <cell r="G8625" t="str">
            <v xml:space="preserve">Коровье копыто                                                                         </v>
          </cell>
          <cell r="H8625">
            <v>740</v>
          </cell>
        </row>
        <row r="8626">
          <cell r="A8626" t="str">
            <v>SOM-ZOS-18/1</v>
          </cell>
          <cell r="B8626" t="str">
            <v>Modell eines Zuchtschweines (Muttertier)</v>
          </cell>
          <cell r="C8626" t="str">
            <v xml:space="preserve">Model of a Breeding Pig (Dam)                                                                                           </v>
          </cell>
          <cell r="D8626" t="str">
            <v xml:space="preserve">Modèle d'un porc reproducteur (mère)                                                                   </v>
          </cell>
          <cell r="E8626" t="str">
            <v xml:space="preserve">Modelo de cerdo reproductor (presa)                                                                   </v>
          </cell>
          <cell r="F8626" t="str">
            <v>Model świni hodowlanej (maciory)</v>
          </cell>
          <cell r="G8626" t="str">
            <v xml:space="preserve">Модель племенной свиньи (дама)                                                                      </v>
          </cell>
          <cell r="H8626">
            <v>5043</v>
          </cell>
        </row>
        <row r="8627">
          <cell r="A8627" t="str">
            <v>SOM-ZOS-2001</v>
          </cell>
          <cell r="B8627" t="str">
            <v>Seepferdchen</v>
          </cell>
          <cell r="C8627" t="str">
            <v xml:space="preserve">Sea-Horse                                                                                                               </v>
          </cell>
          <cell r="D8627" t="str">
            <v xml:space="preserve">Hippocampe                                                                      </v>
          </cell>
          <cell r="E8627" t="str">
            <v xml:space="preserve">Caballo de mar                                                               </v>
          </cell>
          <cell r="F8627" t="str">
            <v>Model konika morskiego</v>
          </cell>
          <cell r="G8627" t="str">
            <v xml:space="preserve">Морской конек                                                                      </v>
          </cell>
          <cell r="H8627">
            <v>144</v>
          </cell>
        </row>
        <row r="8628">
          <cell r="A8628" t="str">
            <v>SOM-ZOS-26</v>
          </cell>
          <cell r="B8628" t="str">
            <v>Haushuhn</v>
          </cell>
          <cell r="C8628" t="str">
            <v xml:space="preserve">Domestic Hen                                                                                                            </v>
          </cell>
          <cell r="D8628" t="str">
            <v xml:space="preserve">Poule domestique                                                                      </v>
          </cell>
          <cell r="E8628" t="str">
            <v xml:space="preserve">Gallina doméstica                                                                      </v>
          </cell>
          <cell r="F8628" t="str">
            <v>Model kury domowej</v>
          </cell>
          <cell r="G8628" t="str">
            <v xml:space="preserve">Домашняя курица                                                                        </v>
          </cell>
          <cell r="H8628">
            <v>901</v>
          </cell>
        </row>
        <row r="8629">
          <cell r="A8629" t="str">
            <v>SOM-ZOS-42/43</v>
          </cell>
          <cell r="B8629" t="str">
            <v>Pferdefuss mit Bandapparat, Gefässen und Nerven</v>
          </cell>
          <cell r="C8629" t="str">
            <v xml:space="preserve">Horse's Hoof with Ligaments, Vessels and Nerves                                                                          </v>
          </cell>
          <cell r="D8629" t="str">
            <v/>
          </cell>
          <cell r="E8629" t="str">
            <v xml:space="preserve">Pezuña del caballo con ligamentos, vasos y nervios                                                                    </v>
          </cell>
          <cell r="F8629" t="str">
            <v>Model kopyta końskiego z systemem więzadeł, naczyń i nerwów</v>
          </cell>
          <cell r="G8629" t="str">
            <v xml:space="preserve">Копыто лошади со связками, сосудами и нервами                                                                          </v>
          </cell>
          <cell r="H8629">
            <v>1420</v>
          </cell>
        </row>
        <row r="8630">
          <cell r="A8630" t="str">
            <v>SOM-ZOS-47/1</v>
          </cell>
          <cell r="B8630" t="str">
            <v>Modell der Arbeitsbiene</v>
          </cell>
          <cell r="C8630" t="str">
            <v xml:space="preserve">Model of the Worker Bee                                                                                                 </v>
          </cell>
          <cell r="D8630" t="str">
            <v xml:space="preserve">Modèle de l'abeille ouvrière                                                                     </v>
          </cell>
          <cell r="E8630" t="str">
            <v xml:space="preserve">Modelo de abeja obrera                                                                  </v>
          </cell>
          <cell r="F8630" t="str">
            <v>Model pszczoły miodnej - robotnicy</v>
          </cell>
          <cell r="G8630" t="str">
            <v xml:space="preserve">Модель рабочей пчелы                                                                      </v>
          </cell>
          <cell r="H8630">
            <v>733</v>
          </cell>
        </row>
        <row r="8631">
          <cell r="A8631" t="str">
            <v>SOM-ZOS-47/2</v>
          </cell>
          <cell r="B8631" t="str">
            <v>Modell der Bienenhinterbeine</v>
          </cell>
          <cell r="C8631" t="str">
            <v xml:space="preserve">Model of the Hind Legs of the Bee                                                                                       </v>
          </cell>
          <cell r="D8631" t="str">
            <v xml:space="preserve">Modèle des pattes arrière de l'abeille                                                                     </v>
          </cell>
          <cell r="E8631" t="str">
            <v xml:space="preserve">Modelo de las patas traseras de la abeja                                                                 </v>
          </cell>
          <cell r="F8631" t="str">
            <v>Model tylnych odnóży pszczoły miodnej</v>
          </cell>
          <cell r="G8631" t="str">
            <v xml:space="preserve">Модель задних ног пчелы                                                                      </v>
          </cell>
          <cell r="H8631">
            <v>215</v>
          </cell>
        </row>
        <row r="8632">
          <cell r="A8632" t="str">
            <v>SOM-ZOS-47/3</v>
          </cell>
          <cell r="B8632" t="str">
            <v>Modell vom Bienengehirn mit transparenter Kopfkapsel</v>
          </cell>
          <cell r="C8632" t="str">
            <v xml:space="preserve">Model of the Brain of a Honey Bee with Transparent          Head Capsule                                                </v>
          </cell>
          <cell r="D8632" t="str">
            <v/>
          </cell>
          <cell r="E8632" t="str">
            <v/>
          </cell>
          <cell r="F8632" t="str">
            <v>Model móżgu pszczoły z przezroczystą puszką głowową</v>
          </cell>
          <cell r="G8632" t="str">
            <v/>
          </cell>
          <cell r="H8632">
            <v>384</v>
          </cell>
        </row>
        <row r="8633">
          <cell r="A8633" t="str">
            <v>SOM-ZOS-47/4</v>
          </cell>
          <cell r="B8633" t="str">
            <v>Modell vom Bienengehirn</v>
          </cell>
          <cell r="C8633" t="str">
            <v xml:space="preserve">Model of the Brain of a Honey Bee                                                                                       </v>
          </cell>
          <cell r="D8633" t="str">
            <v xml:space="preserve">Modèle du cerveau d'une abeille domestique                                                                      </v>
          </cell>
          <cell r="E8633" t="str">
            <v xml:space="preserve">Modelo del cerebro de una abeja de la miel                                                                </v>
          </cell>
          <cell r="F8633" t="str">
            <v>Model mózgu pszczoły</v>
          </cell>
          <cell r="G8633" t="str">
            <v xml:space="preserve">Модель мозга медоносной пчелы                                                                      </v>
          </cell>
          <cell r="H8633">
            <v>225</v>
          </cell>
        </row>
        <row r="8634">
          <cell r="A8634" t="str">
            <v>SOM-ZOS-47/5</v>
          </cell>
          <cell r="B8634" t="str">
            <v>Borkenkäfer</v>
          </cell>
          <cell r="C8634" t="str">
            <v xml:space="preserve">Bark Beetle                                                                                                             </v>
          </cell>
          <cell r="D8634" t="str">
            <v xml:space="preserve">Coléoptère de l'écorce                                                                     </v>
          </cell>
          <cell r="E8634" t="str">
            <v xml:space="preserve">Escarabajo de la corteza                                                                   </v>
          </cell>
          <cell r="F8634" t="str">
            <v>Model kornika</v>
          </cell>
          <cell r="G8634" t="str">
            <v xml:space="preserve">Жук-короед                                                                               </v>
          </cell>
          <cell r="H8634">
            <v>292</v>
          </cell>
        </row>
        <row r="8635">
          <cell r="A8635" t="str">
            <v>SOM-ZOS-47/6</v>
          </cell>
          <cell r="B8635" t="str">
            <v>Borkenkäfer - Entwicklung</v>
          </cell>
          <cell r="C8635" t="str">
            <v xml:space="preserve">Bark Beetle - Development                                                                                               </v>
          </cell>
          <cell r="D8635" t="str">
            <v xml:space="preserve">Coléoptère de l'écorce - Développement                                                                          </v>
          </cell>
          <cell r="E8635" t="str">
            <v xml:space="preserve">Escarabajo de la corteza - Desarrollo                                                                      </v>
          </cell>
          <cell r="F8635" t="str">
            <v>Model rozwojowy kornika</v>
          </cell>
          <cell r="G8635" t="str">
            <v xml:space="preserve">Короед - развитие                                                                            </v>
          </cell>
          <cell r="H8635">
            <v>498</v>
          </cell>
        </row>
        <row r="8636">
          <cell r="A8636" t="str">
            <v>SOM-ZOS-48</v>
          </cell>
          <cell r="B8636" t="str">
            <v>Käferkopf</v>
          </cell>
          <cell r="C8636" t="str">
            <v xml:space="preserve">Head of Carabus                                                                                                         </v>
          </cell>
          <cell r="D8636" t="str">
            <v xml:space="preserve">Chef de Carabus                                                                   </v>
          </cell>
          <cell r="E8636" t="str">
            <v xml:space="preserve">Jefe de Carabus                                                                   </v>
          </cell>
          <cell r="F8636" t="str">
            <v>Model głowy chrząszcza</v>
          </cell>
          <cell r="G8636" t="str">
            <v xml:space="preserve">Глава компании Carabus                                                                   </v>
          </cell>
          <cell r="H8636">
            <v>976</v>
          </cell>
        </row>
        <row r="8637">
          <cell r="A8637" t="str">
            <v>SOM-ZOS-48/1</v>
          </cell>
          <cell r="B8637" t="str">
            <v>Bienenkopf</v>
          </cell>
          <cell r="C8637" t="str">
            <v xml:space="preserve">Head of Bee                                                                                                             </v>
          </cell>
          <cell r="D8637" t="str">
            <v xml:space="preserve">Chef des abeilles                                                                    </v>
          </cell>
          <cell r="E8637" t="str">
            <v xml:space="preserve">Jefe de la Abeja                                                                 </v>
          </cell>
          <cell r="F8637" t="str">
            <v>Model głowy pszczoły</v>
          </cell>
          <cell r="G8637" t="str">
            <v xml:space="preserve">Руководитель отдела пчеловодства                                                                                    </v>
          </cell>
          <cell r="H8637">
            <v>505</v>
          </cell>
        </row>
        <row r="8638">
          <cell r="A8638" t="str">
            <v>SOM-ZOS-48/2</v>
          </cell>
          <cell r="B8638" t="str">
            <v>Schmetterlingskopf</v>
          </cell>
          <cell r="C8638" t="str">
            <v xml:space="preserve">Head of a Butterfly                                                                                                     </v>
          </cell>
          <cell r="D8638" t="str">
            <v xml:space="preserve">Tête de papillon                                                                    </v>
          </cell>
          <cell r="E8638" t="str">
            <v xml:space="preserve">Cabeza de mariposa                                                                    </v>
          </cell>
          <cell r="F8638" t="str">
            <v>Model głowy motyla</v>
          </cell>
          <cell r="G8638" t="str">
            <v xml:space="preserve">Голова бабочки                                                                          </v>
          </cell>
          <cell r="H8638">
            <v>517</v>
          </cell>
        </row>
        <row r="8639">
          <cell r="A8639" t="str">
            <v>SOM-ZOS-48/3</v>
          </cell>
          <cell r="B8639" t="str">
            <v>Stechmückenkopf</v>
          </cell>
          <cell r="C8639" t="str">
            <v xml:space="preserve">Head of a Gnat                                                                                                          </v>
          </cell>
          <cell r="D8639" t="str">
            <v xml:space="preserve">Tête de moucheron                                                                     </v>
          </cell>
          <cell r="E8639" t="str">
            <v xml:space="preserve">Cabeza de mosquito                                                                    </v>
          </cell>
          <cell r="F8639" t="str">
            <v>Model głowy komara</v>
          </cell>
          <cell r="G8639" t="str">
            <v xml:space="preserve">Голова комара                                                                        </v>
          </cell>
          <cell r="H8639">
            <v>507</v>
          </cell>
        </row>
        <row r="8640">
          <cell r="A8640" t="str">
            <v>SOM-ZOS-48/4</v>
          </cell>
          <cell r="B8640" t="str">
            <v>Fliegenkopf</v>
          </cell>
          <cell r="C8640" t="str">
            <v xml:space="preserve">Head of a Fly                                                                                                           </v>
          </cell>
          <cell r="D8640" t="str">
            <v xml:space="preserve">Tête de mouche                                                                  </v>
          </cell>
          <cell r="E8640" t="str">
            <v xml:space="preserve">Cabeza de mosca                                                                 </v>
          </cell>
          <cell r="F8640" t="str">
            <v>Model głowy muchy</v>
          </cell>
          <cell r="G8640" t="str">
            <v xml:space="preserve">Голова мухи                                                                    </v>
          </cell>
          <cell r="H8640">
            <v>360</v>
          </cell>
        </row>
        <row r="8641">
          <cell r="A8641" t="str">
            <v>SOM-ZOS-48/5</v>
          </cell>
          <cell r="B8641" t="str">
            <v>Modell einer Stechmücke</v>
          </cell>
          <cell r="C8641" t="str">
            <v xml:space="preserve">Model of a Mosquito                                                                                                     </v>
          </cell>
          <cell r="D8641" t="str">
            <v xml:space="preserve">Modèle d'un moustique                                                                     </v>
          </cell>
          <cell r="E8641" t="str">
            <v xml:space="preserve">Maqueta de un mosquito                                                                    </v>
          </cell>
          <cell r="F8641" t="str">
            <v>Model komara</v>
          </cell>
          <cell r="G8641" t="str">
            <v xml:space="preserve">Модель комара                                                                        </v>
          </cell>
          <cell r="H8641">
            <v>2477</v>
          </cell>
        </row>
        <row r="8642">
          <cell r="A8642" t="str">
            <v>SOM-ZOS-48/6</v>
          </cell>
          <cell r="B8642" t="str">
            <v>Schabenkopf</v>
          </cell>
          <cell r="C8642" t="str">
            <v xml:space="preserve">Model of the Head of a Cockroach                                                                                        </v>
          </cell>
          <cell r="D8642" t="str">
            <v xml:space="preserve">Modèle de la tête d'un cafard                                                                  </v>
          </cell>
          <cell r="E8642" t="str">
            <v xml:space="preserve">Modelo de la cabeza de una cucaracha                                                                     </v>
          </cell>
          <cell r="F8642" t="str">
            <v>Model głowy karaczana</v>
          </cell>
          <cell r="G8642" t="str">
            <v xml:space="preserve">Модель головы таракана                                                                            </v>
          </cell>
          <cell r="H8642">
            <v>533</v>
          </cell>
        </row>
        <row r="8643">
          <cell r="A8643" t="str">
            <v>SOM-ZOS-49</v>
          </cell>
          <cell r="B8643" t="str">
            <v>Komplex- oder Facettenauge</v>
          </cell>
          <cell r="C8643" t="str">
            <v xml:space="preserve">Compound or Facet Eye                                                                                                   </v>
          </cell>
          <cell r="D8643" t="str">
            <v xml:space="preserve">Œil composé ou à facettes                                                                    </v>
          </cell>
          <cell r="E8643" t="str">
            <v xml:space="preserve">Ojo compuesto o facetado                                                                    </v>
          </cell>
          <cell r="F8643" t="str">
            <v>Model oka mozaikowego</v>
          </cell>
          <cell r="G8643" t="str">
            <v xml:space="preserve">Компаунд или фасеточный глаз                                                                    </v>
          </cell>
          <cell r="H8643">
            <v>384</v>
          </cell>
        </row>
        <row r="8644">
          <cell r="A8644" t="str">
            <v>SOM-ZOS-49/14</v>
          </cell>
          <cell r="B8644" t="str">
            <v>Termite</v>
          </cell>
          <cell r="C8644" t="str">
            <v xml:space="preserve">Termite                                                                                                                 </v>
          </cell>
          <cell r="D8644" t="str">
            <v xml:space="preserve">Termite                                                                   </v>
          </cell>
          <cell r="E8644" t="str">
            <v xml:space="preserve">Termitas                                                                    </v>
          </cell>
          <cell r="F8644" t="str">
            <v>Model termita</v>
          </cell>
          <cell r="G8644" t="str">
            <v xml:space="preserve">Термит                                                                        </v>
          </cell>
          <cell r="H8644">
            <v>330</v>
          </cell>
        </row>
        <row r="8645">
          <cell r="A8645" t="str">
            <v>SOM-ZOS-49/20</v>
          </cell>
          <cell r="B8645" t="str">
            <v>Kopflaus</v>
          </cell>
          <cell r="C8645" t="str">
            <v xml:space="preserve">Headlouse                                                                                                               </v>
          </cell>
          <cell r="D8645" t="str">
            <v xml:space="preserve">Headlouse                                                                     </v>
          </cell>
          <cell r="E8645" t="str">
            <v xml:space="preserve">Headlouse                                                                     </v>
          </cell>
          <cell r="F8645" t="str">
            <v>Model wszy głowowej</v>
          </cell>
          <cell r="G8645" t="str">
            <v xml:space="preserve">Headlouse                                                                     </v>
          </cell>
          <cell r="H8645">
            <v>190</v>
          </cell>
        </row>
        <row r="8646">
          <cell r="A8646" t="str">
            <v>SOM-ZOS-49/22</v>
          </cell>
          <cell r="B8646" t="str">
            <v>Blattlaus</v>
          </cell>
          <cell r="C8646" t="str">
            <v xml:space="preserve">Aphid                                                                                                                   </v>
          </cell>
          <cell r="D8646" t="str">
            <v xml:space="preserve">Puceron                                                                   </v>
          </cell>
          <cell r="E8646" t="str">
            <v xml:space="preserve">Pulgón                                                                   </v>
          </cell>
          <cell r="F8646" t="str">
            <v>Model mszycy</v>
          </cell>
          <cell r="G8646" t="str">
            <v xml:space="preserve">Тля                                                                  </v>
          </cell>
          <cell r="H8646">
            <v>312</v>
          </cell>
        </row>
        <row r="8647">
          <cell r="A8647" t="str">
            <v>SOM-ZOS-49/27</v>
          </cell>
          <cell r="B8647" t="str">
            <v>Ameise</v>
          </cell>
          <cell r="C8647" t="str">
            <v xml:space="preserve">Ant                                                                                                                     </v>
          </cell>
          <cell r="D8647" t="str">
            <v xml:space="preserve">Fourmi                                                                  </v>
          </cell>
          <cell r="E8647" t="str">
            <v xml:space="preserve">Hormiga                                                                   </v>
          </cell>
          <cell r="F8647" t="str">
            <v>Model mrówki</v>
          </cell>
          <cell r="G8647" t="str">
            <v xml:space="preserve">Муравей                                                                          </v>
          </cell>
          <cell r="H8647">
            <v>381</v>
          </cell>
        </row>
        <row r="8648">
          <cell r="A8648" t="str">
            <v>SOM-ZOS-49/31</v>
          </cell>
          <cell r="B8648" t="str">
            <v>Fliege</v>
          </cell>
          <cell r="C8648" t="str">
            <v xml:space="preserve">Model of a Fly                                                                                                          </v>
          </cell>
          <cell r="D8648" t="str">
            <v xml:space="preserve">Modèle d'une mouche                                                                  </v>
          </cell>
          <cell r="E8648" t="str">
            <v xml:space="preserve">Modelo de una mosca                                                                 </v>
          </cell>
          <cell r="F8648" t="str">
            <v>Model muchy</v>
          </cell>
          <cell r="G8648" t="str">
            <v xml:space="preserve">Модель мухи                                                                    </v>
          </cell>
          <cell r="H8648">
            <v>742</v>
          </cell>
        </row>
        <row r="8649">
          <cell r="A8649" t="str">
            <v>SOM-ZOS-49/32</v>
          </cell>
          <cell r="B8649" t="str">
            <v>Katzenfloh</v>
          </cell>
          <cell r="C8649" t="str">
            <v xml:space="preserve">Flea                                                                                                                    </v>
          </cell>
          <cell r="D8649" t="str">
            <v xml:space="preserve">Puces                                                                 </v>
          </cell>
          <cell r="E8649" t="str">
            <v xml:space="preserve">Pulga                                                                 </v>
          </cell>
          <cell r="F8649" t="str">
            <v>Model pchły kociej</v>
          </cell>
          <cell r="G8649" t="str">
            <v xml:space="preserve">Блоха                                                                      </v>
          </cell>
          <cell r="H8649">
            <v>279</v>
          </cell>
        </row>
        <row r="8650">
          <cell r="A8650" t="str">
            <v>SOM-ZOS-5</v>
          </cell>
          <cell r="B8650" t="str">
            <v>Rindergebissentwicklung</v>
          </cell>
          <cell r="C8650" t="str">
            <v xml:space="preserve">Models of Sets of Cow's Teeth                                                                                            </v>
          </cell>
          <cell r="D8650" t="str">
            <v xml:space="preserve">Modèles de jeux de dents de vache                                                                  </v>
          </cell>
          <cell r="E8650" t="str">
            <v xml:space="preserve">Modelos de conjuntos de dientes de vaca                                                                 </v>
          </cell>
          <cell r="F8650" t="str">
            <v>Model rozwoju uzębienia krowy</v>
          </cell>
          <cell r="G8650" t="str">
            <v xml:space="preserve">Модели наборов коровьих зубов                                                                       </v>
          </cell>
          <cell r="H8650">
            <v>937</v>
          </cell>
        </row>
        <row r="8651">
          <cell r="A8651" t="str">
            <v>SOM-ZOS-50</v>
          </cell>
          <cell r="B8651" t="str">
            <v>Gorilla-Schädel, männlich</v>
          </cell>
          <cell r="C8651" t="str">
            <v xml:space="preserve">Gorilla Skull                                                                                                           </v>
          </cell>
          <cell r="D8651" t="str">
            <v xml:space="preserve">Crâne de gorille                                                                   </v>
          </cell>
          <cell r="E8651" t="str">
            <v xml:space="preserve">Cráneo de gorila                                                                  </v>
          </cell>
          <cell r="F8651" t="str">
            <v>Model czaszki samca goryla</v>
          </cell>
          <cell r="G8651" t="str">
            <v xml:space="preserve">Череп гориллы                                                                          </v>
          </cell>
          <cell r="H8651">
            <v>302</v>
          </cell>
        </row>
        <row r="8652">
          <cell r="A8652" t="str">
            <v>SOM-ZOS-50/1</v>
          </cell>
          <cell r="B8652" t="str">
            <v>Gorilla-Schädel, jugendlich</v>
          </cell>
          <cell r="C8652" t="str">
            <v xml:space="preserve">Young Gorilla Skull                                                                                                     </v>
          </cell>
          <cell r="D8652" t="str">
            <v xml:space="preserve">Crâne de jeune gorille                                                                   </v>
          </cell>
          <cell r="E8652" t="str">
            <v xml:space="preserve">Cráneo de gorila joven                                                                 </v>
          </cell>
          <cell r="F8652" t="str">
            <v>Model czaszki młodego goryla</v>
          </cell>
          <cell r="G8652" t="str">
            <v xml:space="preserve">Череп молодой гориллы                                                                          </v>
          </cell>
          <cell r="H8652">
            <v>222</v>
          </cell>
        </row>
        <row r="8653">
          <cell r="A8653" t="str">
            <v>SOM-ZOS-51</v>
          </cell>
          <cell r="B8653" t="str">
            <v>Gorilla-Schädel, weiblich</v>
          </cell>
          <cell r="C8653" t="str">
            <v xml:space="preserve">Gorilla Skull                                                                                                           </v>
          </cell>
          <cell r="D8653" t="str">
            <v xml:space="preserve">Crâne de gorille                                                                   </v>
          </cell>
          <cell r="E8653" t="str">
            <v xml:space="preserve">Cráneo de gorila                                                                  </v>
          </cell>
          <cell r="F8653" t="str">
            <v>Model czaszki samicy goryla</v>
          </cell>
          <cell r="G8653" t="str">
            <v xml:space="preserve">Череп гориллы                                                                          </v>
          </cell>
          <cell r="H8653">
            <v>279</v>
          </cell>
        </row>
        <row r="8654">
          <cell r="A8654" t="str">
            <v>SOM-ZOS-52</v>
          </cell>
          <cell r="B8654" t="str">
            <v>Orang-Utan-Schädel, männlich</v>
          </cell>
          <cell r="C8654" t="str">
            <v xml:space="preserve">Orang-Utan Skull                                                                                                        </v>
          </cell>
          <cell r="D8654" t="str">
            <v xml:space="preserve">Crâne d'Orang-Utan                                                                        </v>
          </cell>
          <cell r="E8654" t="str">
            <v xml:space="preserve">Cráneo de orangután                                                                      </v>
          </cell>
          <cell r="F8654" t="str">
            <v>Model czaszki samca orangutana</v>
          </cell>
          <cell r="G8654" t="str">
            <v xml:space="preserve">Череп орангутанга                                                                                  </v>
          </cell>
          <cell r="H8654">
            <v>262</v>
          </cell>
        </row>
        <row r="8655">
          <cell r="A8655" t="str">
            <v>SOM-ZOS-52/1</v>
          </cell>
          <cell r="B8655" t="str">
            <v>Orang-Utan-Schädel, weiblich</v>
          </cell>
          <cell r="C8655" t="str">
            <v xml:space="preserve">Orang-Utan Skull                                                                                                        </v>
          </cell>
          <cell r="D8655" t="str">
            <v xml:space="preserve">Crâne d'Orang-Utan                                                                        </v>
          </cell>
          <cell r="E8655" t="str">
            <v xml:space="preserve">Cráneo de orangután                                                                      </v>
          </cell>
          <cell r="F8655" t="str">
            <v>Model czaszki samicy orangutana</v>
          </cell>
          <cell r="G8655" t="str">
            <v xml:space="preserve">Череп орангутанга                                                                                  </v>
          </cell>
          <cell r="H8655">
            <v>250</v>
          </cell>
        </row>
        <row r="8656">
          <cell r="A8656" t="str">
            <v>SOM-ZOS-52/2</v>
          </cell>
          <cell r="B8656" t="str">
            <v>Orang-Utan-Schädel, jugendlich</v>
          </cell>
          <cell r="C8656" t="str">
            <v xml:space="preserve">Skull of Young Orang-Utan                                                                                               </v>
          </cell>
          <cell r="D8656" t="str">
            <v xml:space="preserve">Crâne d'un jeune Orang-Utan                                                                      </v>
          </cell>
          <cell r="E8656" t="str">
            <v xml:space="preserve">Cráneo de joven orangután                                                                      </v>
          </cell>
          <cell r="F8656" t="str">
            <v>Model czaszki młodego orangutana</v>
          </cell>
          <cell r="G8656" t="str">
            <v xml:space="preserve">Череп молодого орангутанга                                                                                  </v>
          </cell>
          <cell r="H8656">
            <v>196</v>
          </cell>
        </row>
        <row r="8657">
          <cell r="A8657" t="str">
            <v>SOM-ZOS-53</v>
          </cell>
          <cell r="B8657" t="str">
            <v>Schimpansen-Schädel, männlich</v>
          </cell>
          <cell r="C8657" t="str">
            <v xml:space="preserve">Chimpanzee Skull                                                                                                        </v>
          </cell>
          <cell r="D8657" t="str">
            <v xml:space="preserve">Crâne de chimpanzé                                                                      </v>
          </cell>
          <cell r="E8657" t="str">
            <v xml:space="preserve">Cráneo de chimpancé                                                                      </v>
          </cell>
          <cell r="F8657" t="str">
            <v>Model czaszki samca szympansa</v>
          </cell>
          <cell r="G8657" t="str">
            <v xml:space="preserve">Череп шимпанзе                                                                            </v>
          </cell>
          <cell r="H8657">
            <v>253</v>
          </cell>
        </row>
        <row r="8658">
          <cell r="A8658" t="str">
            <v>SOM-ZOS-53/1</v>
          </cell>
          <cell r="B8658" t="str">
            <v>Schimpansen-Schädel, jugendlich</v>
          </cell>
          <cell r="C8658" t="str">
            <v xml:space="preserve">Skull of Young Chimpanzee                                                                                               </v>
          </cell>
          <cell r="D8658" t="str">
            <v xml:space="preserve">Crâne d'un jeune chimpanzé                                                                      </v>
          </cell>
          <cell r="E8658" t="str">
            <v xml:space="preserve">Cráneo de chimpancé joven                                                                 </v>
          </cell>
          <cell r="F8658" t="str">
            <v>Model czaszki młodego szympansa</v>
          </cell>
          <cell r="G8658" t="str">
            <v xml:space="preserve">Череп молодого шимпанзе                                                                            </v>
          </cell>
          <cell r="H8658">
            <v>188</v>
          </cell>
        </row>
        <row r="8659">
          <cell r="A8659" t="str">
            <v>SOM-ZOS-53/107</v>
          </cell>
          <cell r="B8659" t="str">
            <v>Künstlicher Schimpansen-Schädel, Schädeldecke abnehmbar</v>
          </cell>
          <cell r="C8659" t="str">
            <v xml:space="preserve">Artificial Skull of a Chimpanzee                                                                                        </v>
          </cell>
          <cell r="D8659" t="str">
            <v xml:space="preserve">Crâne artificiel d'un chimpanzé                                                                      </v>
          </cell>
          <cell r="E8659" t="str">
            <v xml:space="preserve">Cráneo artificial de un chimpancé                                                                      </v>
          </cell>
          <cell r="F8659" t="str">
            <v>Replika czaszki szympansa ze zdejmowanym sklepieniem</v>
          </cell>
          <cell r="G8659" t="str">
            <v xml:space="preserve">Искусственный череп шимпанзе                                                                            </v>
          </cell>
          <cell r="H8659">
            <v>267</v>
          </cell>
        </row>
        <row r="8660">
          <cell r="A8660" t="str">
            <v>SOM-ZOS-53/110</v>
          </cell>
          <cell r="B8660" t="str">
            <v>Künstliches Schimpansenskelett, auf Stativ montiert</v>
          </cell>
          <cell r="C8660" t="str">
            <v xml:space="preserve">Artificial Skeleton of Chimpanzee                                                                                       </v>
          </cell>
          <cell r="D8660" t="str">
            <v xml:space="preserve">Squelette artificiel de chimpanzé                                                                      </v>
          </cell>
          <cell r="E8660" t="str">
            <v xml:space="preserve">Esqueleto artificial de chimpancé                                                                      </v>
          </cell>
          <cell r="F8660" t="str">
            <v>Replika szkieletu szympansa na statywie</v>
          </cell>
          <cell r="G8660" t="str">
            <v xml:space="preserve">Искусственный скелет шимпанзе                                                                            </v>
          </cell>
          <cell r="H8660">
            <v>2321</v>
          </cell>
        </row>
        <row r="8661">
          <cell r="A8661" t="str">
            <v>SOM-ZOS-53/116</v>
          </cell>
          <cell r="B8661" t="str">
            <v>Künstliches Schimpansen-Becken-Skelett</v>
          </cell>
          <cell r="C8661" t="str">
            <v xml:space="preserve">Artificial Pelvis of a Chimpanzee                                                                                       </v>
          </cell>
          <cell r="D8661" t="str">
            <v xml:space="preserve">Pelvis artificiel d'un chimpanzé                                                                      </v>
          </cell>
          <cell r="E8661" t="str">
            <v xml:space="preserve">Pelvis artificial de un chimpancé                                                                      </v>
          </cell>
          <cell r="F8661" t="str">
            <v>Replika szkieletu miednicy szympansa</v>
          </cell>
          <cell r="G8661" t="str">
            <v xml:space="preserve">Искусственный таз шимпанзе                                                                            </v>
          </cell>
          <cell r="H8661">
            <v>148</v>
          </cell>
        </row>
        <row r="8662">
          <cell r="A8662" t="str">
            <v>SOM-ZOS-53/122</v>
          </cell>
          <cell r="B8662" t="str">
            <v>Künstliches Schimpansen-Fuss-Skelett</v>
          </cell>
          <cell r="C8662" t="str">
            <v xml:space="preserve">Artificial Foot Skeleton of a Chimpanzee                                                                                </v>
          </cell>
          <cell r="D8662" t="str">
            <v xml:space="preserve">Squelette de pied artificiel d'un chimpanzé                                                                      </v>
          </cell>
          <cell r="E8662" t="str">
            <v xml:space="preserve">Esqueleto de pie artificial de un chimpancé                                                                      </v>
          </cell>
          <cell r="F8662" t="str">
            <v>Replika szkieletu stopy szympansa</v>
          </cell>
          <cell r="G8662" t="str">
            <v xml:space="preserve">Искусственный скелет ноги шимпанзе                                                                            </v>
          </cell>
          <cell r="H8662">
            <v>128</v>
          </cell>
        </row>
        <row r="8663">
          <cell r="A8663" t="str">
            <v>SOM-ZOS-53/131</v>
          </cell>
          <cell r="B8663" t="str">
            <v>Künstliches Schimpansen-Hand-Skelett</v>
          </cell>
          <cell r="C8663" t="str">
            <v xml:space="preserve">Artificial Hand Skeleton of a Chimpanzee                                                                                </v>
          </cell>
          <cell r="D8663" t="str">
            <v xml:space="preserve">Squelette artificiel de la main d'un chimpanzé                                                                      </v>
          </cell>
          <cell r="E8663" t="str">
            <v xml:space="preserve">Esqueleto de mano artificial de un chimpancé                                                                      </v>
          </cell>
          <cell r="F8663" t="str">
            <v>Replika szkieletu ręki szympansa</v>
          </cell>
          <cell r="G8663" t="str">
            <v xml:space="preserve">Искусственный скелет руки шимпанзе                                                                            </v>
          </cell>
          <cell r="H8663">
            <v>126</v>
          </cell>
        </row>
        <row r="8664">
          <cell r="A8664" t="str">
            <v>SOM-ZOS-53/142</v>
          </cell>
          <cell r="B8664" t="str">
            <v>Sammlung typischer Knochen vom Schimpansen</v>
          </cell>
          <cell r="C8664" t="str">
            <v xml:space="preserve">Collection of Typical Chimpanzee Bones                                                                                  </v>
          </cell>
          <cell r="D8664" t="str">
            <v xml:space="preserve">Collection d'ossements de chimpanzés typiques                                                                    </v>
          </cell>
          <cell r="E8664" t="str">
            <v xml:space="preserve">Colección de huesos típicos de chimpancé                                                                      </v>
          </cell>
          <cell r="F8664" t="str">
            <v>Zbiór typowych kości szympansów</v>
          </cell>
          <cell r="G8664" t="str">
            <v xml:space="preserve">Коллекция типичных костей шимпанзе                                                                            </v>
          </cell>
          <cell r="H8664">
            <v>556</v>
          </cell>
        </row>
        <row r="8665">
          <cell r="A8665" t="str">
            <v>SOM-ZOS-53/2</v>
          </cell>
          <cell r="B8665" t="str">
            <v>Schimpansen-Schädel, weiblich</v>
          </cell>
          <cell r="C8665" t="str">
            <v xml:space="preserve">Chimpanzee skull, female                                                            </v>
          </cell>
          <cell r="D8665" t="str">
            <v xml:space="preserve">Crâne de chimpanzé, femelle                                                            </v>
          </cell>
          <cell r="E8665" t="str">
            <v xml:space="preserve">Cráneo de chimpancé, hembra                                                            </v>
          </cell>
          <cell r="F8665" t="str">
            <v>Model czaszki samicy szympansa</v>
          </cell>
          <cell r="G8665" t="str">
            <v xml:space="preserve">Череп шимпанзе, самка                                                            </v>
          </cell>
          <cell r="H8665">
            <v>241</v>
          </cell>
        </row>
        <row r="8666">
          <cell r="A8666" t="str">
            <v>SOM-ZOS-53/20</v>
          </cell>
          <cell r="B8666" t="str">
            <v>Biber-Schädel</v>
          </cell>
          <cell r="C8666" t="str">
            <v xml:space="preserve">Beaver Skull                                                                                                            </v>
          </cell>
          <cell r="D8666" t="str">
            <v xml:space="preserve">Crâne de castor                                                                  </v>
          </cell>
          <cell r="E8666" t="str">
            <v xml:space="preserve">Cráneo de castor                                                                  </v>
          </cell>
          <cell r="F8666" t="str">
            <v>Model czaszki bobra</v>
          </cell>
          <cell r="G8666" t="str">
            <v xml:space="preserve">Череп бобра                                                                      </v>
          </cell>
          <cell r="H8666">
            <v>397</v>
          </cell>
        </row>
        <row r="8667">
          <cell r="A8667" t="str">
            <v>SOM-ZOS-53/3</v>
          </cell>
          <cell r="B8667" t="str">
            <v>Pavian-Schädel</v>
          </cell>
          <cell r="C8667" t="str">
            <v xml:space="preserve">Baboon Skull                                                                                                            </v>
          </cell>
          <cell r="D8667" t="str">
            <v xml:space="preserve">Crâne de babouin                                                                   </v>
          </cell>
          <cell r="E8667" t="str">
            <v xml:space="preserve">Cráneo de babuino                                                                   </v>
          </cell>
          <cell r="F8667" t="str">
            <v>Model czaszki pawiana</v>
          </cell>
          <cell r="G8667" t="str">
            <v xml:space="preserve">Череп бабуина                                                                          </v>
          </cell>
          <cell r="H8667">
            <v>378</v>
          </cell>
        </row>
        <row r="8668">
          <cell r="A8668" t="str">
            <v>SOM-ZOS-53/4</v>
          </cell>
          <cell r="B8668" t="str">
            <v>Rhesusaffen-Schädel</v>
          </cell>
          <cell r="C8668" t="str">
            <v xml:space="preserve">Rhesus Ape Skull                                                                                                        </v>
          </cell>
          <cell r="D8668" t="str">
            <v xml:space="preserve">Crâne de singe rhésus                                                                   </v>
          </cell>
          <cell r="E8668" t="str">
            <v xml:space="preserve">Cráneo del mono Rhesus                                                                  </v>
          </cell>
          <cell r="F8668" t="str">
            <v>Model czaszki makaka królewskiego</v>
          </cell>
          <cell r="G8668" t="str">
            <v xml:space="preserve">Череп обезьяны-резуса                                                                                         </v>
          </cell>
          <cell r="H8668">
            <v>195</v>
          </cell>
        </row>
        <row r="8669">
          <cell r="A8669" t="str">
            <v>SOM-ZOS-53/401</v>
          </cell>
          <cell r="B8669" t="str">
            <v>Künstliches Schimpansenskelett, unmontiert</v>
          </cell>
          <cell r="C8669" t="str">
            <v xml:space="preserve">Artificial Skeleton of Chimpanzee                                                                                       </v>
          </cell>
          <cell r="D8669" t="str">
            <v xml:space="preserve">Squelette artificiel de chimpanzé                                                                      </v>
          </cell>
          <cell r="E8669" t="str">
            <v xml:space="preserve">Esqueleto artificial de chimpancé                                                                      </v>
          </cell>
          <cell r="F8669" t="str">
            <v>Replika szkieletu szympansa, rozmontowana</v>
          </cell>
          <cell r="G8669" t="str">
            <v xml:space="preserve">Искусственный скелет шимпанзе                                                                            </v>
          </cell>
          <cell r="H8669">
            <v>988</v>
          </cell>
        </row>
        <row r="8670">
          <cell r="A8670" t="str">
            <v>SOM-ZOS-53/5</v>
          </cell>
          <cell r="B8670" t="str">
            <v>Tupaia-Schädel</v>
          </cell>
          <cell r="C8670" t="str">
            <v xml:space="preserve">Tupaia-Skull                                                                                                            </v>
          </cell>
          <cell r="D8670" t="str">
            <v xml:space="preserve">Tupaia-Skull                                                                        </v>
          </cell>
          <cell r="E8670" t="str">
            <v xml:space="preserve">Tupaia-Skull                                                                        </v>
          </cell>
          <cell r="F8670" t="str">
            <v>Model czaszki tupai</v>
          </cell>
          <cell r="G8670" t="str">
            <v xml:space="preserve">Тупайя-Скул                                                                                 </v>
          </cell>
          <cell r="H8670">
            <v>132</v>
          </cell>
        </row>
        <row r="8671">
          <cell r="A8671" t="str">
            <v>SOM-ZOS-53/6</v>
          </cell>
          <cell r="B8671" t="str">
            <v>Brüllaffen-Schädel</v>
          </cell>
          <cell r="C8671" t="str">
            <v xml:space="preserve">Howling Monkey Skull                                                                                                    </v>
          </cell>
          <cell r="D8671" t="str">
            <v xml:space="preserve">Crâne de singe hurleur                                                                   </v>
          </cell>
          <cell r="E8671" t="str">
            <v xml:space="preserve">Cráneo de mono aullador                                                                    </v>
          </cell>
          <cell r="F8671" t="str">
            <v>Model czaszki wyjca</v>
          </cell>
          <cell r="G8671" t="str">
            <v xml:space="preserve">Череп воющей обезьяны                                                                            </v>
          </cell>
          <cell r="H8671">
            <v>251</v>
          </cell>
        </row>
        <row r="8672">
          <cell r="A8672" t="str">
            <v>SOM-ZOS-53/7</v>
          </cell>
          <cell r="B8672" t="str">
            <v>Gibbon-Schädel</v>
          </cell>
          <cell r="C8672" t="str">
            <v xml:space="preserve">Gibbon Skull                                                                                                            </v>
          </cell>
          <cell r="D8672" t="str">
            <v xml:space="preserve">Crâne de Gibbon                                                                  </v>
          </cell>
          <cell r="E8672" t="str">
            <v xml:space="preserve">Cráneo de gibón                                                                  </v>
          </cell>
          <cell r="F8672" t="str">
            <v>Model czaszki gibona</v>
          </cell>
          <cell r="G8672" t="str">
            <v xml:space="preserve">Череп гиббона                                                                          </v>
          </cell>
          <cell r="H8672">
            <v>293</v>
          </cell>
        </row>
        <row r="8673">
          <cell r="A8673" t="str">
            <v>SOM-ZOS-54/1</v>
          </cell>
          <cell r="B8673" t="str">
            <v>Herzmodelle von Wirbeltieren</v>
          </cell>
          <cell r="C8673" t="str">
            <v xml:space="preserve">Models of Vertebrate Hearts                                                                                             </v>
          </cell>
          <cell r="D8673" t="str">
            <v xml:space="preserve">Modèles de cœurs de vertébrés                                                                       </v>
          </cell>
          <cell r="E8673" t="str">
            <v xml:space="preserve">Modelos de corazones de vertebrados                                                                       </v>
          </cell>
          <cell r="F8673" t="str">
            <v>Modele serc kręgowców</v>
          </cell>
          <cell r="G8673" t="str">
            <v xml:space="preserve">Модели сердец позвоночных                                                                                  </v>
          </cell>
          <cell r="H8673">
            <v>1738</v>
          </cell>
        </row>
        <row r="8674">
          <cell r="A8674" t="str">
            <v>SOM-ZOS-55</v>
          </cell>
          <cell r="B8674" t="str">
            <v>Gehirnmodelle von Wirbeltieren</v>
          </cell>
          <cell r="C8674" t="str">
            <v xml:space="preserve">Models of Vertebrate Brains                                                                                             </v>
          </cell>
          <cell r="D8674" t="str">
            <v xml:space="preserve">Modèles de cerveaux de vertébrés                                                                       </v>
          </cell>
          <cell r="E8674" t="str">
            <v xml:space="preserve">Modelos de cerebros de vertebrados                                                                       </v>
          </cell>
          <cell r="F8674" t="str">
            <v>Modele mózgów kręgowców</v>
          </cell>
          <cell r="G8674" t="str">
            <v xml:space="preserve">Модели мозга позвоночных                                                                                  </v>
          </cell>
          <cell r="H8674">
            <v>661</v>
          </cell>
        </row>
        <row r="8675">
          <cell r="A8675" t="str">
            <v>SOM-ZOS-55/9</v>
          </cell>
          <cell r="B8675" t="str">
            <v>Modell vom Rattengehirn</v>
          </cell>
          <cell r="C8675" t="str">
            <v xml:space="preserve">Model of Rat Brain                                                                                                      </v>
          </cell>
          <cell r="D8675" t="str">
            <v xml:space="preserve">Modèle de cerveau de rat                                                               </v>
          </cell>
          <cell r="E8675" t="str">
            <v xml:space="preserve">Modelo de cerebro de rata                                                                </v>
          </cell>
          <cell r="F8675" t="str">
            <v>Model mózgu szczura</v>
          </cell>
          <cell r="G8675" t="str">
            <v xml:space="preserve">Модель мозга крысы                                                                      </v>
          </cell>
          <cell r="H8675">
            <v>99</v>
          </cell>
        </row>
        <row r="8676">
          <cell r="A8676" t="str">
            <v>SOM-ZOS-57</v>
          </cell>
          <cell r="B8676" t="str">
            <v>Zellteilung, 8 Modelle der verschiedenen Phasen</v>
          </cell>
          <cell r="C8676" t="str">
            <v xml:space="preserve">Cell division, 8 models in different phases                                                            </v>
          </cell>
          <cell r="D8676" t="str">
            <v xml:space="preserve">Division cellulaire, 8 modèles dans différentes phases                                                            </v>
          </cell>
          <cell r="E8676" t="str">
            <v xml:space="preserve">División celular, 8 modelos en diferentes fases                                                            </v>
          </cell>
          <cell r="F8676" t="str">
            <v>Model podziału komórki</v>
          </cell>
          <cell r="G8676" t="str">
            <v xml:space="preserve">Деление клеток, 8 моделей в разных фазах                                                            </v>
          </cell>
          <cell r="H8676">
            <v>534</v>
          </cell>
        </row>
        <row r="8677">
          <cell r="A8677" t="str">
            <v>SOM-ZOS-57/1</v>
          </cell>
          <cell r="B8677" t="str">
            <v>Mitose, 8 Einzelmodelle, unzerlegbar</v>
          </cell>
          <cell r="C8677" t="str">
            <v xml:space="preserve">Mitosis                                                                                                                 </v>
          </cell>
          <cell r="D8677" t="str">
            <v xml:space="preserve">Mitose                                                                  </v>
          </cell>
          <cell r="E8677" t="str">
            <v xml:space="preserve">Mitosis                                                                   </v>
          </cell>
          <cell r="F8677" t="str">
            <v>Model mitozy</v>
          </cell>
          <cell r="G8677" t="str">
            <v xml:space="preserve">Митоз                                                                      </v>
          </cell>
          <cell r="H8677">
            <v>1815</v>
          </cell>
        </row>
        <row r="8678">
          <cell r="A8678" t="str">
            <v>SOM-ZOS-57/10</v>
          </cell>
          <cell r="B8678" t="str">
            <v>Protein Modell (humaner Knochenwachstumsfaktor BMP-2)</v>
          </cell>
          <cell r="C8678" t="str">
            <v xml:space="preserve">Protein Model (human bone Morphogenetic protein BMP-2)                                                                  </v>
          </cell>
          <cell r="D8678" t="str">
            <v/>
          </cell>
          <cell r="E8678" t="str">
            <v/>
          </cell>
          <cell r="F8678" t="str">
            <v>Model białka (ludzki czynnik wzrostu kości BMP-2)</v>
          </cell>
          <cell r="G8678" t="str">
            <v/>
          </cell>
          <cell r="H8678">
            <v>146</v>
          </cell>
        </row>
        <row r="8679">
          <cell r="A8679" t="str">
            <v>SOM-ZOS-57/10-E</v>
          </cell>
          <cell r="B8679" t="str">
            <v>Protein Modell (humaner Knochenwachstumsfaktor BMP-2)</v>
          </cell>
          <cell r="C8679" t="str">
            <v xml:space="preserve">Protein Model (human bone Morphogenetic protein BMP-2)                                                                  </v>
          </cell>
          <cell r="D8679" t="str">
            <v/>
          </cell>
          <cell r="E8679" t="str">
            <v/>
          </cell>
          <cell r="F8679" t="str">
            <v>Model białka (ludzki czynnik wzrostu kości BMP-2)</v>
          </cell>
          <cell r="G8679" t="str">
            <v/>
          </cell>
          <cell r="H8679">
            <v>72</v>
          </cell>
        </row>
        <row r="8680">
          <cell r="A8680" t="str">
            <v>SOM-ZOS-57/2</v>
          </cell>
          <cell r="B8680" t="str">
            <v>Meiose, 8 Modelle mit 2 erklärenden Vormodellen</v>
          </cell>
          <cell r="C8680" t="str">
            <v xml:space="preserve">Meiosis                                                                                                                 </v>
          </cell>
          <cell r="D8680" t="str">
            <v xml:space="preserve">Méiose                                                                   </v>
          </cell>
          <cell r="E8680" t="str">
            <v xml:space="preserve">Meiosis                                                                   </v>
          </cell>
          <cell r="F8680" t="str">
            <v>Model mejozy</v>
          </cell>
          <cell r="G8680" t="str">
            <v xml:space="preserve">Мейоз                                                                      </v>
          </cell>
          <cell r="H8680">
            <v>1550</v>
          </cell>
        </row>
        <row r="8681">
          <cell r="A8681" t="str">
            <v>SOM-ZOS-57/20</v>
          </cell>
          <cell r="B8681" t="str">
            <v>DNA-Doppelhelix (Typ B-DNA)</v>
          </cell>
          <cell r="C8681" t="str">
            <v xml:space="preserve">DNA double helix (Type B-DNA)                                                                                           </v>
          </cell>
          <cell r="D8681" t="str">
            <v xml:space="preserve">Double hélice d'ADN (ADN de type B)                                                              </v>
          </cell>
          <cell r="E8681" t="str">
            <v xml:space="preserve">Doble hélice de ADN (ADN tipo B)                                                              </v>
          </cell>
          <cell r="F8681" t="str">
            <v>Model podwójnej helisy DNA (typ B-DNA)</v>
          </cell>
          <cell r="G8681" t="str">
            <v xml:space="preserve">Двойная спираль ДНК (тип B-ДНК)                                                                     </v>
          </cell>
          <cell r="H8681">
            <v>896</v>
          </cell>
        </row>
        <row r="8682">
          <cell r="A8682" t="str">
            <v>SOM-ZOS-57/3</v>
          </cell>
          <cell r="B8682" t="str">
            <v>Kernphasenwechsel bei Samen- und Eizellenreifung (Meiose)</v>
          </cell>
          <cell r="C8682" t="str">
            <v xml:space="preserve">Change of Nuclear Phases in the Maturation of Sperm         and Ovum (Meiosis)                                          </v>
          </cell>
          <cell r="D8682" t="str">
            <v/>
          </cell>
          <cell r="E8682" t="str">
            <v/>
          </cell>
          <cell r="F8682" t="str">
            <v>Model przemiany faz jądrowych podczas dojrzewania nasienia i komórek jajowych (mejoza)</v>
          </cell>
          <cell r="G8682" t="str">
            <v xml:space="preserve">Смена ядерных фаз при созревании сперматозоидов         и яйцеклетка (мейоз)            </v>
          </cell>
          <cell r="H8682">
            <v>708</v>
          </cell>
        </row>
        <row r="8683">
          <cell r="A8683" t="str">
            <v>SOM-ZOS-57/30</v>
          </cell>
          <cell r="B8683" t="str">
            <v>t-RNA Modell</v>
          </cell>
          <cell r="C8683" t="str">
            <v xml:space="preserve">T-RNA MODEL                                                                                                             </v>
          </cell>
          <cell r="D8683" t="str">
            <v xml:space="preserve">MODÈLE D'ARN-T                                                                   </v>
          </cell>
          <cell r="E8683" t="str">
            <v xml:space="preserve">MODELO T-ARN                                                                 </v>
          </cell>
          <cell r="F8683" t="str">
            <v>Model t-RNA</v>
          </cell>
          <cell r="G8683" t="str">
            <v xml:space="preserve">МОДЕЛЬ Т-РНК                                                                     </v>
          </cell>
          <cell r="H8683">
            <v>339</v>
          </cell>
        </row>
        <row r="8684">
          <cell r="A8684" t="str">
            <v>SOM-ZOS-57/4</v>
          </cell>
          <cell r="B8684" t="str">
            <v>Chromosomenmodell</v>
          </cell>
          <cell r="C8684" t="str">
            <v xml:space="preserve">Chromosome model                                                                                                        </v>
          </cell>
          <cell r="D8684" t="str">
            <v xml:space="preserve">Modèle de chromosome                                                                      </v>
          </cell>
          <cell r="E8684" t="str">
            <v xml:space="preserve">Modelo cromosómico                                                                        </v>
          </cell>
          <cell r="F8684" t="str">
            <v>Model chromosomu</v>
          </cell>
          <cell r="G8684" t="str">
            <v xml:space="preserve">Модель хромосомы                                                                              </v>
          </cell>
          <cell r="H8684">
            <v>415</v>
          </cell>
        </row>
        <row r="8685">
          <cell r="A8685" t="str">
            <v>SOM-ZOS-58</v>
          </cell>
          <cell r="B8685" t="str">
            <v>Äquale Eifurchung und Keimblätterbildung</v>
          </cell>
          <cell r="C8685" t="str">
            <v xml:space="preserve">Equal Cell Division and the Formation of the Nuclear        Membrane in the Lancelet                                    </v>
          </cell>
          <cell r="D8685" t="str">
            <v/>
          </cell>
          <cell r="E8685" t="str">
            <v/>
          </cell>
          <cell r="F8685" t="str">
            <v>Równy podział komórki i powstanie błony jądrowej u lancetnika</v>
          </cell>
          <cell r="G8685" t="str">
            <v/>
          </cell>
          <cell r="H8685">
            <v>411</v>
          </cell>
        </row>
        <row r="8686">
          <cell r="A8686" t="str">
            <v>SOM-ZOS-59/K</v>
          </cell>
          <cell r="B8686" t="str">
            <v>Längsschnitt durch die Larve des Lanzettfischchens am Beginnder Entwicklung</v>
          </cell>
          <cell r="C8686" t="str">
            <v xml:space="preserve">Longitudinal Section of the Larva of the Lancelet           at the Beginning of Development                             </v>
          </cell>
          <cell r="D8686" t="str">
            <v xml:space="preserve">Section longitudinale de la larve du Lancelet        au début du développement              </v>
          </cell>
          <cell r="E8686" t="str">
            <v xml:space="preserve">Sección longitudinal de la larva del lancelet        al inicio del desarrollo          </v>
          </cell>
          <cell r="F8686" t="str">
            <v>Model przekroju podłużnego larwy lancetnika na początku rozwoju</v>
          </cell>
          <cell r="G8686" t="str">
            <v xml:space="preserve">Продольный разрез личинки ланцетника           в начале развития                </v>
          </cell>
          <cell r="H8686">
            <v>119</v>
          </cell>
        </row>
        <row r="8687">
          <cell r="A8687" t="str">
            <v>SOM-ZOS-59/L</v>
          </cell>
          <cell r="B8687" t="str">
            <v>Längsschnitt durch die Larve des Lanzettfischchens infortgeschrittener Entwicklung</v>
          </cell>
          <cell r="C8687" t="str">
            <v xml:space="preserve">Longitudinal Section of an Older Larva of the Lancelet      with Nine Original Segments                                 </v>
          </cell>
          <cell r="D8687" t="str">
            <v/>
          </cell>
          <cell r="E8687" t="str">
            <v xml:space="preserve">Sección longitudinal de una larva mayor del Lancelet      con nueve segmentos originales          </v>
          </cell>
          <cell r="F8687" t="str">
            <v>Model przekroju podłużnego larwy lancetnika w zaawansowanym rozwoju</v>
          </cell>
          <cell r="G8687" t="str">
            <v xml:space="preserve">Продольный разрез личинки старшего возраста ланцетника      с девятью оригинальными сегментами                    </v>
          </cell>
          <cell r="H8687">
            <v>122</v>
          </cell>
        </row>
        <row r="8688">
          <cell r="A8688" t="str">
            <v>SOM-ZOS-59/M</v>
          </cell>
          <cell r="B8688" t="str">
            <v>Lanzettfischchen</v>
          </cell>
          <cell r="C8688" t="str">
            <v xml:space="preserve">Lancelet                                                                                                                </v>
          </cell>
          <cell r="D8688" t="str">
            <v xml:space="preserve">Lancette                                                                    </v>
          </cell>
          <cell r="E8688" t="str">
            <v xml:space="preserve">Lancelet                                                                    </v>
          </cell>
          <cell r="F8688" t="str">
            <v>Model lancetnika</v>
          </cell>
          <cell r="G8688" t="str">
            <v xml:space="preserve">Ланцет                                                                        </v>
          </cell>
          <cell r="H8688">
            <v>559</v>
          </cell>
        </row>
        <row r="8689">
          <cell r="A8689" t="str">
            <v>SOM-ZOS-59/N</v>
          </cell>
          <cell r="B8689" t="str">
            <v>Querschnitt eines Lanzettfischchens</v>
          </cell>
          <cell r="C8689" t="str">
            <v xml:space="preserve">Lancelet                                                                                                                </v>
          </cell>
          <cell r="D8689" t="str">
            <v xml:space="preserve">Lancette                                                                    </v>
          </cell>
          <cell r="E8689" t="str">
            <v xml:space="preserve">Lancelet                                                                    </v>
          </cell>
          <cell r="F8689" t="str">
            <v>Model przekrojowy lancetnika</v>
          </cell>
          <cell r="G8689" t="str">
            <v xml:space="preserve">Ланцет                                                                        </v>
          </cell>
          <cell r="H8689">
            <v>330</v>
          </cell>
        </row>
        <row r="8690">
          <cell r="A8690" t="str">
            <v>SOM-ZOS-6/1</v>
          </cell>
          <cell r="B8690" t="str">
            <v>Wiederkäuermagen des Rindes</v>
          </cell>
          <cell r="C8690" t="str">
            <v xml:space="preserve">Ruminant Stomach of the Cow                                                                                             </v>
          </cell>
          <cell r="D8690" t="str">
            <v xml:space="preserve">Estomac de ruminant de la vache                                                                 </v>
          </cell>
          <cell r="E8690" t="str">
            <v xml:space="preserve">Estómago de rumiante de la vaca                                                                </v>
          </cell>
          <cell r="F8690" t="str">
            <v>Model żołądka przeżuwaczy (krowy)</v>
          </cell>
          <cell r="G8690" t="str">
            <v xml:space="preserve">Желудок жвачного животного - коровы                                                                        </v>
          </cell>
          <cell r="H8690">
            <v>819</v>
          </cell>
        </row>
        <row r="8691">
          <cell r="A8691" t="str">
            <v>SP-0437201</v>
          </cell>
          <cell r="B8691" t="str">
            <v>Ersatzriemen für Motor/Generator-Einheit  für Stirlingmotor</v>
          </cell>
          <cell r="C8691" t="str">
            <v>Spare belt for Motor/ generator unit</v>
          </cell>
          <cell r="D8691" t="str">
            <v>Courroie de rechange pour moteur / groupe électrogène</v>
          </cell>
          <cell r="E8691" t="str">
            <v xml:space="preserve">Cinturón de repuesto para motor/unidad de generador motor  Stirling  </v>
          </cell>
          <cell r="F8691" t="str">
            <v xml:space="preserve">Zapasowy pas napędowy silnika / prądnicy  </v>
          </cell>
          <cell r="G8691" t="str">
            <v>Запасной ремень для двигателя / генератора</v>
          </cell>
          <cell r="H8691">
            <v>5.9</v>
          </cell>
        </row>
        <row r="8692">
          <cell r="A8692" t="str">
            <v>SP-0437202</v>
          </cell>
          <cell r="B8692" t="str">
            <v xml:space="preserve">Glaszylinder mit Messstutzen für Stirlingmotor 04372-00  </v>
          </cell>
          <cell r="C8692" t="str">
            <v>Glass cylinder with gauge connection for Stirling engine</v>
          </cell>
          <cell r="D8692" t="str">
            <v>Cylindre en verre avec raccord de jauge pour moteur Stirling</v>
          </cell>
          <cell r="E8692" t="str">
            <v xml:space="preserve">Cilindro de cristal con conexión de manómetro para motor Stirling  </v>
          </cell>
          <cell r="F8692" t="str">
            <v xml:space="preserve">Cylinder szklany z  gniazdami pomiarowymi  do silnika Stirlinga 04372-00  </v>
          </cell>
          <cell r="G8692" t="str">
            <v>Стеклянный цилиндр с манометром для двигателя Стирлинга</v>
          </cell>
          <cell r="H8692">
            <v>115.9</v>
          </cell>
        </row>
        <row r="8693">
          <cell r="A8693" t="str">
            <v>SP-0674601</v>
          </cell>
          <cell r="B8693" t="str">
            <v>Ersatzmembran für PEM-Brennstoffzelle-Kit, zerlegbar</v>
          </cell>
          <cell r="C8693" t="str">
            <v>Replacement membrane for PEM fuel cell kit, dismantable</v>
          </cell>
          <cell r="D8693" t="str">
            <v>Membrane de remplacement pour PEM kit de pile à combustible, démontable</v>
          </cell>
          <cell r="E8693" t="str">
            <v>Membrana de repuesto para PEM kit de pila de combustible, desmontable</v>
          </cell>
          <cell r="F8693" t="str">
            <v/>
          </cell>
          <cell r="G8693" t="str">
            <v>Сменная мембрана для ПЭМ комплект топливных элементов, разборный</v>
          </cell>
          <cell r="H8693">
            <v>114</v>
          </cell>
        </row>
        <row r="8694">
          <cell r="A8694" t="str">
            <v>SP-0761600</v>
          </cell>
          <cell r="B8694" t="str">
            <v>Antriebsriemen  für Influenzmaschine (1 Paar)</v>
          </cell>
          <cell r="C8694" t="str">
            <v>Spare belts (2 pieces) for Wimshurst influence machine</v>
          </cell>
          <cell r="D8694" t="str">
            <v/>
          </cell>
          <cell r="E8694" t="str">
            <v>2 cinturones de reemplazo para máquina de Wimshurst</v>
          </cell>
          <cell r="F8694" t="str">
            <v>Pas napędowy maszyny elektrostatycznej</v>
          </cell>
          <cell r="G8694" t="str">
            <v>Запасные ремни (2 штуки) для машины влияния Wimshurst</v>
          </cell>
          <cell r="H8694">
            <v>27.5</v>
          </cell>
        </row>
        <row r="8695">
          <cell r="A8695" t="str">
            <v>SP-0761601</v>
          </cell>
          <cell r="B8695" t="str">
            <v>Metallbürste für Influenzmaschine</v>
          </cell>
          <cell r="C8695" t="str">
            <v>Metal brush for Wimshurst influence machine</v>
          </cell>
          <cell r="D8695" t="str">
            <v>Brosse métallique pour machine à influencer Wimshurst</v>
          </cell>
          <cell r="E8695" t="str">
            <v>Cepillo de metal para maquina de Wimshurst</v>
          </cell>
          <cell r="F8695" t="str">
            <v>Szczotki metalowe do maszyny indukcyjnej</v>
          </cell>
          <cell r="G8695" t="str">
            <v>Металлическая щетка для машины влияния Wimshurst</v>
          </cell>
          <cell r="H8695">
            <v>1.4</v>
          </cell>
        </row>
        <row r="8696">
          <cell r="A8696" t="str">
            <v>SP-0904301</v>
          </cell>
          <cell r="B8696" t="str">
            <v>Umbausatz Pumpe für Nebelkammer PJ 80 09043-93</v>
          </cell>
          <cell r="C8696" t="str">
            <v/>
          </cell>
          <cell r="D8696" t="str">
            <v/>
          </cell>
          <cell r="E8696" t="str">
            <v/>
          </cell>
          <cell r="F8696" t="str">
            <v/>
          </cell>
          <cell r="G8696" t="str">
            <v/>
          </cell>
          <cell r="H8696">
            <v>999</v>
          </cell>
        </row>
        <row r="8697">
          <cell r="A8697" t="str">
            <v>SP-1121101</v>
          </cell>
          <cell r="B8697" t="str">
            <v>Vierkantgummi für Wellenmaschine 11211-00, ca. 2m</v>
          </cell>
          <cell r="C8697" t="str">
            <v>Square rubber strap for wave machine 11211-00, ca. 2m</v>
          </cell>
          <cell r="D8697" t="str">
            <v/>
          </cell>
          <cell r="E8697" t="str">
            <v/>
          </cell>
          <cell r="F8697" t="str">
            <v/>
          </cell>
          <cell r="G8697" t="str">
            <v/>
          </cell>
          <cell r="H8697">
            <v>13.9</v>
          </cell>
        </row>
        <row r="8698">
          <cell r="A8698" t="str">
            <v>SP-1121102</v>
          </cell>
          <cell r="B8698" t="str">
            <v>Bremsschaumstoffbelag für Wellenmaschine 11211-00, ca. 2 m</v>
          </cell>
          <cell r="C8698" t="str">
            <v>Stop foam film for wave machine 11211-00, ca. 2 m</v>
          </cell>
          <cell r="D8698" t="str">
            <v/>
          </cell>
          <cell r="E8698" t="str">
            <v/>
          </cell>
          <cell r="F8698" t="str">
            <v/>
          </cell>
          <cell r="G8698" t="str">
            <v/>
          </cell>
          <cell r="H8698">
            <v>11.9</v>
          </cell>
        </row>
        <row r="8699">
          <cell r="A8699" t="str">
            <v>SP-1384000</v>
          </cell>
          <cell r="B8699" t="str">
            <v>Abdeckung ADM 3</v>
          </cell>
          <cell r="C8699" t="str">
            <v>Cover ADM 3</v>
          </cell>
          <cell r="D8699" t="str">
            <v>Couverture ADM 3</v>
          </cell>
          <cell r="E8699" t="str">
            <v>Portada ADM 3</v>
          </cell>
          <cell r="F8699" t="str">
            <v/>
          </cell>
          <cell r="G8699" t="str">
            <v>Обложка ADM 3</v>
          </cell>
          <cell r="H8699">
            <v>21</v>
          </cell>
        </row>
        <row r="8700">
          <cell r="A8700" t="str">
            <v>SP-1384001</v>
          </cell>
          <cell r="B8700" t="str">
            <v>Überlastsicherung ADM 3 (1 Stück), FF 10A, 500V, aR</v>
          </cell>
          <cell r="C8700" t="str">
            <v>Overload fuse ADM 3 (1 piece), FF 10A, 500V, aR</v>
          </cell>
          <cell r="D8700" t="str">
            <v>Fusible de surcharge ADM 3 (1 pièce), FF 10A, 500V, aR</v>
          </cell>
          <cell r="E8700" t="str">
            <v>Fusible de sobrecarga ADM 3 (1 pieza), FF 10A, 500V, aR</v>
          </cell>
          <cell r="F8700" t="str">
            <v/>
          </cell>
          <cell r="G8700" t="str">
            <v>Предохранитель перегрузки ADM 3 (1 штук), FF 10A, 500В, aR</v>
          </cell>
          <cell r="H8700">
            <v>15.9</v>
          </cell>
        </row>
        <row r="8701">
          <cell r="A8701" t="str">
            <v>SP-6302099</v>
          </cell>
          <cell r="B8701" t="str">
            <v>Ersatzfüßchen für SWIFT 100 Schülermikroskop</v>
          </cell>
          <cell r="C8701" t="str">
            <v>Replacement feet for SWIFT 100 student microscope</v>
          </cell>
          <cell r="D8701" t="str">
            <v>Pieds de rechange pour le microscope d'étude SWIFT 100</v>
          </cell>
          <cell r="E8701" t="str">
            <v>Pie de reemplazo para microscopio SWIFT 100</v>
          </cell>
          <cell r="F8701" t="str">
            <v>Zastępcze stopki do mikroskopu SWIFT 100</v>
          </cell>
          <cell r="G8701" t="str">
            <v>Сменные ножки для студенческого микроскопа SWIFT 100</v>
          </cell>
          <cell r="H8701">
            <v>4.9000000000000004</v>
          </cell>
        </row>
        <row r="8702">
          <cell r="A8702" t="str">
            <v>SP-P7707</v>
          </cell>
          <cell r="B8702" t="str">
            <v>Sicherung 0,2A/600V, F, 5x20 mm, 10 Stück</v>
          </cell>
          <cell r="C8702" t="str">
            <v>Fuse 0.2A/600V, F, 5x20 mm, 10/pkg</v>
          </cell>
          <cell r="D8702" t="str">
            <v/>
          </cell>
          <cell r="E8702" t="str">
            <v/>
          </cell>
          <cell r="F8702" t="str">
            <v/>
          </cell>
          <cell r="G8702" t="str">
            <v/>
          </cell>
          <cell r="H8702">
            <v>26.9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sheetName val="LISTAS DESPLEGABLES"/>
      <sheetName val="MODELO COSTEO "/>
      <sheetName val="ERI PROYECTADO"/>
      <sheetName val="PRECIOS DE VENTA"/>
      <sheetName val="Hoja1"/>
    </sheetNames>
    <sheetDataSet>
      <sheetData sheetId="0">
        <row r="25">
          <cell r="H25" t="str">
            <v>TU EQUIPO SAS</v>
          </cell>
        </row>
      </sheetData>
      <sheetData sheetId="1"/>
      <sheetData sheetId="2"/>
      <sheetData sheetId="3"/>
      <sheetData sheetId="4"/>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sheetName val="LISTAS DESPLEGABLES"/>
      <sheetName val="MODELO COSTEO "/>
      <sheetName val="ERI PROYECTADO"/>
      <sheetName val="PRECIOS DE VENTA"/>
    </sheetNames>
    <sheetDataSet>
      <sheetData sheetId="0">
        <row r="20">
          <cell r="H20" t="str">
            <v>DILEGENT</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os, IES, Mtto"/>
      <sheetName val="Ed Básica-Instrumentación"/>
      <sheetName val="Proyectos, IES, Mtto V2"/>
    </sheetNames>
    <sheetDataSet>
      <sheetData sheetId="0" refreshError="1"/>
      <sheetData sheetId="1" refreshError="1"/>
      <sheetData sheetId="2" refreshError="1">
        <row r="14">
          <cell r="C14">
            <v>3.95E-2</v>
          </cell>
          <cell r="D14">
            <v>3.95E-2</v>
          </cell>
          <cell r="E14">
            <v>3.95E-2</v>
          </cell>
          <cell r="G14">
            <v>3.2500000000000001E-2</v>
          </cell>
          <cell r="I14">
            <v>2.7E-2</v>
          </cell>
          <cell r="J14">
            <v>3.2000000000000001E-2</v>
          </cell>
          <cell r="K14">
            <v>9.4999999999999998E-3</v>
          </cell>
        </row>
        <row r="25">
          <cell r="H25">
            <v>0.18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sheetName val="LISTAS DESPLEGABLES"/>
      <sheetName val="MODELO COSTEO "/>
      <sheetName val="ERI PROYECTADO"/>
      <sheetName val="PRECIOS DE VENTA"/>
    </sheetNames>
    <sheetDataSet>
      <sheetData sheetId="0">
        <row r="19">
          <cell r="A19" t="str">
            <v>REFERENCIA</v>
          </cell>
          <cell r="F19" t="str">
            <v>DESCRIPCION</v>
          </cell>
          <cell r="H19" t="str">
            <v>PROVEEDOR</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3775-3ED7-4E0B-AB27-71E9FE253A12}">
  <sheetPr codeName="Hoja2"/>
  <dimension ref="A1:AZ858"/>
  <sheetViews>
    <sheetView topLeftCell="I5" workbookViewId="0">
      <selection activeCell="M9" sqref="M9"/>
    </sheetView>
  </sheetViews>
  <sheetFormatPr baseColWidth="10" defaultColWidth="14.453125" defaultRowHeight="14" x14ac:dyDescent="0.3"/>
  <cols>
    <col min="1" max="3" width="0" style="4" hidden="1" customWidth="1"/>
    <col min="4" max="4" width="17.7265625" style="4" customWidth="1"/>
    <col min="5" max="5" width="65.26953125" style="4" customWidth="1"/>
    <col min="6" max="6" width="17.453125" style="4" customWidth="1"/>
    <col min="7" max="7" width="16.54296875" style="4" bestFit="1" customWidth="1"/>
    <col min="8" max="8" width="9.1796875" style="4" customWidth="1"/>
    <col min="9" max="9" width="16.7265625" style="4" customWidth="1"/>
    <col min="10" max="10" width="19.7265625" style="5" bestFit="1" customWidth="1"/>
    <col min="11" max="11" width="23" style="4" customWidth="1"/>
    <col min="12" max="12" width="20.81640625" style="4" customWidth="1"/>
    <col min="13" max="13" width="19.453125" style="4" bestFit="1" customWidth="1"/>
    <col min="14" max="14" width="22.453125" style="4" customWidth="1"/>
    <col min="15" max="15" width="23" style="4" customWidth="1"/>
    <col min="16" max="16" width="24.81640625" style="4" customWidth="1"/>
    <col min="17" max="17" width="20.54296875" style="4" bestFit="1" customWidth="1"/>
    <col min="18" max="19" width="20.7265625" style="4" customWidth="1"/>
    <col min="20" max="20" width="19.7265625" style="4" bestFit="1" customWidth="1"/>
    <col min="21" max="21" width="21.26953125" style="4" customWidth="1"/>
    <col min="22" max="22" width="17" style="4" bestFit="1" customWidth="1"/>
    <col min="23" max="23" width="19.54296875" style="4" bestFit="1" customWidth="1"/>
    <col min="24" max="24" width="19.54296875" style="4" customWidth="1"/>
    <col min="25" max="25" width="15.453125" style="4" bestFit="1" customWidth="1"/>
    <col min="26" max="26" width="14.453125" style="4"/>
    <col min="27" max="27" width="15.453125" style="4" bestFit="1" customWidth="1"/>
    <col min="28" max="16384" width="14.453125" style="4"/>
  </cols>
  <sheetData>
    <row r="1" spans="1:52" ht="15" customHeight="1" thickBot="1" x14ac:dyDescent="0.35"/>
    <row r="2" spans="1:52" ht="22.5" customHeight="1" thickBot="1" x14ac:dyDescent="0.35">
      <c r="K2" s="334" t="s">
        <v>100</v>
      </c>
      <c r="L2" s="335"/>
      <c r="M2" s="110">
        <f>+'LISTAS DESPLEGABLES'!I13</f>
        <v>1.1499999999999999</v>
      </c>
      <c r="N2" s="31"/>
      <c r="O2" s="59" t="s">
        <v>101</v>
      </c>
      <c r="P2" s="60" t="s">
        <v>56</v>
      </c>
      <c r="Q2" s="32">
        <f>VLOOKUP(P2,'LISTAS DESPLEGABLES'!B21:G47,5,0)</f>
        <v>0.17</v>
      </c>
    </row>
    <row r="3" spans="1:52" ht="19.5" customHeight="1" x14ac:dyDescent="0.3">
      <c r="K3" s="336" t="s">
        <v>114</v>
      </c>
      <c r="L3" s="337"/>
      <c r="M3" s="111">
        <f>+'LISTAS DESPLEGABLES'!I14</f>
        <v>4500</v>
      </c>
      <c r="N3" s="31"/>
      <c r="O3" s="31"/>
      <c r="P3" s="31"/>
      <c r="Q3" s="31"/>
    </row>
    <row r="4" spans="1:52" ht="21" customHeight="1" x14ac:dyDescent="0.3">
      <c r="K4" s="336" t="s">
        <v>102</v>
      </c>
      <c r="L4" s="337"/>
      <c r="M4" s="112">
        <v>0.35</v>
      </c>
      <c r="N4" s="31"/>
      <c r="O4" s="31"/>
      <c r="P4" s="31"/>
      <c r="Q4" s="31"/>
    </row>
    <row r="5" spans="1:52" ht="21" customHeight="1" x14ac:dyDescent="0.35">
      <c r="K5" s="336" t="s">
        <v>103</v>
      </c>
      <c r="L5" s="337"/>
      <c r="M5" s="112">
        <v>0.3</v>
      </c>
      <c r="N5" s="31"/>
      <c r="O5" s="31"/>
      <c r="P5" s="33"/>
      <c r="Q5" s="34"/>
      <c r="R5" s="6"/>
      <c r="S5" s="6"/>
    </row>
    <row r="6" spans="1:52" ht="21" customHeight="1" x14ac:dyDescent="0.35">
      <c r="K6" s="336" t="s">
        <v>104</v>
      </c>
      <c r="L6" s="337"/>
      <c r="M6" s="112">
        <v>0.2</v>
      </c>
      <c r="N6" s="31"/>
      <c r="O6" s="31"/>
      <c r="P6" s="33"/>
      <c r="Q6" s="34"/>
      <c r="R6" s="6"/>
      <c r="S6" s="6"/>
    </row>
    <row r="7" spans="1:52" ht="15" customHeight="1" x14ac:dyDescent="0.3">
      <c r="K7" s="336" t="s">
        <v>105</v>
      </c>
      <c r="L7" s="337"/>
      <c r="M7" s="112">
        <v>0.15</v>
      </c>
      <c r="N7" s="31"/>
      <c r="O7" s="31"/>
      <c r="P7" s="31"/>
      <c r="Q7" s="31"/>
    </row>
    <row r="8" spans="1:52" ht="15" customHeight="1" x14ac:dyDescent="0.3">
      <c r="K8" s="336" t="s">
        <v>27</v>
      </c>
      <c r="L8" s="337"/>
      <c r="M8" s="112" t="e">
        <f>+#REF!</f>
        <v>#REF!</v>
      </c>
      <c r="N8" s="31"/>
      <c r="O8" s="31"/>
      <c r="P8" s="31"/>
      <c r="Q8" s="31"/>
    </row>
    <row r="9" spans="1:52" ht="15" customHeight="1" x14ac:dyDescent="0.3">
      <c r="K9" s="336" t="s">
        <v>117</v>
      </c>
      <c r="L9" s="337"/>
      <c r="M9" s="112" t="e">
        <f>+#REF!</f>
        <v>#REF!</v>
      </c>
      <c r="N9" s="31"/>
      <c r="O9" s="31"/>
      <c r="P9" s="31"/>
      <c r="Q9" s="31"/>
    </row>
    <row r="10" spans="1:52" ht="15" customHeight="1" x14ac:dyDescent="0.3">
      <c r="K10" s="336" t="s">
        <v>116</v>
      </c>
      <c r="L10" s="337"/>
      <c r="M10" s="112">
        <v>0</v>
      </c>
      <c r="N10" s="31"/>
      <c r="O10" s="31"/>
      <c r="P10" s="31"/>
      <c r="Q10" s="31"/>
    </row>
    <row r="11" spans="1:52" ht="15" customHeight="1" x14ac:dyDescent="0.3">
      <c r="K11" s="336" t="s">
        <v>106</v>
      </c>
      <c r="L11" s="337"/>
      <c r="M11" s="113">
        <f>+'[2]MODELO SOLICITUD PRECIOS VT 2'!D6</f>
        <v>6500000</v>
      </c>
      <c r="N11" s="31"/>
      <c r="O11" s="31"/>
      <c r="P11" s="31"/>
      <c r="Q11" s="31"/>
    </row>
    <row r="12" spans="1:52" ht="18.75" customHeight="1" x14ac:dyDescent="0.35">
      <c r="E12" s="7"/>
      <c r="F12" s="7"/>
      <c r="G12" s="7"/>
      <c r="H12" s="8">
        <v>5</v>
      </c>
      <c r="I12" s="7"/>
      <c r="K12" s="336" t="s">
        <v>107</v>
      </c>
      <c r="L12" s="337"/>
      <c r="M12" s="113">
        <f>+'[2]MODELO SOLICITUD PRECIOS VT 2'!D5</f>
        <v>10680000</v>
      </c>
      <c r="N12" s="31"/>
      <c r="O12" s="31"/>
      <c r="P12" s="31"/>
      <c r="Q12" s="31"/>
    </row>
    <row r="13" spans="1:52" ht="31.5" customHeight="1" thickBot="1" x14ac:dyDescent="0.4">
      <c r="E13" s="7"/>
      <c r="F13" s="7"/>
      <c r="G13" s="7"/>
      <c r="H13" s="8"/>
      <c r="I13" s="7"/>
      <c r="K13" s="338" t="s">
        <v>108</v>
      </c>
      <c r="L13" s="339"/>
      <c r="M13" s="114">
        <v>0.15</v>
      </c>
      <c r="N13" s="31"/>
      <c r="O13" s="31"/>
      <c r="P13" s="31"/>
      <c r="Q13" s="31"/>
    </row>
    <row r="14" spans="1:52" ht="14.5" x14ac:dyDescent="0.35">
      <c r="E14" s="7"/>
      <c r="F14" s="7"/>
      <c r="G14" s="7"/>
      <c r="H14" s="10"/>
      <c r="I14" s="7"/>
      <c r="J14" s="11"/>
      <c r="K14" s="12"/>
      <c r="O14" s="9"/>
      <c r="P14" s="9"/>
      <c r="Q14" s="9"/>
      <c r="R14" s="9"/>
      <c r="S14" s="9"/>
      <c r="T14" s="9"/>
    </row>
    <row r="15" spans="1:52" s="14" customFormat="1" ht="26" x14ac:dyDescent="0.3">
      <c r="A15" s="23" t="s">
        <v>30</v>
      </c>
      <c r="B15" s="23" t="s">
        <v>109</v>
      </c>
      <c r="C15" s="23" t="s">
        <v>110</v>
      </c>
      <c r="D15" s="35" t="e">
        <f>+#REF!</f>
        <v>#REF!</v>
      </c>
      <c r="E15" s="35" t="e">
        <f>+#REF!</f>
        <v>#REF!</v>
      </c>
      <c r="F15" s="35" t="s">
        <v>31</v>
      </c>
      <c r="G15" s="35" t="s">
        <v>32</v>
      </c>
      <c r="H15" s="35" t="s">
        <v>111</v>
      </c>
      <c r="I15" s="35" t="s">
        <v>33</v>
      </c>
      <c r="J15" s="35" t="s">
        <v>34</v>
      </c>
      <c r="K15" s="35" t="s">
        <v>115</v>
      </c>
      <c r="L15" s="35" t="s">
        <v>120</v>
      </c>
      <c r="M15" s="35" t="s">
        <v>112</v>
      </c>
      <c r="N15" s="35" t="s">
        <v>118</v>
      </c>
      <c r="O15" s="35" t="s">
        <v>113</v>
      </c>
      <c r="P15" s="35" t="s">
        <v>119</v>
      </c>
      <c r="Q15" s="35" t="s">
        <v>128</v>
      </c>
      <c r="R15" s="35" t="s">
        <v>129</v>
      </c>
      <c r="S15" s="35" t="s">
        <v>130</v>
      </c>
      <c r="T15" s="35" t="s">
        <v>131</v>
      </c>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row>
    <row r="16" spans="1:52" ht="14.5" thickBot="1" x14ac:dyDescent="0.35">
      <c r="A16" s="15" t="str">
        <f>+'[2]MODELO SOLICITUD PRECIOS VTA'!A19</f>
        <v>PHY 2650</v>
      </c>
      <c r="B16" s="16">
        <f>+'[2]MODELO SOLICITUD PRECIOS VTA'!B19</f>
        <v>44614</v>
      </c>
      <c r="C16" s="16">
        <f>+'[2]MODELO SOLICITUD PRECIOS VTA'!C19</f>
        <v>44875</v>
      </c>
      <c r="D16" s="36" t="e">
        <f>+#REF!</f>
        <v>#REF!</v>
      </c>
      <c r="E16" s="37" t="e">
        <f>+#REF!</f>
        <v>#REF!</v>
      </c>
      <c r="F16" s="61" t="e">
        <f>+#REF!</f>
        <v>#REF!</v>
      </c>
      <c r="G16" s="62" t="e">
        <f>+#REF!</f>
        <v>#REF!</v>
      </c>
      <c r="H16" s="38">
        <f>+'[2]MODELO SOLICITUD PRECIOS VT 2'!M19</f>
        <v>27</v>
      </c>
      <c r="I16" s="62" t="str">
        <f>+'[2]MODELO SOLICITUD PRECIOS VT 2'!N19</f>
        <v>EUR</v>
      </c>
      <c r="J16" s="24">
        <v>210</v>
      </c>
      <c r="K16" s="24">
        <f>J16*(1+$Q$2)</f>
        <v>245.7</v>
      </c>
      <c r="L16" s="39">
        <f>(K16)*(H16)*($M$2)*($M$3)</f>
        <v>34330432.499999993</v>
      </c>
      <c r="M16" s="25">
        <f>L16*(1+$M$4)</f>
        <v>46346083.874999993</v>
      </c>
      <c r="N16" s="25">
        <f>M16/(1-$M$5)</f>
        <v>66208691.249999993</v>
      </c>
      <c r="O16" s="40">
        <f>N16/$O$17</f>
        <v>1</v>
      </c>
      <c r="P16" s="39">
        <f>(($M$11+$M$12)/(1-$M$13))*O16</f>
        <v>20211764.705882352</v>
      </c>
      <c r="Q16" s="39">
        <f>P16+N16</f>
        <v>86420455.955882341</v>
      </c>
      <c r="R16" s="39" t="e">
        <f>Q16/(1-M8)</f>
        <v>#REF!</v>
      </c>
      <c r="S16" s="39" t="e">
        <f>R16/(1-M9)</f>
        <v>#REF!</v>
      </c>
      <c r="T16" s="39" t="e">
        <f>S16/H16</f>
        <v>#REF!</v>
      </c>
      <c r="U16" s="17"/>
      <c r="V16" s="17"/>
      <c r="W16" s="17"/>
      <c r="Y16" s="17"/>
    </row>
    <row r="17" spans="1:21" ht="45" customHeight="1" thickBot="1" x14ac:dyDescent="0.35">
      <c r="A17" s="18"/>
      <c r="B17" s="18"/>
      <c r="C17" s="18"/>
      <c r="D17" s="331" t="s">
        <v>134</v>
      </c>
      <c r="E17" s="332"/>
      <c r="F17" s="332"/>
      <c r="G17" s="332"/>
      <c r="H17" s="332"/>
      <c r="I17" s="332"/>
      <c r="J17" s="332"/>
      <c r="K17" s="333"/>
      <c r="L17" s="58">
        <f>SUM(L16:L16)</f>
        <v>34330432.499999993</v>
      </c>
      <c r="M17" s="58">
        <f>SUM(M16:M16)</f>
        <v>46346083.874999993</v>
      </c>
      <c r="N17" s="58">
        <f>SUM(N16:N16)</f>
        <v>66208691.249999993</v>
      </c>
      <c r="O17" s="58">
        <f t="shared" ref="O17:T17" si="0">SUM(N16:N16)</f>
        <v>66208691.249999993</v>
      </c>
      <c r="P17" s="63">
        <f t="shared" si="0"/>
        <v>1</v>
      </c>
      <c r="Q17" s="58">
        <f t="shared" si="0"/>
        <v>20211764.705882352</v>
      </c>
      <c r="R17" s="58">
        <f t="shared" si="0"/>
        <v>86420455.955882341</v>
      </c>
      <c r="S17" s="58" t="e">
        <f t="shared" si="0"/>
        <v>#REF!</v>
      </c>
      <c r="T17" s="58" t="e">
        <f t="shared" si="0"/>
        <v>#REF!</v>
      </c>
      <c r="U17" s="19"/>
    </row>
    <row r="18" spans="1:21" s="20" customFormat="1" ht="15.75" customHeight="1" x14ac:dyDescent="0.3">
      <c r="J18" s="21"/>
    </row>
    <row r="19" spans="1:21" ht="15.75" customHeight="1" x14ac:dyDescent="0.35">
      <c r="P19" s="22"/>
      <c r="R19" s="22"/>
      <c r="S19" s="22"/>
      <c r="T19" s="22"/>
    </row>
    <row r="20" spans="1:21" ht="15.75" customHeight="1" x14ac:dyDescent="0.3"/>
    <row r="21" spans="1:21" ht="15.75" customHeight="1" x14ac:dyDescent="0.3"/>
    <row r="22" spans="1:21" ht="15.75" customHeight="1" x14ac:dyDescent="0.3"/>
    <row r="23" spans="1:21" ht="15.75" customHeight="1" x14ac:dyDescent="0.3"/>
    <row r="24" spans="1:21" ht="15.75" customHeight="1" x14ac:dyDescent="0.3"/>
    <row r="25" spans="1:21" ht="15.75" customHeight="1" x14ac:dyDescent="0.3"/>
    <row r="26" spans="1:21" ht="15.75" customHeight="1" x14ac:dyDescent="0.3"/>
    <row r="27" spans="1:21" ht="15.75" customHeight="1" x14ac:dyDescent="0.3"/>
    <row r="28" spans="1:21" ht="15.75" customHeight="1" x14ac:dyDescent="0.3"/>
    <row r="29" spans="1:21" ht="15.75" customHeight="1" x14ac:dyDescent="0.3"/>
    <row r="30" spans="1:21" ht="15.75" customHeight="1" x14ac:dyDescent="0.3"/>
    <row r="31" spans="1:21" ht="15.75" customHeight="1" x14ac:dyDescent="0.3"/>
    <row r="32" spans="1:2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sheetData>
  <mergeCells count="13">
    <mergeCell ref="D17:K17"/>
    <mergeCell ref="K2:L2"/>
    <mergeCell ref="K3:L3"/>
    <mergeCell ref="K4:L4"/>
    <mergeCell ref="K5:L5"/>
    <mergeCell ref="K6:L6"/>
    <mergeCell ref="K7:L7"/>
    <mergeCell ref="K11:L11"/>
    <mergeCell ref="K12:L12"/>
    <mergeCell ref="K13:L13"/>
    <mergeCell ref="K10:L10"/>
    <mergeCell ref="K8:L8"/>
    <mergeCell ref="K9:L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0E539DC-FD99-42BD-BFFD-64F4851E91F8}">
          <x14:formula1>
            <xm:f>'LISTAS DESPLEGABLES'!$B$22:$B$47</xm:f>
          </x14:formula1>
          <xm:sqref>P2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48FB1-CD18-4456-AB14-6B2353142545}">
  <sheetPr codeName="Hoja3"/>
  <dimension ref="B2:L32"/>
  <sheetViews>
    <sheetView showGridLines="0" workbookViewId="0">
      <selection activeCell="E21" sqref="E21"/>
    </sheetView>
  </sheetViews>
  <sheetFormatPr baseColWidth="10" defaultColWidth="12" defaultRowHeight="14" x14ac:dyDescent="0.3"/>
  <cols>
    <col min="1" max="1" width="5.1796875" style="1" customWidth="1"/>
    <col min="2" max="2" width="31.7265625" style="1" customWidth="1"/>
    <col min="3" max="3" width="30.54296875" style="1" bestFit="1" customWidth="1"/>
    <col min="4" max="4" width="15.26953125" style="1" bestFit="1" customWidth="1"/>
    <col min="5" max="5" width="20.1796875" style="1" customWidth="1"/>
    <col min="6" max="6" width="24.54296875" style="1" bestFit="1" customWidth="1"/>
    <col min="7" max="7" width="21.81640625" style="1" customWidth="1"/>
    <col min="8" max="8" width="17.1796875" style="1" customWidth="1"/>
    <col min="9" max="9" width="21.81640625" style="1" customWidth="1"/>
    <col min="10" max="10" width="27.81640625" style="1" customWidth="1"/>
    <col min="11" max="11" width="21.81640625" style="1" customWidth="1"/>
    <col min="12" max="12" width="24.54296875" style="1" customWidth="1"/>
    <col min="13" max="13" width="14.54296875" style="1" bestFit="1" customWidth="1"/>
    <col min="14" max="14" width="23.1796875" style="1" bestFit="1" customWidth="1"/>
    <col min="15" max="15" width="12" style="1"/>
    <col min="16" max="16" width="34.54296875" style="1" customWidth="1"/>
    <col min="17" max="17" width="17.54296875" style="1" customWidth="1"/>
    <col min="18" max="18" width="12" style="1"/>
    <col min="19" max="20" width="46.1796875" style="1" customWidth="1"/>
    <col min="21" max="21" width="15.1796875" style="1" customWidth="1"/>
    <col min="22" max="22" width="17.453125" style="1" customWidth="1"/>
    <col min="23" max="23" width="23" style="1" customWidth="1"/>
    <col min="24" max="24" width="21.26953125" style="1" bestFit="1" customWidth="1"/>
    <col min="25" max="25" width="25.7265625" style="1" customWidth="1"/>
    <col min="26" max="26" width="24.81640625" style="1" customWidth="1"/>
    <col min="27" max="27" width="25.453125" style="1" customWidth="1"/>
    <col min="28" max="16384" width="12" style="1"/>
  </cols>
  <sheetData>
    <row r="2" spans="2:12" ht="14.5" thickBot="1" x14ac:dyDescent="0.35"/>
    <row r="3" spans="2:12" ht="31.5" thickBot="1" x14ac:dyDescent="0.35">
      <c r="B3" s="340" t="s">
        <v>139</v>
      </c>
      <c r="C3" s="341"/>
      <c r="D3" s="341"/>
      <c r="F3" s="89" t="s">
        <v>22</v>
      </c>
      <c r="G3" s="90" t="s">
        <v>39</v>
      </c>
      <c r="H3" s="90" t="s">
        <v>45</v>
      </c>
      <c r="I3" s="90" t="s">
        <v>46</v>
      </c>
      <c r="J3" s="90" t="s">
        <v>47</v>
      </c>
      <c r="K3" s="90" t="s">
        <v>48</v>
      </c>
      <c r="L3" s="91" t="s">
        <v>49</v>
      </c>
    </row>
    <row r="4" spans="2:12" ht="31.5" thickBot="1" x14ac:dyDescent="0.4">
      <c r="B4" s="151" t="s">
        <v>0</v>
      </c>
      <c r="C4" s="68"/>
      <c r="D4" s="79" t="e">
        <f>+FORMULADO!S17</f>
        <v>#REF!</v>
      </c>
      <c r="E4" s="1" t="s">
        <v>213</v>
      </c>
      <c r="F4" s="92" t="s">
        <v>24</v>
      </c>
      <c r="G4" s="50">
        <v>0.18</v>
      </c>
      <c r="H4" s="49">
        <v>0.2</v>
      </c>
      <c r="I4" s="50"/>
      <c r="J4" s="48"/>
      <c r="K4" s="48"/>
      <c r="L4" s="93"/>
    </row>
    <row r="5" spans="2:12" ht="31.5" thickBot="1" x14ac:dyDescent="0.4">
      <c r="B5" s="152" t="s">
        <v>1</v>
      </c>
      <c r="C5" s="66" t="e">
        <f>+FORMULADO!M9</f>
        <v>#REF!</v>
      </c>
      <c r="D5" s="79" t="e">
        <f>D4*$C$5</f>
        <v>#REF!</v>
      </c>
      <c r="F5" s="94" t="s">
        <v>25</v>
      </c>
      <c r="G5" s="95">
        <v>0.12</v>
      </c>
      <c r="H5" s="96">
        <v>0.15</v>
      </c>
      <c r="I5" s="95"/>
      <c r="J5" s="97"/>
      <c r="K5" s="97"/>
      <c r="L5" s="98"/>
    </row>
    <row r="6" spans="2:12" ht="16" thickBot="1" x14ac:dyDescent="0.35">
      <c r="B6" s="153" t="s">
        <v>2</v>
      </c>
      <c r="C6" s="69"/>
      <c r="D6" s="79" t="e">
        <f>D4-D5</f>
        <v>#REF!</v>
      </c>
      <c r="E6" s="2"/>
      <c r="F6" s="342" t="s">
        <v>135</v>
      </c>
      <c r="G6" s="343"/>
      <c r="H6" s="343"/>
      <c r="I6" s="343"/>
      <c r="J6" s="343"/>
      <c r="K6" s="343"/>
      <c r="L6" s="344"/>
    </row>
    <row r="7" spans="2:12" ht="16" thickBot="1" x14ac:dyDescent="0.35">
      <c r="B7" s="153" t="s">
        <v>3</v>
      </c>
      <c r="C7" s="69"/>
      <c r="D7" s="79">
        <f>+FORMULADO!L17</f>
        <v>34330432.499999993</v>
      </c>
      <c r="E7" s="2"/>
      <c r="F7" s="345"/>
      <c r="G7" s="346"/>
      <c r="H7" s="346"/>
      <c r="I7" s="346"/>
      <c r="J7" s="346"/>
      <c r="K7" s="346"/>
      <c r="L7" s="347"/>
    </row>
    <row r="8" spans="2:12" ht="15" thickBot="1" x14ac:dyDescent="0.35">
      <c r="B8" s="152" t="s">
        <v>136</v>
      </c>
      <c r="C8" s="73"/>
      <c r="D8" s="66" t="e">
        <f>D7/D6</f>
        <v>#REF!</v>
      </c>
      <c r="E8" s="2"/>
      <c r="F8" s="345"/>
      <c r="G8" s="346"/>
      <c r="H8" s="346"/>
      <c r="I8" s="346"/>
      <c r="J8" s="346"/>
      <c r="K8" s="346"/>
      <c r="L8" s="347"/>
    </row>
    <row r="9" spans="2:12" ht="16" thickBot="1" x14ac:dyDescent="0.35">
      <c r="B9" s="153" t="s">
        <v>138</v>
      </c>
      <c r="C9" s="70"/>
      <c r="D9" s="80" t="e">
        <f>D6-D7</f>
        <v>#REF!</v>
      </c>
      <c r="E9" s="2"/>
      <c r="F9" s="345"/>
      <c r="G9" s="346"/>
      <c r="H9" s="346"/>
      <c r="I9" s="346"/>
      <c r="J9" s="346"/>
      <c r="K9" s="346"/>
      <c r="L9" s="347"/>
    </row>
    <row r="10" spans="2:12" ht="15" thickBot="1" x14ac:dyDescent="0.35">
      <c r="B10" s="152" t="s">
        <v>4</v>
      </c>
      <c r="C10" s="74"/>
      <c r="D10" s="66" t="e">
        <f>D9/D6</f>
        <v>#REF!</v>
      </c>
      <c r="E10" s="2"/>
      <c r="F10" s="345"/>
      <c r="G10" s="346"/>
      <c r="H10" s="346"/>
      <c r="I10" s="346"/>
      <c r="J10" s="346"/>
      <c r="K10" s="346"/>
      <c r="L10" s="347"/>
    </row>
    <row r="11" spans="2:12" ht="16" thickBot="1" x14ac:dyDescent="0.35">
      <c r="B11" s="154" t="s">
        <v>137</v>
      </c>
      <c r="C11" s="66">
        <f>+FORMULADO!M4</f>
        <v>0.35</v>
      </c>
      <c r="D11" s="80">
        <f>D7*C11</f>
        <v>12015651.374999996</v>
      </c>
      <c r="F11" s="345"/>
      <c r="G11" s="346"/>
      <c r="H11" s="346"/>
      <c r="I11" s="346"/>
      <c r="J11" s="346"/>
      <c r="K11" s="346"/>
      <c r="L11" s="347"/>
    </row>
    <row r="12" spans="2:12" ht="16" thickBot="1" x14ac:dyDescent="0.35">
      <c r="B12" s="154" t="s">
        <v>5</v>
      </c>
      <c r="C12" s="69"/>
      <c r="D12" s="80">
        <f>+FORMULADO!M12+FORMULADO!M11</f>
        <v>17180000</v>
      </c>
      <c r="F12" s="348"/>
      <c r="G12" s="349"/>
      <c r="H12" s="349"/>
      <c r="I12" s="349"/>
      <c r="J12" s="349"/>
      <c r="K12" s="349"/>
      <c r="L12" s="350"/>
    </row>
    <row r="13" spans="2:12" ht="16" thickBot="1" x14ac:dyDescent="0.35">
      <c r="B13" s="151" t="s">
        <v>6</v>
      </c>
      <c r="C13" s="71"/>
      <c r="D13" s="80" t="e">
        <f>+D9-D11-D12</f>
        <v>#REF!</v>
      </c>
    </row>
    <row r="14" spans="2:12" ht="15" thickBot="1" x14ac:dyDescent="0.35">
      <c r="B14" s="152" t="s">
        <v>7</v>
      </c>
      <c r="C14" s="75"/>
      <c r="D14" s="66" t="e">
        <f>+D13/D6</f>
        <v>#REF!</v>
      </c>
      <c r="E14" s="204" t="e">
        <f>+D7+D12+D13</f>
        <v>#REF!</v>
      </c>
    </row>
    <row r="15" spans="2:12" ht="16" thickBot="1" x14ac:dyDescent="0.35">
      <c r="B15" s="154" t="s">
        <v>8</v>
      </c>
      <c r="C15" s="66">
        <v>0.02</v>
      </c>
      <c r="D15" s="81" t="e">
        <f>(D6*4/1000)+(D5*4/1000)</f>
        <v>#REF!</v>
      </c>
    </row>
    <row r="16" spans="2:12" ht="16" thickBot="1" x14ac:dyDescent="0.35">
      <c r="B16" s="151" t="s">
        <v>9</v>
      </c>
      <c r="C16" s="66" t="e">
        <f>+FORMULADO!M8</f>
        <v>#REF!</v>
      </c>
      <c r="D16" s="80" t="e">
        <f>D12*C16</f>
        <v>#REF!</v>
      </c>
      <c r="E16" s="1" t="s">
        <v>213</v>
      </c>
    </row>
    <row r="17" spans="2:4" ht="17.5" thickBot="1" x14ac:dyDescent="0.35">
      <c r="B17" s="152" t="s">
        <v>10</v>
      </c>
      <c r="C17" s="76"/>
      <c r="D17" s="81" t="e">
        <f>D13-D15-D16</f>
        <v>#REF!</v>
      </c>
    </row>
    <row r="18" spans="2:4" ht="16" thickBot="1" x14ac:dyDescent="0.35">
      <c r="B18" s="153" t="s">
        <v>11</v>
      </c>
      <c r="C18" s="67">
        <v>0.35</v>
      </c>
      <c r="D18" s="80" t="e">
        <f>D17*C18</f>
        <v>#REF!</v>
      </c>
    </row>
    <row r="19" spans="2:4" ht="16" thickBot="1" x14ac:dyDescent="0.35">
      <c r="B19" s="152" t="s">
        <v>12</v>
      </c>
      <c r="C19" s="77"/>
      <c r="D19" s="80" t="e">
        <f>D17-D18</f>
        <v>#REF!</v>
      </c>
    </row>
    <row r="20" spans="2:4" ht="15" thickBot="1" x14ac:dyDescent="0.35">
      <c r="B20" s="152" t="s">
        <v>13</v>
      </c>
      <c r="C20" s="77"/>
      <c r="D20" s="66" t="e">
        <f>+D19/D6</f>
        <v>#REF!</v>
      </c>
    </row>
    <row r="21" spans="2:4" ht="15" thickBot="1" x14ac:dyDescent="0.35">
      <c r="B21" s="155" t="s">
        <v>14</v>
      </c>
      <c r="C21" s="87"/>
      <c r="D21" s="88"/>
    </row>
    <row r="22" spans="2:4" ht="15" thickBot="1" x14ac:dyDescent="0.35">
      <c r="B22" s="153" t="s">
        <v>15</v>
      </c>
      <c r="C22" s="71"/>
      <c r="D22" s="86" t="e">
        <f>D5*11.06/1000</f>
        <v>#REF!</v>
      </c>
    </row>
    <row r="23" spans="2:4" ht="15" thickBot="1" x14ac:dyDescent="0.35">
      <c r="B23" s="153" t="s">
        <v>16</v>
      </c>
      <c r="C23" s="71"/>
      <c r="D23" s="82" t="e">
        <f>D5*C18</f>
        <v>#REF!</v>
      </c>
    </row>
    <row r="24" spans="2:4" ht="16" thickBot="1" x14ac:dyDescent="0.35">
      <c r="B24" s="153" t="s">
        <v>17</v>
      </c>
      <c r="C24" s="71"/>
      <c r="D24" s="79" t="e">
        <f>SUM(D21:D23)</f>
        <v>#REF!</v>
      </c>
    </row>
    <row r="25" spans="2:4" ht="15" thickBot="1" x14ac:dyDescent="0.4">
      <c r="B25" s="152" t="s">
        <v>21</v>
      </c>
      <c r="C25" s="78"/>
      <c r="D25" s="83" t="e">
        <f>+D7+D24</f>
        <v>#REF!</v>
      </c>
    </row>
    <row r="26" spans="2:4" ht="15" thickBot="1" x14ac:dyDescent="0.4">
      <c r="B26" s="152" t="s">
        <v>20</v>
      </c>
      <c r="C26" s="78"/>
      <c r="D26" s="84" t="e">
        <f>D19-D24</f>
        <v>#REF!</v>
      </c>
    </row>
    <row r="27" spans="2:4" ht="15" thickBot="1" x14ac:dyDescent="0.35">
      <c r="B27" s="152" t="s">
        <v>18</v>
      </c>
      <c r="C27" s="65"/>
      <c r="D27" s="85" t="e">
        <f>+D26/D6</f>
        <v>#REF!</v>
      </c>
    </row>
    <row r="28" spans="2:4" ht="15" thickBot="1" x14ac:dyDescent="0.35">
      <c r="B28" s="153" t="s">
        <v>19</v>
      </c>
      <c r="C28" s="72"/>
      <c r="D28" s="85" t="e">
        <f>+D26/D4</f>
        <v>#REF!</v>
      </c>
    </row>
    <row r="29" spans="2:4" ht="15" thickBot="1" x14ac:dyDescent="0.35">
      <c r="B29" s="156" t="s">
        <v>140</v>
      </c>
      <c r="C29" s="99" t="s">
        <v>47</v>
      </c>
      <c r="D29" s="100" t="e">
        <f>IF(D27&lt;G5,"REVISION","APROBADO")</f>
        <v>#REF!</v>
      </c>
    </row>
    <row r="32" spans="2:4" x14ac:dyDescent="0.3">
      <c r="D32" s="2"/>
    </row>
  </sheetData>
  <mergeCells count="2">
    <mergeCell ref="B3:D3"/>
    <mergeCell ref="F6:L12"/>
  </mergeCells>
  <dataValidations disablePrompts="1" count="1">
    <dataValidation type="list" allowBlank="1" showInputMessage="1" showErrorMessage="1" sqref="C29" xr:uid="{3355D9C2-E938-46F7-9E1E-509185409123}">
      <formula1>$G$3:$L$3</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AD57-541C-45A3-9F3E-835FBC0FD515}">
  <sheetPr codeName="Hoja4"/>
  <dimension ref="B2:J4"/>
  <sheetViews>
    <sheetView showGridLines="0" workbookViewId="0">
      <selection activeCell="B21" sqref="B21"/>
    </sheetView>
  </sheetViews>
  <sheetFormatPr baseColWidth="10" defaultRowHeight="14.5" x14ac:dyDescent="0.35"/>
  <cols>
    <col min="1" max="1" width="4.7265625" customWidth="1"/>
    <col min="2" max="2" width="18.1796875" customWidth="1"/>
    <col min="3" max="3" width="23.453125" bestFit="1" customWidth="1"/>
    <col min="4" max="5" width="18.1796875" customWidth="1"/>
    <col min="7" max="7" width="16.7265625" bestFit="1" customWidth="1"/>
    <col min="9" max="9" width="15.54296875" bestFit="1" customWidth="1"/>
    <col min="10" max="10" width="16.7265625" bestFit="1" customWidth="1"/>
  </cols>
  <sheetData>
    <row r="2" spans="2:10" ht="29" x14ac:dyDescent="0.35">
      <c r="B2" s="3" t="e">
        <f>+#REF!</f>
        <v>#REF!</v>
      </c>
      <c r="C2" s="3" t="e">
        <f>+#REF!</f>
        <v>#REF!</v>
      </c>
      <c r="D2" s="3" t="e">
        <f>+#REF!</f>
        <v>#REF!</v>
      </c>
      <c r="E2" s="3" t="s">
        <v>122</v>
      </c>
      <c r="F2" s="3" t="str">
        <f>+FORMULADO!H15</f>
        <v xml:space="preserve">CANT </v>
      </c>
      <c r="G2" s="3" t="s">
        <v>121</v>
      </c>
      <c r="H2" s="3" t="s">
        <v>123</v>
      </c>
      <c r="I2" s="3" t="s">
        <v>84</v>
      </c>
      <c r="J2" s="3" t="s">
        <v>124</v>
      </c>
    </row>
    <row r="3" spans="2:10" ht="15" thickBot="1" x14ac:dyDescent="0.4">
      <c r="B3" s="30" t="e">
        <f>+FORMULADO!D16</f>
        <v>#REF!</v>
      </c>
      <c r="C3" s="26" t="e">
        <f>+FORMULADO!E16</f>
        <v>#REF!</v>
      </c>
      <c r="D3" s="28" t="e">
        <f>+FORMULADO!G16</f>
        <v>#REF!</v>
      </c>
      <c r="E3" s="29" t="e">
        <f>ROUND(+FORMULADO!T16,100)</f>
        <v>#REF!</v>
      </c>
      <c r="F3" s="30">
        <f>+FORMULADO!H16</f>
        <v>27</v>
      </c>
      <c r="G3" s="29" t="e">
        <f>F3*E3</f>
        <v>#REF!</v>
      </c>
      <c r="H3" s="27" t="e">
        <f>+#REF!</f>
        <v>#REF!</v>
      </c>
      <c r="I3" s="29" t="e">
        <f>H3*G3</f>
        <v>#REF!</v>
      </c>
      <c r="J3" s="29" t="e">
        <f>I3+G3</f>
        <v>#REF!</v>
      </c>
    </row>
    <row r="4" spans="2:10" ht="15" thickBot="1" x14ac:dyDescent="0.4">
      <c r="B4" s="351" t="s">
        <v>134</v>
      </c>
      <c r="C4" s="352"/>
      <c r="D4" s="352"/>
      <c r="E4" s="352"/>
      <c r="F4" s="353"/>
      <c r="G4" s="58" t="e">
        <f>SUM(G3)</f>
        <v>#REF!</v>
      </c>
      <c r="H4" s="41"/>
      <c r="I4" s="58" t="e">
        <f>SUM(I3)</f>
        <v>#REF!</v>
      </c>
      <c r="J4" s="58" t="e">
        <f>SUM(J3)</f>
        <v>#REF!</v>
      </c>
    </row>
  </sheetData>
  <mergeCells count="1">
    <mergeCell ref="B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43463-C025-4445-9D01-5974F09D38B2}">
  <sheetPr>
    <tabColor theme="9" tint="0.39997558519241921"/>
  </sheetPr>
  <dimension ref="A1:X31"/>
  <sheetViews>
    <sheetView showGridLines="0" workbookViewId="0">
      <selection activeCell="F17" sqref="F17"/>
    </sheetView>
  </sheetViews>
  <sheetFormatPr baseColWidth="10" defaultColWidth="10.81640625" defaultRowHeight="12.5" x14ac:dyDescent="0.25"/>
  <cols>
    <col min="1" max="1" width="15.81640625" style="51" bestFit="1" customWidth="1"/>
    <col min="2" max="2" width="8" style="51" bestFit="1" customWidth="1"/>
    <col min="3" max="3" width="28.1796875" style="51" bestFit="1" customWidth="1"/>
    <col min="4" max="4" width="21.1796875" style="51" customWidth="1"/>
    <col min="5" max="5" width="25.1796875" style="51" customWidth="1"/>
    <col min="6" max="6" width="36.26953125" style="51" customWidth="1"/>
    <col min="7" max="7" width="18.54296875" style="51" customWidth="1"/>
    <col min="8" max="8" width="33.26953125" style="51" customWidth="1"/>
    <col min="9" max="9" width="25.1796875" style="51" bestFit="1" customWidth="1"/>
    <col min="10" max="10" width="10.81640625" style="51"/>
    <col min="11" max="11" width="20.453125" style="51" bestFit="1" customWidth="1"/>
    <col min="12" max="12" width="24.7265625" style="51" customWidth="1"/>
    <col min="13" max="13" width="25.81640625" style="51" customWidth="1"/>
    <col min="14" max="14" width="16" style="51" customWidth="1"/>
    <col min="15" max="15" width="20.1796875" style="51" bestFit="1" customWidth="1"/>
    <col min="16" max="16" width="23.81640625" style="51" customWidth="1"/>
    <col min="17" max="16384" width="10.81640625" style="51"/>
  </cols>
  <sheetData>
    <row r="1" spans="3:17" ht="13" thickBot="1" x14ac:dyDescent="0.3">
      <c r="O1" s="52"/>
      <c r="P1" s="53"/>
      <c r="Q1" s="53"/>
    </row>
    <row r="2" spans="3:17" ht="15.75" customHeight="1" thickBot="1" x14ac:dyDescent="0.3">
      <c r="C2" s="102" t="s">
        <v>27</v>
      </c>
      <c r="D2" s="103"/>
      <c r="E2" s="272">
        <v>0</v>
      </c>
    </row>
    <row r="3" spans="3:17" ht="15.75" customHeight="1" x14ac:dyDescent="0.25">
      <c r="C3" s="104" t="s">
        <v>1</v>
      </c>
      <c r="D3" s="101"/>
      <c r="E3" s="273">
        <v>0</v>
      </c>
      <c r="G3" s="354" t="s">
        <v>141</v>
      </c>
      <c r="H3" s="355"/>
      <c r="I3" s="356"/>
    </row>
    <row r="4" spans="3:17" ht="13" x14ac:dyDescent="0.25">
      <c r="C4" s="363" t="s">
        <v>133</v>
      </c>
      <c r="D4" s="364"/>
      <c r="E4" s="274">
        <v>0</v>
      </c>
      <c r="G4" s="357"/>
      <c r="H4" s="358"/>
      <c r="I4" s="359"/>
      <c r="M4" s="52"/>
      <c r="N4" s="53"/>
    </row>
    <row r="5" spans="3:17" ht="15.75" customHeight="1" x14ac:dyDescent="0.25">
      <c r="C5" s="104" t="s">
        <v>132</v>
      </c>
      <c r="D5" s="101"/>
      <c r="E5" s="274">
        <v>200000</v>
      </c>
      <c r="G5" s="357"/>
      <c r="H5" s="358"/>
      <c r="I5" s="359"/>
    </row>
    <row r="6" spans="3:17" ht="13" x14ac:dyDescent="0.25">
      <c r="C6" s="104" t="s">
        <v>28</v>
      </c>
      <c r="D6" s="101"/>
      <c r="E6" s="275" t="s">
        <v>337</v>
      </c>
      <c r="G6" s="357"/>
      <c r="H6" s="358"/>
      <c r="I6" s="359"/>
    </row>
    <row r="7" spans="3:17" ht="13" x14ac:dyDescent="0.25">
      <c r="C7" s="104" t="s">
        <v>40</v>
      </c>
      <c r="D7" s="101"/>
      <c r="E7" s="275" t="s">
        <v>23</v>
      </c>
      <c r="G7" s="357"/>
      <c r="H7" s="358"/>
      <c r="I7" s="359"/>
    </row>
    <row r="8" spans="3:17" ht="13" x14ac:dyDescent="0.25">
      <c r="C8" s="104" t="s">
        <v>143</v>
      </c>
      <c r="D8" s="101"/>
      <c r="E8" s="275"/>
      <c r="G8" s="357"/>
      <c r="H8" s="358"/>
      <c r="I8" s="359"/>
    </row>
    <row r="9" spans="3:17" ht="13" x14ac:dyDescent="0.25">
      <c r="C9" s="104" t="s">
        <v>144</v>
      </c>
      <c r="D9" s="101"/>
      <c r="E9" s="275" t="s">
        <v>338</v>
      </c>
      <c r="G9" s="357"/>
      <c r="H9" s="358"/>
      <c r="I9" s="359"/>
    </row>
    <row r="10" spans="3:17" ht="13" x14ac:dyDescent="0.25">
      <c r="C10" s="104" t="s">
        <v>142</v>
      </c>
      <c r="D10" s="101"/>
      <c r="E10" s="275"/>
      <c r="G10" s="357"/>
      <c r="H10" s="358"/>
      <c r="I10" s="359"/>
    </row>
    <row r="11" spans="3:17" ht="13.5" thickBot="1" x14ac:dyDescent="0.3">
      <c r="C11" s="104" t="s">
        <v>42</v>
      </c>
      <c r="D11" s="101"/>
      <c r="E11" s="275"/>
      <c r="G11" s="360"/>
      <c r="H11" s="361"/>
      <c r="I11" s="362"/>
      <c r="J11" s="53"/>
      <c r="K11" s="53"/>
    </row>
    <row r="12" spans="3:17" ht="13" x14ac:dyDescent="0.25">
      <c r="C12" s="104" t="s">
        <v>41</v>
      </c>
      <c r="D12" s="101"/>
      <c r="E12" s="275" t="s">
        <v>339</v>
      </c>
      <c r="I12" s="52"/>
      <c r="J12" s="53"/>
      <c r="K12" s="53"/>
    </row>
    <row r="13" spans="3:17" ht="13" x14ac:dyDescent="0.25">
      <c r="C13" s="104" t="s">
        <v>145</v>
      </c>
      <c r="D13" s="101"/>
      <c r="E13" s="275"/>
      <c r="I13" s="52"/>
      <c r="J13" s="53"/>
      <c r="K13" s="53"/>
    </row>
    <row r="14" spans="3:17" ht="13" x14ac:dyDescent="0.25">
      <c r="C14" s="104" t="s">
        <v>29</v>
      </c>
      <c r="D14" s="101"/>
      <c r="E14" s="276" t="s">
        <v>340</v>
      </c>
      <c r="L14" s="52"/>
      <c r="M14" s="53"/>
      <c r="N14" s="53"/>
    </row>
    <row r="15" spans="3:17" ht="13" x14ac:dyDescent="0.25">
      <c r="C15" s="104" t="s">
        <v>86</v>
      </c>
      <c r="D15" s="101"/>
      <c r="E15" s="276" t="s">
        <v>341</v>
      </c>
      <c r="L15" s="52"/>
      <c r="M15" s="53"/>
      <c r="N15" s="53"/>
    </row>
    <row r="16" spans="3:17" ht="15.75" customHeight="1" thickBot="1" x14ac:dyDescent="0.3">
      <c r="C16" s="105" t="s">
        <v>43</v>
      </c>
      <c r="D16" s="106"/>
      <c r="E16" s="270"/>
      <c r="J16" s="54">
        <v>5</v>
      </c>
      <c r="L16" s="52"/>
      <c r="M16" s="53"/>
      <c r="N16" s="53"/>
    </row>
    <row r="17" spans="1:24" ht="13.5" thickBot="1" x14ac:dyDescent="0.3">
      <c r="C17" s="105" t="s">
        <v>293</v>
      </c>
      <c r="D17" s="106"/>
      <c r="E17" s="270" t="s">
        <v>36</v>
      </c>
      <c r="M17" s="54"/>
      <c r="O17" s="52"/>
      <c r="P17" s="53"/>
      <c r="Q17" s="53"/>
    </row>
    <row r="18" spans="1:24" ht="14.25" customHeight="1" x14ac:dyDescent="0.3">
      <c r="B18" s="55"/>
      <c r="C18" s="55"/>
      <c r="D18" s="55"/>
      <c r="E18" s="55"/>
      <c r="I18" s="55"/>
      <c r="J18" s="55"/>
      <c r="K18" s="55"/>
      <c r="L18" s="55"/>
      <c r="M18" s="55"/>
      <c r="N18" s="55"/>
      <c r="O18" s="56"/>
      <c r="P18" s="55"/>
      <c r="Q18" s="55"/>
    </row>
    <row r="19" spans="1:24" s="57" customFormat="1" ht="26" x14ac:dyDescent="0.35">
      <c r="A19" s="35" t="s">
        <v>79</v>
      </c>
      <c r="B19" s="35" t="s">
        <v>80</v>
      </c>
      <c r="C19" s="35" t="s">
        <v>125</v>
      </c>
      <c r="D19" s="35" t="s">
        <v>126</v>
      </c>
      <c r="E19" s="35" t="s">
        <v>127</v>
      </c>
      <c r="F19" s="35" t="s">
        <v>81</v>
      </c>
      <c r="G19" s="35" t="s">
        <v>82</v>
      </c>
      <c r="H19" s="35" t="s">
        <v>32</v>
      </c>
      <c r="I19" s="35" t="s">
        <v>83</v>
      </c>
      <c r="J19" s="35" t="s">
        <v>33</v>
      </c>
      <c r="K19" s="35" t="s">
        <v>173</v>
      </c>
      <c r="L19" s="35" t="s">
        <v>84</v>
      </c>
      <c r="M19" s="35" t="s">
        <v>85</v>
      </c>
    </row>
    <row r="20" spans="1:24" ht="43.5" customHeight="1" x14ac:dyDescent="0.35">
      <c r="A20" s="281" t="s">
        <v>342</v>
      </c>
      <c r="B20" s="277">
        <v>3</v>
      </c>
      <c r="C20" s="277">
        <v>20</v>
      </c>
      <c r="D20" s="277">
        <v>20</v>
      </c>
      <c r="E20" s="277">
        <v>20</v>
      </c>
      <c r="F20" s="282" t="s">
        <v>343</v>
      </c>
      <c r="G20" s="277" t="s">
        <v>292</v>
      </c>
      <c r="H20" s="283" t="s">
        <v>35</v>
      </c>
      <c r="I20" s="284">
        <v>2</v>
      </c>
      <c r="J20" s="278" t="s">
        <v>36</v>
      </c>
      <c r="K20" s="285">
        <v>69</v>
      </c>
      <c r="L20" s="279">
        <v>0.19</v>
      </c>
      <c r="M20" s="280">
        <f>VLOOKUP(A20,[3]Export!$A$2:$H$8702,8,0)</f>
        <v>69</v>
      </c>
      <c r="N20"/>
      <c r="O20"/>
      <c r="P20"/>
      <c r="Q20"/>
      <c r="U20" s="51" t="s">
        <v>56</v>
      </c>
      <c r="V20" s="51" t="s">
        <v>36</v>
      </c>
      <c r="W20" s="51">
        <v>9293.25</v>
      </c>
      <c r="X20" s="51">
        <v>0.19</v>
      </c>
    </row>
    <row r="21" spans="1:24" ht="29" x14ac:dyDescent="0.35">
      <c r="A21" s="281" t="s">
        <v>344</v>
      </c>
      <c r="B21" s="277">
        <v>8.7710000000000008</v>
      </c>
      <c r="C21" s="277">
        <v>55</v>
      </c>
      <c r="D21" s="277">
        <v>35</v>
      </c>
      <c r="E21" s="277">
        <v>20</v>
      </c>
      <c r="F21" s="282" t="s">
        <v>345</v>
      </c>
      <c r="G21" s="277" t="s">
        <v>292</v>
      </c>
      <c r="H21" s="283" t="s">
        <v>35</v>
      </c>
      <c r="I21" s="284">
        <v>1</v>
      </c>
      <c r="J21" s="278" t="s">
        <v>36</v>
      </c>
      <c r="K21" s="291">
        <v>1236.9000000000001</v>
      </c>
      <c r="L21" s="279">
        <v>0.19</v>
      </c>
      <c r="M21" s="280">
        <f>VLOOKUP(A21,[3]Export!$A$2:$H$8702,8,0)</f>
        <v>1236.9000000000001</v>
      </c>
      <c r="N21"/>
      <c r="O21"/>
      <c r="P21"/>
      <c r="Q21"/>
    </row>
    <row r="22" spans="1:24" ht="29" x14ac:dyDescent="0.35">
      <c r="A22" s="281" t="s">
        <v>346</v>
      </c>
      <c r="B22" s="277">
        <v>0.38</v>
      </c>
      <c r="C22" s="277">
        <v>15</v>
      </c>
      <c r="D22" s="277">
        <v>3</v>
      </c>
      <c r="E22" s="277">
        <v>3</v>
      </c>
      <c r="F22" s="282" t="s">
        <v>347</v>
      </c>
      <c r="G22" s="277" t="s">
        <v>292</v>
      </c>
      <c r="H22" s="283" t="s">
        <v>35</v>
      </c>
      <c r="I22" s="284">
        <v>1</v>
      </c>
      <c r="J22" s="278" t="s">
        <v>36</v>
      </c>
      <c r="K22" s="291">
        <v>284</v>
      </c>
      <c r="L22" s="279">
        <v>0.19</v>
      </c>
      <c r="M22" s="280">
        <f>VLOOKUP(A22,[3]Export!$A$2:$H$8702,8,0)</f>
        <v>284</v>
      </c>
      <c r="N22"/>
      <c r="O22"/>
      <c r="P22"/>
      <c r="Q22"/>
    </row>
    <row r="28" spans="1:24" x14ac:dyDescent="0.25">
      <c r="L28" s="292"/>
      <c r="M28" s="293"/>
    </row>
    <row r="29" spans="1:24" x14ac:dyDescent="0.25">
      <c r="L29" s="292"/>
      <c r="M29" s="293"/>
    </row>
    <row r="30" spans="1:24" x14ac:dyDescent="0.25">
      <c r="L30" s="292"/>
      <c r="M30" s="293"/>
    </row>
    <row r="31" spans="1:24" x14ac:dyDescent="0.25">
      <c r="M31" s="293"/>
    </row>
  </sheetData>
  <mergeCells count="2">
    <mergeCell ref="G3:I11"/>
    <mergeCell ref="C4:D4"/>
  </mergeCells>
  <dataValidations count="2">
    <dataValidation type="list" allowBlank="1" showInputMessage="1" showErrorMessage="1" sqref="J20" xr:uid="{557D5E79-3FD5-4591-A4CD-6D9003AC1ACE}">
      <formula1>"COP, EUR, USD"</formula1>
    </dataValidation>
    <dataValidation type="list" allowBlank="1" showInputMessage="1" showErrorMessage="1" sqref="G20" xr:uid="{F1C4C49B-AC09-4FD4-95C7-086085C56740}">
      <formula1>"Nacional, Internacional,Inventario"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2F6951DE-F050-422B-95C5-84F851709371}">
          <x14:formula1>
            <xm:f>'LISTAS DESPLEGABLES'!$S$3:$S$8</xm:f>
          </x14:formula1>
          <xm:sqref>E7</xm:sqref>
        </x14:dataValidation>
        <x14:dataValidation type="list" allowBlank="1" showInputMessage="1" showErrorMessage="1" xr:uid="{3B455125-E3DB-4245-9938-92E7D3F83BBC}">
          <x14:formula1>
            <xm:f>'LISTAS DESPLEGABLES'!$K$3:$K$6</xm:f>
          </x14:formula1>
          <xm:sqref>E8</xm:sqref>
        </x14:dataValidation>
        <x14:dataValidation type="list" allowBlank="1" showInputMessage="1" showErrorMessage="1" xr:uid="{6CB06643-0EF7-4E26-AB11-46B32597B3B3}">
          <x14:formula1>
            <xm:f>'LISTAS DESPLEGABLES'!$Q$3:$Q$7</xm:f>
          </x14:formula1>
          <xm:sqref>E9</xm:sqref>
        </x14:dataValidation>
        <x14:dataValidation type="list" allowBlank="1" showInputMessage="1" showErrorMessage="1" xr:uid="{01C95D22-B7A8-4842-8101-FE17F138508C}">
          <x14:formula1>
            <xm:f>'LISTAS DESPLEGABLES'!$B$3</xm:f>
          </x14:formula1>
          <xm:sqref>E10</xm:sqref>
        </x14:dataValidation>
        <x14:dataValidation type="list" allowBlank="1" showInputMessage="1" showErrorMessage="1" xr:uid="{36C4ABB1-B211-4AB2-88F1-B1C38F56BBFC}">
          <x14:formula1>
            <xm:f>'LISTAS DESPLEGABLES'!$F$3:$F$6</xm:f>
          </x14:formula1>
          <xm:sqref>E11</xm:sqref>
        </x14:dataValidation>
        <x14:dataValidation type="list" allowBlank="1" showInputMessage="1" showErrorMessage="1" xr:uid="{8DDB4B1C-7661-479F-936E-6DD807AD3DBF}">
          <x14:formula1>
            <xm:f>'LISTAS DESPLEGABLES'!$I$3:$I$8</xm:f>
          </x14:formula1>
          <xm:sqref>E12</xm:sqref>
        </x14:dataValidation>
        <x14:dataValidation type="list" allowBlank="1" showInputMessage="1" showErrorMessage="1" xr:uid="{F01ED795-87DD-4B36-B9F4-B9AD5BD4A605}">
          <x14:formula1>
            <xm:f>'LISTAS DESPLEGABLES'!$U$3</xm:f>
          </x14:formula1>
          <xm:sqref>E13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45C9-53F8-45D7-8F5A-694CB2D3D2E9}">
  <sheetPr codeName="Hoja6"/>
  <dimension ref="B1:AU84"/>
  <sheetViews>
    <sheetView topLeftCell="A10" workbookViewId="0">
      <selection activeCell="F33" sqref="F33"/>
    </sheetView>
  </sheetViews>
  <sheetFormatPr baseColWidth="10" defaultColWidth="11.453125" defaultRowHeight="15.5" x14ac:dyDescent="0.35"/>
  <cols>
    <col min="1" max="1" width="11.453125" style="43"/>
    <col min="2" max="2" width="30.1796875" style="43" customWidth="1"/>
    <col min="3" max="3" width="26" style="43" customWidth="1"/>
    <col min="4" max="5" width="22.26953125" style="43" customWidth="1"/>
    <col min="6" max="6" width="25.1796875" style="43" bestFit="1" customWidth="1"/>
    <col min="7" max="8" width="17.54296875" style="43" customWidth="1"/>
    <col min="9" max="9" width="26.81640625" style="43" customWidth="1"/>
    <col min="10" max="10" width="22.81640625" style="43" customWidth="1"/>
    <col min="11" max="11" width="32.81640625" style="43" bestFit="1" customWidth="1"/>
    <col min="12" max="15" width="32.81640625" style="43" customWidth="1"/>
    <col min="16" max="16" width="18.7265625" style="43" customWidth="1"/>
    <col min="17" max="17" width="25.54296875" style="43" bestFit="1" customWidth="1"/>
    <col min="18" max="18" width="17.81640625" style="43" customWidth="1"/>
    <col min="19" max="19" width="24.81640625" style="43" bestFit="1" customWidth="1"/>
    <col min="20" max="20" width="24.453125" style="43" customWidth="1"/>
    <col min="21" max="21" width="25.453125" style="43" bestFit="1" customWidth="1"/>
    <col min="22" max="22" width="26.453125" style="43" customWidth="1"/>
    <col min="23" max="23" width="20.1796875" style="43" customWidth="1"/>
    <col min="24" max="24" width="30.81640625" style="43" bestFit="1" customWidth="1"/>
    <col min="25" max="25" width="23.1796875" style="43" bestFit="1" customWidth="1"/>
    <col min="26" max="16384" width="11.453125" style="43"/>
  </cols>
  <sheetData>
    <row r="1" spans="2:21" ht="16" thickBot="1" x14ac:dyDescent="0.4"/>
    <row r="2" spans="2:21" x14ac:dyDescent="0.35">
      <c r="B2" s="42" t="s">
        <v>294</v>
      </c>
      <c r="D2" s="42" t="s">
        <v>87</v>
      </c>
      <c r="E2" s="42" t="s">
        <v>40</v>
      </c>
      <c r="G2" s="44" t="s">
        <v>41</v>
      </c>
      <c r="I2" s="107" t="s">
        <v>38</v>
      </c>
      <c r="K2" s="107" t="s">
        <v>295</v>
      </c>
      <c r="L2" s="124"/>
      <c r="M2" s="107" t="s">
        <v>155</v>
      </c>
      <c r="N2" s="124"/>
      <c r="O2" s="124"/>
      <c r="Q2" s="44" t="s">
        <v>93</v>
      </c>
      <c r="S2" s="44" t="s">
        <v>99</v>
      </c>
      <c r="U2" s="107" t="s">
        <v>146</v>
      </c>
    </row>
    <row r="3" spans="2:21" x14ac:dyDescent="0.35">
      <c r="B3" s="297" t="s">
        <v>296</v>
      </c>
      <c r="D3" s="45" t="s">
        <v>297</v>
      </c>
      <c r="E3" s="298" t="s">
        <v>47</v>
      </c>
      <c r="G3" s="45" t="s">
        <v>298</v>
      </c>
      <c r="I3" s="299" t="s">
        <v>91</v>
      </c>
      <c r="K3" s="299" t="s">
        <v>90</v>
      </c>
      <c r="L3" s="123"/>
      <c r="M3" s="299" t="s">
        <v>156</v>
      </c>
      <c r="N3" s="123"/>
      <c r="O3" s="123"/>
      <c r="Q3" s="45" t="s">
        <v>94</v>
      </c>
      <c r="S3" s="45" t="s">
        <v>23</v>
      </c>
      <c r="U3" s="108" t="s">
        <v>90</v>
      </c>
    </row>
    <row r="4" spans="2:21" x14ac:dyDescent="0.35">
      <c r="D4" s="45" t="s">
        <v>88</v>
      </c>
      <c r="E4" s="298" t="s">
        <v>299</v>
      </c>
      <c r="G4" s="45" t="s">
        <v>300</v>
      </c>
      <c r="I4" s="299" t="s">
        <v>92</v>
      </c>
      <c r="K4" s="299" t="s">
        <v>98</v>
      </c>
      <c r="L4" s="123"/>
      <c r="M4" s="299" t="s">
        <v>57</v>
      </c>
      <c r="N4" s="123"/>
      <c r="O4" s="123"/>
      <c r="Q4" s="45" t="s">
        <v>95</v>
      </c>
      <c r="S4" s="45" t="s">
        <v>45</v>
      </c>
      <c r="U4" s="108"/>
    </row>
    <row r="5" spans="2:21" x14ac:dyDescent="0.35">
      <c r="D5" s="45" t="s">
        <v>89</v>
      </c>
      <c r="E5" s="298" t="s">
        <v>299</v>
      </c>
      <c r="G5" s="45" t="s">
        <v>301</v>
      </c>
      <c r="I5" s="108"/>
      <c r="K5" s="108"/>
      <c r="L5" s="123"/>
      <c r="M5" s="108" t="s">
        <v>77</v>
      </c>
      <c r="N5" s="123"/>
      <c r="O5" s="123"/>
      <c r="Q5" s="45" t="s">
        <v>96</v>
      </c>
      <c r="S5" s="45" t="s">
        <v>46</v>
      </c>
      <c r="U5" s="108"/>
    </row>
    <row r="6" spans="2:21" x14ac:dyDescent="0.35">
      <c r="G6" s="45" t="s">
        <v>302</v>
      </c>
      <c r="I6" s="108"/>
      <c r="K6" s="108"/>
      <c r="L6" s="123"/>
      <c r="M6" s="108"/>
      <c r="N6" s="123"/>
      <c r="O6" s="123"/>
      <c r="Q6" s="45" t="s">
        <v>303</v>
      </c>
      <c r="S6" s="45" t="s">
        <v>47</v>
      </c>
      <c r="U6" s="108"/>
    </row>
    <row r="7" spans="2:21" x14ac:dyDescent="0.35">
      <c r="G7" s="45" t="s">
        <v>304</v>
      </c>
      <c r="I7" s="108"/>
      <c r="K7" s="108"/>
      <c r="M7" s="108"/>
      <c r="Q7" s="45" t="s">
        <v>97</v>
      </c>
      <c r="S7" s="45" t="s">
        <v>48</v>
      </c>
      <c r="U7" s="108"/>
    </row>
    <row r="8" spans="2:21" ht="16" thickBot="1" x14ac:dyDescent="0.4">
      <c r="G8" s="45" t="s">
        <v>305</v>
      </c>
      <c r="I8" s="109"/>
      <c r="K8" s="109"/>
      <c r="M8" s="109"/>
      <c r="S8" s="45" t="s">
        <v>49</v>
      </c>
      <c r="U8" s="108"/>
    </row>
    <row r="9" spans="2:21" ht="16" thickBot="1" x14ac:dyDescent="0.4">
      <c r="S9" s="45" t="s">
        <v>50</v>
      </c>
      <c r="U9" s="109"/>
    </row>
    <row r="11" spans="2:21" x14ac:dyDescent="0.35">
      <c r="C11" s="43" t="s">
        <v>306</v>
      </c>
    </row>
    <row r="12" spans="2:21" x14ac:dyDescent="0.35">
      <c r="B12" s="46" t="s">
        <v>51</v>
      </c>
      <c r="C12" s="46" t="s">
        <v>55</v>
      </c>
      <c r="G12" s="46" t="s">
        <v>26</v>
      </c>
      <c r="H12" s="46"/>
      <c r="I12" s="46" t="s">
        <v>64</v>
      </c>
      <c r="K12" s="46" t="s">
        <v>76</v>
      </c>
      <c r="L12" s="145" t="s">
        <v>55</v>
      </c>
      <c r="M12" s="126"/>
      <c r="N12" s="126"/>
      <c r="O12" s="126"/>
    </row>
    <row r="13" spans="2:21" ht="31" x14ac:dyDescent="0.35">
      <c r="B13" s="46" t="s">
        <v>268</v>
      </c>
      <c r="C13" s="47">
        <v>0.4</v>
      </c>
      <c r="G13" s="46" t="s">
        <v>65</v>
      </c>
      <c r="H13" s="46"/>
      <c r="I13" s="322">
        <v>1.1499999999999999</v>
      </c>
      <c r="K13" s="46" t="s">
        <v>307</v>
      </c>
      <c r="L13" s="146">
        <v>0.2</v>
      </c>
      <c r="M13" s="126"/>
      <c r="N13" s="126"/>
      <c r="O13" s="126"/>
    </row>
    <row r="14" spans="2:21" x14ac:dyDescent="0.35">
      <c r="B14" s="46" t="s">
        <v>52</v>
      </c>
      <c r="C14" s="47">
        <v>0.2</v>
      </c>
      <c r="G14" s="46" t="s">
        <v>308</v>
      </c>
      <c r="H14" s="46"/>
      <c r="I14" s="300">
        <v>4500</v>
      </c>
    </row>
    <row r="15" spans="2:21" x14ac:dyDescent="0.35">
      <c r="B15" s="46" t="s">
        <v>172</v>
      </c>
      <c r="C15" s="47">
        <v>0.1</v>
      </c>
    </row>
    <row r="16" spans="2:21" ht="16" thickBot="1" x14ac:dyDescent="0.4">
      <c r="B16" s="46" t="s">
        <v>170</v>
      </c>
      <c r="C16" s="47">
        <v>0.3</v>
      </c>
    </row>
    <row r="17" spans="2:47" x14ac:dyDescent="0.35">
      <c r="O17" s="365"/>
      <c r="P17" s="365"/>
      <c r="Q17" s="365"/>
      <c r="R17" s="365"/>
      <c r="S17" s="365"/>
      <c r="T17" s="365"/>
      <c r="V17" s="130" t="s">
        <v>40</v>
      </c>
      <c r="W17" s="131" t="s">
        <v>51</v>
      </c>
      <c r="X17" s="132" t="s">
        <v>157</v>
      </c>
      <c r="Y17" s="132" t="s">
        <v>163</v>
      </c>
    </row>
    <row r="18" spans="2:47" x14ac:dyDescent="0.35">
      <c r="O18" s="125"/>
      <c r="P18" s="125"/>
      <c r="Q18" s="125"/>
      <c r="R18" s="125"/>
      <c r="S18" s="125"/>
      <c r="T18" s="125"/>
      <c r="V18" s="133" t="s">
        <v>23</v>
      </c>
      <c r="W18" s="129">
        <v>0.3</v>
      </c>
      <c r="X18" s="301">
        <v>0.2</v>
      </c>
      <c r="Y18" s="301">
        <v>0.3</v>
      </c>
    </row>
    <row r="19" spans="2:47" x14ac:dyDescent="0.35">
      <c r="O19" s="125"/>
      <c r="P19" s="125"/>
      <c r="Q19" s="125"/>
      <c r="R19" s="125"/>
      <c r="S19" s="125"/>
      <c r="T19" s="125"/>
      <c r="V19" s="133" t="s">
        <v>45</v>
      </c>
      <c r="W19" s="129">
        <v>0.3</v>
      </c>
      <c r="X19" s="301">
        <v>0.18</v>
      </c>
      <c r="Y19" s="301">
        <v>0.3</v>
      </c>
    </row>
    <row r="20" spans="2:47" x14ac:dyDescent="0.35">
      <c r="O20" s="125"/>
      <c r="P20" s="125"/>
      <c r="Q20" s="125"/>
      <c r="R20" s="125"/>
      <c r="S20" s="125"/>
      <c r="T20" s="125"/>
      <c r="V20" s="133" t="s">
        <v>46</v>
      </c>
      <c r="W20" s="129">
        <v>0.3</v>
      </c>
      <c r="X20" s="301">
        <v>0.18</v>
      </c>
      <c r="Y20" s="301">
        <v>0.3</v>
      </c>
    </row>
    <row r="21" spans="2:47" x14ac:dyDescent="0.35">
      <c r="B21" s="147" t="s">
        <v>44</v>
      </c>
      <c r="C21" s="147" t="s">
        <v>154</v>
      </c>
      <c r="D21" s="147" t="s">
        <v>82</v>
      </c>
      <c r="E21" s="147" t="s">
        <v>137</v>
      </c>
      <c r="F21" s="147" t="s">
        <v>252</v>
      </c>
      <c r="G21" s="147" t="s">
        <v>51</v>
      </c>
      <c r="H21" s="147" t="s">
        <v>148</v>
      </c>
      <c r="I21" s="147" t="s">
        <v>149</v>
      </c>
      <c r="J21" s="147" t="s">
        <v>150</v>
      </c>
      <c r="K21" s="147" t="s">
        <v>151</v>
      </c>
      <c r="L21" s="147" t="s">
        <v>152</v>
      </c>
      <c r="M21" s="126"/>
      <c r="N21" s="126"/>
      <c r="O21" s="126"/>
      <c r="P21" s="126"/>
      <c r="Q21" s="126"/>
      <c r="R21" s="126"/>
      <c r="V21" s="133" t="s">
        <v>47</v>
      </c>
      <c r="W21" s="129">
        <v>0.4</v>
      </c>
      <c r="X21" s="301">
        <v>0.18</v>
      </c>
      <c r="Y21" s="301">
        <v>0.35</v>
      </c>
    </row>
    <row r="22" spans="2:47" x14ac:dyDescent="0.35">
      <c r="B22" s="249" t="s">
        <v>53</v>
      </c>
      <c r="C22" s="148" t="s">
        <v>153</v>
      </c>
      <c r="D22" s="148" t="s">
        <v>52</v>
      </c>
      <c r="E22" s="149">
        <f>VLOOKUP(D22,B13:C16,2,0)</f>
        <v>0.2</v>
      </c>
      <c r="F22" s="149">
        <v>0</v>
      </c>
      <c r="G22" s="149">
        <v>0.21</v>
      </c>
      <c r="H22" s="150" t="s">
        <v>253</v>
      </c>
      <c r="I22" s="150" t="s">
        <v>254</v>
      </c>
      <c r="J22" s="150" t="s">
        <v>164</v>
      </c>
      <c r="K22" s="150" t="s">
        <v>255</v>
      </c>
      <c r="L22" s="250">
        <v>0</v>
      </c>
      <c r="M22" s="127"/>
      <c r="N22" s="127"/>
      <c r="O22" s="302"/>
      <c r="P22" s="128"/>
      <c r="Q22" s="128"/>
      <c r="R22" s="128"/>
      <c r="V22" s="133" t="s">
        <v>48</v>
      </c>
      <c r="W22" s="129">
        <v>0.3</v>
      </c>
      <c r="X22" s="301">
        <v>0.15</v>
      </c>
      <c r="Y22" s="301">
        <v>0.15</v>
      </c>
    </row>
    <row r="23" spans="2:47" ht="16" thickBot="1" x14ac:dyDescent="0.4">
      <c r="B23" s="249" t="s">
        <v>309</v>
      </c>
      <c r="C23" s="148" t="s">
        <v>153</v>
      </c>
      <c r="D23" s="148" t="s">
        <v>52</v>
      </c>
      <c r="E23" s="149">
        <v>0.3</v>
      </c>
      <c r="F23" s="149">
        <v>0.1</v>
      </c>
      <c r="G23" s="149">
        <v>0.21</v>
      </c>
      <c r="H23" s="150" t="s">
        <v>256</v>
      </c>
      <c r="I23" s="150" t="s">
        <v>257</v>
      </c>
      <c r="J23" s="150" t="s">
        <v>247</v>
      </c>
      <c r="K23" s="150" t="s">
        <v>258</v>
      </c>
      <c r="L23" s="250">
        <v>0</v>
      </c>
      <c r="M23" s="127"/>
      <c r="N23" s="127"/>
      <c r="O23" s="302"/>
      <c r="P23" s="128"/>
      <c r="Q23" s="128"/>
      <c r="R23" s="128"/>
      <c r="V23" s="134" t="s">
        <v>49</v>
      </c>
      <c r="W23" s="135">
        <v>0.3</v>
      </c>
      <c r="X23" s="303">
        <v>0.18</v>
      </c>
      <c r="Y23" s="303">
        <v>0.15</v>
      </c>
    </row>
    <row r="24" spans="2:47" x14ac:dyDescent="0.35">
      <c r="B24" s="249" t="s">
        <v>310</v>
      </c>
      <c r="C24" s="148" t="s">
        <v>61</v>
      </c>
      <c r="D24" s="148" t="s">
        <v>52</v>
      </c>
      <c r="E24" s="149">
        <v>0.3</v>
      </c>
      <c r="F24" s="149">
        <v>0.2</v>
      </c>
      <c r="G24" s="149">
        <v>0.21</v>
      </c>
      <c r="H24" s="150" t="s">
        <v>256</v>
      </c>
      <c r="I24" s="150" t="s">
        <v>257</v>
      </c>
      <c r="J24" s="150" t="s">
        <v>247</v>
      </c>
      <c r="K24" s="150" t="s">
        <v>259</v>
      </c>
      <c r="L24" s="250">
        <v>0</v>
      </c>
      <c r="M24" s="127"/>
      <c r="N24" s="127"/>
      <c r="O24" s="302"/>
      <c r="P24" s="128"/>
      <c r="Q24" s="128"/>
      <c r="R24" s="128"/>
    </row>
    <row r="25" spans="2:47" x14ac:dyDescent="0.35">
      <c r="B25" s="249" t="s">
        <v>54</v>
      </c>
      <c r="C25" s="148" t="s">
        <v>153</v>
      </c>
      <c r="D25" s="148" t="s">
        <v>268</v>
      </c>
      <c r="E25" s="149">
        <v>0.15</v>
      </c>
      <c r="F25" s="149">
        <v>0.15</v>
      </c>
      <c r="G25" s="149">
        <v>0.21</v>
      </c>
      <c r="H25" s="150" t="s">
        <v>260</v>
      </c>
      <c r="I25" s="150" t="s">
        <v>257</v>
      </c>
      <c r="J25" s="150" t="s">
        <v>247</v>
      </c>
      <c r="K25" s="150" t="s">
        <v>258</v>
      </c>
      <c r="L25" s="250">
        <v>0</v>
      </c>
      <c r="M25" s="127"/>
      <c r="N25" s="127"/>
      <c r="O25" s="302"/>
      <c r="P25" s="128"/>
      <c r="Q25" s="128"/>
      <c r="R25" s="128"/>
    </row>
    <row r="26" spans="2:47" x14ac:dyDescent="0.35">
      <c r="B26" s="249" t="s">
        <v>311</v>
      </c>
      <c r="C26" s="148" t="s">
        <v>61</v>
      </c>
      <c r="D26" s="148" t="s">
        <v>268</v>
      </c>
      <c r="E26" s="149">
        <v>0.15</v>
      </c>
      <c r="F26" s="149">
        <v>0.2</v>
      </c>
      <c r="G26" s="149">
        <v>0.21</v>
      </c>
      <c r="H26" s="150" t="s">
        <v>260</v>
      </c>
      <c r="I26" s="150" t="s">
        <v>257</v>
      </c>
      <c r="J26" s="150" t="s">
        <v>247</v>
      </c>
      <c r="K26" s="150" t="s">
        <v>259</v>
      </c>
      <c r="L26" s="250">
        <v>0</v>
      </c>
      <c r="M26" s="127"/>
      <c r="N26" s="127"/>
      <c r="O26" s="302"/>
      <c r="P26" s="128"/>
      <c r="Q26" s="128"/>
      <c r="R26" s="128"/>
    </row>
    <row r="27" spans="2:47" x14ac:dyDescent="0.35">
      <c r="B27" s="261" t="s">
        <v>35</v>
      </c>
      <c r="C27" s="262" t="s">
        <v>153</v>
      </c>
      <c r="D27" s="262" t="s">
        <v>268</v>
      </c>
      <c r="E27" s="263">
        <v>0.3</v>
      </c>
      <c r="F27" s="321">
        <v>0.24</v>
      </c>
      <c r="G27" s="263">
        <v>0.3</v>
      </c>
      <c r="H27" s="264" t="s">
        <v>261</v>
      </c>
      <c r="I27" s="264" t="s">
        <v>262</v>
      </c>
      <c r="J27" s="264" t="s">
        <v>36</v>
      </c>
      <c r="K27" s="264" t="s">
        <v>258</v>
      </c>
      <c r="L27" s="265">
        <v>0</v>
      </c>
      <c r="M27" s="266"/>
      <c r="N27" s="266"/>
      <c r="O27" s="304"/>
      <c r="P27" s="267"/>
      <c r="Q27" s="267"/>
      <c r="R27" s="267"/>
      <c r="S27" s="268"/>
      <c r="T27" s="268"/>
      <c r="U27" s="268"/>
      <c r="V27" s="268"/>
      <c r="W27" s="268"/>
      <c r="X27" s="268"/>
      <c r="Y27" s="268"/>
      <c r="Z27" s="268"/>
      <c r="AA27" s="268"/>
      <c r="AB27" s="268"/>
      <c r="AC27" s="268"/>
      <c r="AD27" s="268"/>
      <c r="AE27" s="268"/>
      <c r="AF27" s="268"/>
      <c r="AG27" s="268"/>
      <c r="AH27" s="268"/>
      <c r="AI27" s="268"/>
      <c r="AJ27" s="268"/>
      <c r="AK27" s="268"/>
      <c r="AL27" s="268"/>
      <c r="AM27" s="268"/>
      <c r="AN27" s="268"/>
      <c r="AO27" s="268"/>
      <c r="AP27" s="268"/>
      <c r="AQ27" s="268"/>
      <c r="AR27" s="268"/>
      <c r="AS27" s="268"/>
      <c r="AT27" s="268"/>
      <c r="AU27" s="268"/>
    </row>
    <row r="28" spans="2:47" x14ac:dyDescent="0.35">
      <c r="B28" s="249" t="s">
        <v>58</v>
      </c>
      <c r="C28" s="148" t="s">
        <v>153</v>
      </c>
      <c r="D28" s="148" t="s">
        <v>268</v>
      </c>
      <c r="E28" s="149">
        <v>0.3</v>
      </c>
      <c r="F28" s="149">
        <v>0.15</v>
      </c>
      <c r="G28" s="149">
        <f t="shared" ref="G28:G65" si="0">VLOOKUP(D28,$B$13:$C$16,2,0)</f>
        <v>0.4</v>
      </c>
      <c r="H28" s="150" t="s">
        <v>263</v>
      </c>
      <c r="I28" s="150" t="s">
        <v>262</v>
      </c>
      <c r="J28" s="150" t="s">
        <v>247</v>
      </c>
      <c r="K28" s="150" t="s">
        <v>258</v>
      </c>
      <c r="L28" s="250">
        <v>0</v>
      </c>
      <c r="M28" s="127"/>
      <c r="N28" s="127"/>
      <c r="O28" s="302"/>
      <c r="P28" s="128"/>
      <c r="Q28" s="128"/>
      <c r="R28" s="128"/>
    </row>
    <row r="29" spans="2:47" x14ac:dyDescent="0.35">
      <c r="B29" s="249" t="s">
        <v>56</v>
      </c>
      <c r="C29" s="148" t="s">
        <v>153</v>
      </c>
      <c r="D29" s="148" t="s">
        <v>268</v>
      </c>
      <c r="E29" s="149">
        <v>0.3</v>
      </c>
      <c r="F29" s="149">
        <v>0.17</v>
      </c>
      <c r="G29" s="149">
        <f t="shared" si="0"/>
        <v>0.4</v>
      </c>
      <c r="H29" s="150" t="s">
        <v>261</v>
      </c>
      <c r="I29" s="150" t="s">
        <v>264</v>
      </c>
      <c r="J29" s="150" t="s">
        <v>36</v>
      </c>
      <c r="K29" s="150" t="s">
        <v>265</v>
      </c>
      <c r="L29" s="250">
        <v>0</v>
      </c>
      <c r="M29" s="127"/>
      <c r="N29" s="127"/>
      <c r="O29" s="302"/>
      <c r="P29" s="128"/>
      <c r="Q29" s="128"/>
      <c r="R29" s="128"/>
    </row>
    <row r="30" spans="2:47" x14ac:dyDescent="0.35">
      <c r="B30" s="249" t="s">
        <v>59</v>
      </c>
      <c r="C30" s="148" t="s">
        <v>153</v>
      </c>
      <c r="D30" s="148" t="s">
        <v>268</v>
      </c>
      <c r="E30" s="149">
        <v>0.3</v>
      </c>
      <c r="F30" s="149">
        <v>0.1</v>
      </c>
      <c r="G30" s="149">
        <f t="shared" si="0"/>
        <v>0.4</v>
      </c>
      <c r="H30" s="150" t="s">
        <v>260</v>
      </c>
      <c r="I30" s="150" t="s">
        <v>262</v>
      </c>
      <c r="J30" s="150" t="s">
        <v>247</v>
      </c>
      <c r="K30" s="150" t="s">
        <v>258</v>
      </c>
      <c r="L30" s="250">
        <v>0</v>
      </c>
      <c r="M30" s="127"/>
      <c r="N30" s="127"/>
      <c r="O30" s="302"/>
      <c r="P30" s="128"/>
      <c r="Q30" s="128"/>
      <c r="R30" s="128"/>
    </row>
    <row r="31" spans="2:47" x14ac:dyDescent="0.35">
      <c r="B31" s="249" t="s">
        <v>60</v>
      </c>
      <c r="C31" s="148" t="s">
        <v>153</v>
      </c>
      <c r="D31" s="148" t="s">
        <v>268</v>
      </c>
      <c r="E31" s="149">
        <v>0.3</v>
      </c>
      <c r="F31" s="149">
        <v>0.2</v>
      </c>
      <c r="G31" s="149">
        <f t="shared" si="0"/>
        <v>0.4</v>
      </c>
      <c r="H31" s="150" t="s">
        <v>261</v>
      </c>
      <c r="I31" s="150" t="s">
        <v>262</v>
      </c>
      <c r="J31" s="150" t="s">
        <v>36</v>
      </c>
      <c r="K31" s="150" t="s">
        <v>258</v>
      </c>
      <c r="L31" s="250">
        <v>0</v>
      </c>
      <c r="M31" s="127"/>
      <c r="N31" s="127"/>
      <c r="O31" s="302"/>
      <c r="P31" s="128"/>
      <c r="Q31" s="128"/>
      <c r="R31" s="128"/>
    </row>
    <row r="32" spans="2:47" x14ac:dyDescent="0.35">
      <c r="B32" s="249" t="s">
        <v>62</v>
      </c>
      <c r="C32" s="148" t="s">
        <v>153</v>
      </c>
      <c r="D32" s="148" t="s">
        <v>268</v>
      </c>
      <c r="E32" s="149">
        <v>0.3</v>
      </c>
      <c r="F32" s="149">
        <v>0.2</v>
      </c>
      <c r="G32" s="149">
        <f t="shared" si="0"/>
        <v>0.4</v>
      </c>
      <c r="H32" s="150" t="s">
        <v>266</v>
      </c>
      <c r="I32" s="150" t="s">
        <v>264</v>
      </c>
      <c r="J32" s="150" t="s">
        <v>247</v>
      </c>
      <c r="K32" s="150" t="s">
        <v>265</v>
      </c>
      <c r="L32" s="250">
        <v>0</v>
      </c>
      <c r="M32" s="127"/>
      <c r="N32" s="127"/>
      <c r="O32" s="302"/>
      <c r="P32" s="128"/>
      <c r="Q32" s="128"/>
      <c r="R32" s="128"/>
    </row>
    <row r="33" spans="2:18" x14ac:dyDescent="0.35">
      <c r="B33" s="249" t="s">
        <v>63</v>
      </c>
      <c r="C33" s="148" t="s">
        <v>153</v>
      </c>
      <c r="D33" s="148" t="s">
        <v>268</v>
      </c>
      <c r="E33" s="149">
        <v>0.3</v>
      </c>
      <c r="F33" s="149">
        <v>0.56000000000000005</v>
      </c>
      <c r="G33" s="149">
        <f t="shared" si="0"/>
        <v>0.4</v>
      </c>
      <c r="H33" s="150" t="s">
        <v>267</v>
      </c>
      <c r="I33" s="150" t="s">
        <v>262</v>
      </c>
      <c r="J33" s="150" t="s">
        <v>247</v>
      </c>
      <c r="K33" s="150" t="s">
        <v>265</v>
      </c>
      <c r="L33" s="250">
        <v>0</v>
      </c>
      <c r="M33" s="127"/>
      <c r="N33" s="127"/>
      <c r="O33" s="302"/>
      <c r="P33" s="128"/>
      <c r="Q33" s="128"/>
      <c r="R33" s="128"/>
    </row>
    <row r="34" spans="2:18" x14ac:dyDescent="0.35">
      <c r="B34" s="249" t="s">
        <v>312</v>
      </c>
      <c r="C34" s="148" t="s">
        <v>153</v>
      </c>
      <c r="D34" s="148" t="s">
        <v>268</v>
      </c>
      <c r="E34" s="149">
        <v>0.3</v>
      </c>
      <c r="F34" s="149">
        <v>0</v>
      </c>
      <c r="G34" s="149">
        <f t="shared" si="0"/>
        <v>0.4</v>
      </c>
      <c r="H34" s="150" t="s">
        <v>253</v>
      </c>
      <c r="I34" s="150" t="s">
        <v>254</v>
      </c>
      <c r="J34" s="150" t="s">
        <v>247</v>
      </c>
      <c r="K34" s="150" t="s">
        <v>255</v>
      </c>
      <c r="L34" s="250">
        <v>0</v>
      </c>
      <c r="M34" s="127"/>
      <c r="N34" s="127"/>
      <c r="O34" s="302"/>
      <c r="P34" s="128"/>
      <c r="Q34" s="128"/>
      <c r="R34" s="128"/>
    </row>
    <row r="35" spans="2:18" x14ac:dyDescent="0.35">
      <c r="B35" s="249" t="s">
        <v>66</v>
      </c>
      <c r="C35" s="148" t="s">
        <v>153</v>
      </c>
      <c r="D35" s="148" t="s">
        <v>268</v>
      </c>
      <c r="E35" s="149">
        <v>0.3</v>
      </c>
      <c r="F35" s="149">
        <v>0.2</v>
      </c>
      <c r="G35" s="149">
        <f t="shared" si="0"/>
        <v>0.4</v>
      </c>
      <c r="H35" s="150" t="s">
        <v>269</v>
      </c>
      <c r="I35" s="150" t="s">
        <v>254</v>
      </c>
      <c r="J35" s="150" t="s">
        <v>247</v>
      </c>
      <c r="K35" s="150" t="s">
        <v>259</v>
      </c>
      <c r="L35" s="250">
        <v>0</v>
      </c>
      <c r="M35" s="127"/>
      <c r="N35" s="127"/>
      <c r="O35" s="302"/>
      <c r="P35" s="128"/>
      <c r="Q35" s="128"/>
      <c r="R35" s="128"/>
    </row>
    <row r="36" spans="2:18" x14ac:dyDescent="0.35">
      <c r="B36" s="249" t="s">
        <v>67</v>
      </c>
      <c r="C36" s="148" t="s">
        <v>61</v>
      </c>
      <c r="D36" s="148" t="s">
        <v>268</v>
      </c>
      <c r="E36" s="149">
        <v>0.3</v>
      </c>
      <c r="F36" s="149">
        <v>0.2</v>
      </c>
      <c r="G36" s="149">
        <f t="shared" si="0"/>
        <v>0.4</v>
      </c>
      <c r="H36" s="150" t="s">
        <v>269</v>
      </c>
      <c r="I36" s="150" t="s">
        <v>254</v>
      </c>
      <c r="J36" s="150" t="s">
        <v>247</v>
      </c>
      <c r="K36" s="150" t="s">
        <v>259</v>
      </c>
      <c r="L36" s="250">
        <v>0</v>
      </c>
      <c r="M36" s="127"/>
      <c r="N36" s="127"/>
      <c r="O36" s="302"/>
      <c r="P36" s="128"/>
      <c r="Q36" s="128"/>
      <c r="R36" s="128"/>
    </row>
    <row r="37" spans="2:18" x14ac:dyDescent="0.35">
      <c r="B37" s="249" t="s">
        <v>68</v>
      </c>
      <c r="C37" s="148" t="s">
        <v>153</v>
      </c>
      <c r="D37" s="148" t="s">
        <v>268</v>
      </c>
      <c r="E37" s="149">
        <v>0.3</v>
      </c>
      <c r="F37" s="149">
        <v>0.23</v>
      </c>
      <c r="G37" s="149">
        <f t="shared" si="0"/>
        <v>0.4</v>
      </c>
      <c r="H37" s="150" t="s">
        <v>260</v>
      </c>
      <c r="I37" s="150" t="s">
        <v>264</v>
      </c>
      <c r="J37" s="150" t="s">
        <v>247</v>
      </c>
      <c r="K37" s="150" t="s">
        <v>258</v>
      </c>
      <c r="L37" s="250">
        <v>0</v>
      </c>
      <c r="M37" s="127"/>
      <c r="N37" s="127"/>
      <c r="O37" s="302"/>
      <c r="P37" s="128"/>
      <c r="Q37" s="128"/>
      <c r="R37" s="128"/>
    </row>
    <row r="38" spans="2:18" x14ac:dyDescent="0.35">
      <c r="B38" s="249" t="s">
        <v>69</v>
      </c>
      <c r="C38" s="148" t="s">
        <v>61</v>
      </c>
      <c r="D38" s="148" t="s">
        <v>268</v>
      </c>
      <c r="E38" s="149">
        <v>0.3</v>
      </c>
      <c r="F38" s="149">
        <v>0.2</v>
      </c>
      <c r="G38" s="149">
        <f t="shared" si="0"/>
        <v>0.4</v>
      </c>
      <c r="H38" s="150" t="s">
        <v>260</v>
      </c>
      <c r="I38" s="150" t="s">
        <v>254</v>
      </c>
      <c r="J38" s="150" t="s">
        <v>247</v>
      </c>
      <c r="K38" s="150" t="s">
        <v>258</v>
      </c>
      <c r="L38" s="250">
        <v>0</v>
      </c>
      <c r="M38" s="127"/>
      <c r="N38" s="127"/>
      <c r="O38" s="302"/>
      <c r="P38" s="128"/>
      <c r="Q38" s="128"/>
      <c r="R38" s="128"/>
    </row>
    <row r="39" spans="2:18" x14ac:dyDescent="0.35">
      <c r="B39" s="249" t="s">
        <v>70</v>
      </c>
      <c r="C39" s="148" t="s">
        <v>153</v>
      </c>
      <c r="D39" s="148" t="s">
        <v>268</v>
      </c>
      <c r="E39" s="149">
        <v>0.3</v>
      </c>
      <c r="F39" s="149">
        <v>0</v>
      </c>
      <c r="G39" s="149">
        <v>0.32</v>
      </c>
      <c r="H39" s="150" t="s">
        <v>270</v>
      </c>
      <c r="I39" s="150" t="s">
        <v>257</v>
      </c>
      <c r="J39" s="150" t="s">
        <v>247</v>
      </c>
      <c r="K39" s="150" t="s">
        <v>265</v>
      </c>
      <c r="L39" s="250">
        <v>0.15</v>
      </c>
      <c r="M39" s="127"/>
      <c r="N39" s="127"/>
      <c r="O39" s="302"/>
      <c r="P39" s="128"/>
      <c r="Q39" s="128"/>
      <c r="R39" s="128"/>
    </row>
    <row r="40" spans="2:18" x14ac:dyDescent="0.35">
      <c r="B40" s="249" t="s">
        <v>71</v>
      </c>
      <c r="C40" s="148" t="s">
        <v>153</v>
      </c>
      <c r="D40" s="148" t="s">
        <v>268</v>
      </c>
      <c r="E40" s="149">
        <v>0.3</v>
      </c>
      <c r="F40" s="149">
        <v>0.45</v>
      </c>
      <c r="G40" s="149">
        <f t="shared" si="0"/>
        <v>0.4</v>
      </c>
      <c r="H40" s="150" t="s">
        <v>271</v>
      </c>
      <c r="I40" s="150" t="s">
        <v>262</v>
      </c>
      <c r="J40" s="150" t="s">
        <v>247</v>
      </c>
      <c r="K40" s="150" t="s">
        <v>265</v>
      </c>
      <c r="L40" s="250">
        <v>0.1</v>
      </c>
      <c r="M40" s="127"/>
      <c r="N40" s="127"/>
      <c r="O40" s="302"/>
      <c r="P40" s="128"/>
      <c r="Q40" s="128"/>
      <c r="R40" s="128"/>
    </row>
    <row r="41" spans="2:18" x14ac:dyDescent="0.35">
      <c r="B41" s="249" t="s">
        <v>313</v>
      </c>
      <c r="C41" s="148" t="s">
        <v>153</v>
      </c>
      <c r="D41" s="148" t="s">
        <v>268</v>
      </c>
      <c r="E41" s="149">
        <v>0.3</v>
      </c>
      <c r="F41" s="149">
        <v>0</v>
      </c>
      <c r="G41" s="149">
        <v>0.3</v>
      </c>
      <c r="H41" s="150" t="s">
        <v>271</v>
      </c>
      <c r="I41" s="150" t="s">
        <v>264</v>
      </c>
      <c r="J41" s="150" t="s">
        <v>247</v>
      </c>
      <c r="K41" s="150" t="s">
        <v>265</v>
      </c>
      <c r="L41" s="250">
        <v>0</v>
      </c>
      <c r="M41" s="127"/>
      <c r="N41" s="127"/>
      <c r="O41" s="302"/>
      <c r="P41" s="128"/>
      <c r="Q41" s="128"/>
      <c r="R41" s="128"/>
    </row>
    <row r="42" spans="2:18" x14ac:dyDescent="0.35">
      <c r="B42" s="249" t="s">
        <v>314</v>
      </c>
      <c r="C42" s="148" t="s">
        <v>153</v>
      </c>
      <c r="D42" s="148" t="s">
        <v>268</v>
      </c>
      <c r="E42" s="149">
        <v>0.3</v>
      </c>
      <c r="F42" s="305">
        <v>0.19</v>
      </c>
      <c r="G42" s="149">
        <v>0.3</v>
      </c>
      <c r="H42" s="150" t="s">
        <v>271</v>
      </c>
      <c r="I42" s="150" t="s">
        <v>264</v>
      </c>
      <c r="J42" s="150" t="s">
        <v>247</v>
      </c>
      <c r="K42" s="150" t="s">
        <v>265</v>
      </c>
      <c r="L42" s="250">
        <v>0</v>
      </c>
      <c r="M42" s="127"/>
      <c r="N42" s="127"/>
      <c r="O42" s="302"/>
      <c r="P42" s="128"/>
      <c r="Q42" s="128"/>
      <c r="R42" s="128"/>
    </row>
    <row r="43" spans="2:18" x14ac:dyDescent="0.35">
      <c r="B43" s="249" t="s">
        <v>37</v>
      </c>
      <c r="C43" s="148" t="s">
        <v>153</v>
      </c>
      <c r="D43" s="148" t="s">
        <v>268</v>
      </c>
      <c r="E43" s="149">
        <v>0.3</v>
      </c>
      <c r="F43" s="306">
        <v>0.65</v>
      </c>
      <c r="G43" s="149">
        <f t="shared" si="0"/>
        <v>0.4</v>
      </c>
      <c r="H43" s="150" t="s">
        <v>271</v>
      </c>
      <c r="I43" s="150" t="s">
        <v>264</v>
      </c>
      <c r="J43" s="150" t="s">
        <v>247</v>
      </c>
      <c r="K43" s="150" t="s">
        <v>265</v>
      </c>
      <c r="L43" s="250">
        <v>0</v>
      </c>
      <c r="M43" s="127"/>
      <c r="N43" s="127"/>
      <c r="O43" s="302"/>
      <c r="P43" s="128"/>
      <c r="Q43" s="128"/>
      <c r="R43" s="128"/>
    </row>
    <row r="44" spans="2:18" x14ac:dyDescent="0.35">
      <c r="B44" s="249" t="s">
        <v>72</v>
      </c>
      <c r="C44" s="148" t="s">
        <v>153</v>
      </c>
      <c r="D44" s="148" t="s">
        <v>268</v>
      </c>
      <c r="E44" s="149">
        <v>0.3</v>
      </c>
      <c r="F44" s="149">
        <v>0.23</v>
      </c>
      <c r="G44" s="149">
        <f t="shared" si="0"/>
        <v>0.4</v>
      </c>
      <c r="H44" s="150" t="s">
        <v>261</v>
      </c>
      <c r="I44" s="150" t="s">
        <v>262</v>
      </c>
      <c r="J44" s="150" t="s">
        <v>36</v>
      </c>
      <c r="K44" s="150" t="s">
        <v>258</v>
      </c>
      <c r="L44" s="250">
        <v>0</v>
      </c>
      <c r="M44" s="127"/>
      <c r="N44" s="127"/>
      <c r="O44" s="302"/>
      <c r="P44" s="128"/>
      <c r="Q44" s="128"/>
      <c r="R44" s="128"/>
    </row>
    <row r="45" spans="2:18" x14ac:dyDescent="0.35">
      <c r="B45" s="249" t="s">
        <v>78</v>
      </c>
      <c r="C45" s="148" t="s">
        <v>153</v>
      </c>
      <c r="D45" s="148" t="s">
        <v>268</v>
      </c>
      <c r="E45" s="149">
        <v>0.3</v>
      </c>
      <c r="F45" s="149">
        <v>0.1</v>
      </c>
      <c r="G45" s="149">
        <v>0.21</v>
      </c>
      <c r="H45" s="150" t="s">
        <v>272</v>
      </c>
      <c r="I45" s="150" t="s">
        <v>264</v>
      </c>
      <c r="J45" s="150" t="s">
        <v>273</v>
      </c>
      <c r="K45" s="150" t="s">
        <v>258</v>
      </c>
      <c r="L45" s="250">
        <v>0</v>
      </c>
      <c r="M45" s="127"/>
      <c r="N45" s="127"/>
      <c r="O45" s="302"/>
      <c r="P45" s="128"/>
      <c r="Q45" s="128"/>
      <c r="R45" s="128"/>
    </row>
    <row r="46" spans="2:18" x14ac:dyDescent="0.35">
      <c r="B46" s="249" t="s">
        <v>73</v>
      </c>
      <c r="C46" s="148" t="s">
        <v>61</v>
      </c>
      <c r="D46" s="148" t="s">
        <v>268</v>
      </c>
      <c r="E46" s="149">
        <v>0.3</v>
      </c>
      <c r="F46" s="149">
        <v>0.2</v>
      </c>
      <c r="G46" s="149">
        <f t="shared" si="0"/>
        <v>0.4</v>
      </c>
      <c r="H46" s="150" t="s">
        <v>253</v>
      </c>
      <c r="I46" s="150" t="s">
        <v>254</v>
      </c>
      <c r="J46" s="150" t="s">
        <v>247</v>
      </c>
      <c r="K46" s="150" t="s">
        <v>259</v>
      </c>
      <c r="L46" s="250">
        <v>0</v>
      </c>
      <c r="M46" s="127"/>
      <c r="N46" s="127"/>
      <c r="O46" s="302"/>
      <c r="P46" s="128"/>
      <c r="Q46" s="128"/>
      <c r="R46" s="128"/>
    </row>
    <row r="47" spans="2:18" x14ac:dyDescent="0.35">
      <c r="B47" s="249" t="s">
        <v>315</v>
      </c>
      <c r="C47" s="148" t="s">
        <v>61</v>
      </c>
      <c r="D47" s="148" t="s">
        <v>268</v>
      </c>
      <c r="E47" s="149">
        <v>0.3</v>
      </c>
      <c r="F47" s="149">
        <v>0.28000000000000003</v>
      </c>
      <c r="G47" s="149">
        <f t="shared" si="0"/>
        <v>0.4</v>
      </c>
      <c r="H47" s="150" t="s">
        <v>269</v>
      </c>
      <c r="I47" s="150" t="s">
        <v>254</v>
      </c>
      <c r="J47" s="150" t="s">
        <v>247</v>
      </c>
      <c r="K47" s="150" t="s">
        <v>259</v>
      </c>
      <c r="L47" s="250">
        <v>0</v>
      </c>
      <c r="M47" s="127"/>
      <c r="N47" s="127"/>
      <c r="O47" s="302"/>
      <c r="P47" s="128"/>
      <c r="Q47" s="128"/>
      <c r="R47" s="128"/>
    </row>
    <row r="48" spans="2:18" x14ac:dyDescent="0.35">
      <c r="B48" s="249" t="s">
        <v>74</v>
      </c>
      <c r="C48" s="148" t="s">
        <v>153</v>
      </c>
      <c r="D48" s="148" t="s">
        <v>268</v>
      </c>
      <c r="E48" s="149">
        <v>0.3</v>
      </c>
      <c r="F48" s="149">
        <v>0.3</v>
      </c>
      <c r="G48" s="149">
        <f t="shared" si="0"/>
        <v>0.4</v>
      </c>
      <c r="H48" s="150" t="s">
        <v>274</v>
      </c>
      <c r="I48" s="150" t="s">
        <v>257</v>
      </c>
      <c r="J48" s="150" t="s">
        <v>36</v>
      </c>
      <c r="K48" s="150" t="s">
        <v>265</v>
      </c>
      <c r="L48" s="250">
        <v>0</v>
      </c>
      <c r="M48" s="127"/>
      <c r="N48" s="127"/>
      <c r="O48" s="302"/>
      <c r="P48" s="128"/>
      <c r="Q48" s="128"/>
      <c r="R48" s="128"/>
    </row>
    <row r="49" spans="2:47" x14ac:dyDescent="0.35">
      <c r="B49" s="251" t="s">
        <v>281</v>
      </c>
      <c r="C49" s="148" t="s">
        <v>153</v>
      </c>
      <c r="D49" s="148" t="s">
        <v>52</v>
      </c>
      <c r="E49" s="149">
        <v>0.3</v>
      </c>
      <c r="F49" s="149">
        <v>0</v>
      </c>
      <c r="G49" s="149">
        <f t="shared" si="0"/>
        <v>0.2</v>
      </c>
      <c r="H49" s="150" t="s">
        <v>271</v>
      </c>
      <c r="I49" s="150" t="s">
        <v>275</v>
      </c>
      <c r="J49" s="150" t="s">
        <v>247</v>
      </c>
      <c r="K49" s="150" t="s">
        <v>265</v>
      </c>
      <c r="L49" s="250">
        <v>0.15</v>
      </c>
    </row>
    <row r="50" spans="2:47" ht="14.25" customHeight="1" x14ac:dyDescent="0.35">
      <c r="B50" s="249" t="s">
        <v>75</v>
      </c>
      <c r="C50" s="148" t="s">
        <v>153</v>
      </c>
      <c r="D50" s="148" t="s">
        <v>268</v>
      </c>
      <c r="E50" s="149">
        <v>0.3</v>
      </c>
      <c r="F50" s="306">
        <v>0.25</v>
      </c>
      <c r="G50" s="149">
        <f t="shared" si="0"/>
        <v>0.4</v>
      </c>
      <c r="H50" s="150" t="s">
        <v>276</v>
      </c>
      <c r="I50" s="150" t="s">
        <v>264</v>
      </c>
      <c r="J50" s="150" t="s">
        <v>247</v>
      </c>
      <c r="K50" s="150" t="s">
        <v>265</v>
      </c>
      <c r="L50" s="250">
        <v>0</v>
      </c>
    </row>
    <row r="51" spans="2:47" x14ac:dyDescent="0.35">
      <c r="B51" s="249" t="s">
        <v>277</v>
      </c>
      <c r="C51" s="148" t="s">
        <v>153</v>
      </c>
      <c r="D51" s="148" t="s">
        <v>52</v>
      </c>
      <c r="E51" s="149">
        <v>0.3</v>
      </c>
      <c r="F51" s="149">
        <v>0</v>
      </c>
      <c r="G51" s="149">
        <f t="shared" si="0"/>
        <v>0.2</v>
      </c>
      <c r="H51" s="150" t="s">
        <v>253</v>
      </c>
      <c r="I51" s="150" t="s">
        <v>254</v>
      </c>
      <c r="J51" s="150" t="s">
        <v>164</v>
      </c>
      <c r="K51" s="150" t="s">
        <v>255</v>
      </c>
      <c r="L51" s="250">
        <v>0</v>
      </c>
    </row>
    <row r="52" spans="2:47" x14ac:dyDescent="0.35">
      <c r="B52" s="249" t="s">
        <v>316</v>
      </c>
      <c r="C52" s="148" t="s">
        <v>153</v>
      </c>
      <c r="D52" s="148" t="s">
        <v>52</v>
      </c>
      <c r="E52" s="149">
        <v>0.3</v>
      </c>
      <c r="F52" s="149">
        <v>0</v>
      </c>
      <c r="G52" s="149">
        <f t="shared" si="0"/>
        <v>0.2</v>
      </c>
      <c r="H52" s="150" t="s">
        <v>253</v>
      </c>
      <c r="I52" s="150" t="s">
        <v>254</v>
      </c>
      <c r="J52" s="150" t="s">
        <v>164</v>
      </c>
      <c r="K52" s="150" t="s">
        <v>255</v>
      </c>
      <c r="L52" s="250">
        <v>0</v>
      </c>
    </row>
    <row r="53" spans="2:47" x14ac:dyDescent="0.35">
      <c r="B53" s="249" t="str">
        <f>+[4]SOLICITUD!H25</f>
        <v>TU EQUIPO SAS</v>
      </c>
      <c r="C53" s="148" t="s">
        <v>153</v>
      </c>
      <c r="D53" s="148" t="s">
        <v>52</v>
      </c>
      <c r="E53" s="149">
        <v>0.3</v>
      </c>
      <c r="F53" s="149">
        <v>0</v>
      </c>
      <c r="G53" s="149">
        <f t="shared" si="0"/>
        <v>0.2</v>
      </c>
      <c r="H53" s="150" t="s">
        <v>253</v>
      </c>
      <c r="I53" s="150" t="s">
        <v>254</v>
      </c>
      <c r="J53" s="150" t="s">
        <v>164</v>
      </c>
      <c r="K53" s="150" t="s">
        <v>255</v>
      </c>
      <c r="L53" s="250">
        <v>0</v>
      </c>
    </row>
    <row r="54" spans="2:47" x14ac:dyDescent="0.35">
      <c r="B54" s="249" t="s">
        <v>248</v>
      </c>
      <c r="C54" s="148" t="s">
        <v>153</v>
      </c>
      <c r="D54" s="148" t="s">
        <v>52</v>
      </c>
      <c r="E54" s="149">
        <v>0.3</v>
      </c>
      <c r="F54" s="149">
        <v>0</v>
      </c>
      <c r="G54" s="149">
        <f t="shared" si="0"/>
        <v>0.2</v>
      </c>
      <c r="H54" s="150" t="s">
        <v>253</v>
      </c>
      <c r="I54" s="150" t="s">
        <v>254</v>
      </c>
      <c r="J54" s="150" t="s">
        <v>164</v>
      </c>
      <c r="K54" s="150" t="s">
        <v>255</v>
      </c>
      <c r="L54" s="250">
        <v>0</v>
      </c>
    </row>
    <row r="55" spans="2:47" x14ac:dyDescent="0.35">
      <c r="B55" s="249" t="s">
        <v>282</v>
      </c>
      <c r="C55" s="148" t="s">
        <v>153</v>
      </c>
      <c r="D55" s="148" t="s">
        <v>52</v>
      </c>
      <c r="E55" s="149">
        <v>0.3</v>
      </c>
      <c r="F55" s="149">
        <v>0</v>
      </c>
      <c r="G55" s="149">
        <f t="shared" si="0"/>
        <v>0.2</v>
      </c>
      <c r="H55" s="150" t="s">
        <v>253</v>
      </c>
      <c r="I55" s="150" t="s">
        <v>254</v>
      </c>
      <c r="J55" s="150" t="s">
        <v>164</v>
      </c>
      <c r="K55" s="150" t="s">
        <v>255</v>
      </c>
      <c r="L55" s="250">
        <v>0</v>
      </c>
    </row>
    <row r="56" spans="2:47" x14ac:dyDescent="0.35">
      <c r="B56" s="249" t="s">
        <v>283</v>
      </c>
      <c r="C56" s="148" t="s">
        <v>153</v>
      </c>
      <c r="D56" s="148" t="s">
        <v>52</v>
      </c>
      <c r="E56" s="149">
        <v>0.3</v>
      </c>
      <c r="F56" s="149">
        <v>0</v>
      </c>
      <c r="G56" s="149">
        <f t="shared" si="0"/>
        <v>0.2</v>
      </c>
      <c r="H56" s="150" t="s">
        <v>253</v>
      </c>
      <c r="I56" s="150" t="s">
        <v>254</v>
      </c>
      <c r="J56" s="150" t="s">
        <v>164</v>
      </c>
      <c r="K56" s="150" t="s">
        <v>255</v>
      </c>
      <c r="L56" s="250">
        <v>0</v>
      </c>
    </row>
    <row r="57" spans="2:47" x14ac:dyDescent="0.35">
      <c r="B57" s="249" t="s">
        <v>249</v>
      </c>
      <c r="C57" s="148" t="s">
        <v>153</v>
      </c>
      <c r="D57" s="148" t="s">
        <v>52</v>
      </c>
      <c r="E57" s="149">
        <v>0.3</v>
      </c>
      <c r="F57" s="149">
        <v>0</v>
      </c>
      <c r="G57" s="149">
        <f t="shared" si="0"/>
        <v>0.2</v>
      </c>
      <c r="H57" s="150" t="s">
        <v>253</v>
      </c>
      <c r="I57" s="150" t="s">
        <v>254</v>
      </c>
      <c r="J57" s="150" t="s">
        <v>164</v>
      </c>
      <c r="K57" s="150" t="s">
        <v>255</v>
      </c>
      <c r="L57" s="250">
        <v>0</v>
      </c>
    </row>
    <row r="58" spans="2:47" x14ac:dyDescent="0.35">
      <c r="B58" s="249" t="s">
        <v>284</v>
      </c>
      <c r="C58" s="148" t="s">
        <v>153</v>
      </c>
      <c r="D58" s="148" t="s">
        <v>52</v>
      </c>
      <c r="E58" s="149">
        <v>0.3</v>
      </c>
      <c r="F58" s="149">
        <v>0</v>
      </c>
      <c r="G58" s="149">
        <f t="shared" si="0"/>
        <v>0.2</v>
      </c>
      <c r="H58" s="150" t="s">
        <v>253</v>
      </c>
      <c r="I58" s="150" t="s">
        <v>254</v>
      </c>
      <c r="J58" s="150" t="s">
        <v>164</v>
      </c>
      <c r="K58" s="150" t="s">
        <v>255</v>
      </c>
      <c r="L58" s="250">
        <v>0</v>
      </c>
    </row>
    <row r="59" spans="2:47" x14ac:dyDescent="0.35">
      <c r="B59" s="249" t="s">
        <v>250</v>
      </c>
      <c r="C59" s="148" t="s">
        <v>153</v>
      </c>
      <c r="D59" s="148" t="s">
        <v>52</v>
      </c>
      <c r="E59" s="149">
        <v>0.3</v>
      </c>
      <c r="F59" s="149">
        <v>0</v>
      </c>
      <c r="G59" s="149">
        <f t="shared" si="0"/>
        <v>0.2</v>
      </c>
      <c r="H59" s="150" t="s">
        <v>253</v>
      </c>
      <c r="I59" s="150" t="s">
        <v>254</v>
      </c>
      <c r="J59" s="150" t="s">
        <v>164</v>
      </c>
      <c r="K59" s="150" t="s">
        <v>255</v>
      </c>
      <c r="L59" s="250">
        <v>0</v>
      </c>
    </row>
    <row r="60" spans="2:47" x14ac:dyDescent="0.35">
      <c r="B60" s="249" t="s">
        <v>251</v>
      </c>
      <c r="C60" s="148" t="s">
        <v>153</v>
      </c>
      <c r="D60" s="148" t="s">
        <v>52</v>
      </c>
      <c r="E60" s="149">
        <v>0.3</v>
      </c>
      <c r="F60" s="149">
        <v>0</v>
      </c>
      <c r="G60" s="149">
        <f t="shared" si="0"/>
        <v>0.2</v>
      </c>
      <c r="H60" s="150" t="s">
        <v>253</v>
      </c>
      <c r="I60" s="150" t="s">
        <v>254</v>
      </c>
      <c r="J60" s="150" t="s">
        <v>164</v>
      </c>
      <c r="K60" s="150" t="s">
        <v>255</v>
      </c>
      <c r="L60" s="250">
        <v>0</v>
      </c>
    </row>
    <row r="61" spans="2:47" x14ac:dyDescent="0.35">
      <c r="B61" s="249" t="s">
        <v>278</v>
      </c>
      <c r="C61" s="148" t="s">
        <v>153</v>
      </c>
      <c r="D61" s="148" t="s">
        <v>52</v>
      </c>
      <c r="E61" s="149">
        <v>0.3</v>
      </c>
      <c r="F61" s="149">
        <v>0</v>
      </c>
      <c r="G61" s="149">
        <f t="shared" si="0"/>
        <v>0.2</v>
      </c>
      <c r="H61" s="150" t="s">
        <v>253</v>
      </c>
      <c r="I61" s="150" t="s">
        <v>254</v>
      </c>
      <c r="J61" s="150" t="s">
        <v>164</v>
      </c>
      <c r="K61" s="150" t="s">
        <v>255</v>
      </c>
      <c r="L61" s="250">
        <v>0</v>
      </c>
    </row>
    <row r="62" spans="2:47" x14ac:dyDescent="0.35">
      <c r="B62" s="251" t="str">
        <f>[5]SOLICITUD!H20</f>
        <v>DILEGENT</v>
      </c>
      <c r="C62" s="148" t="s">
        <v>153</v>
      </c>
      <c r="D62" s="148" t="s">
        <v>52</v>
      </c>
      <c r="E62" s="149">
        <v>0.3</v>
      </c>
      <c r="F62" s="149">
        <v>0</v>
      </c>
      <c r="G62" s="149">
        <f t="shared" si="0"/>
        <v>0.2</v>
      </c>
      <c r="H62" s="150" t="s">
        <v>253</v>
      </c>
      <c r="I62" s="150" t="s">
        <v>254</v>
      </c>
      <c r="J62" s="150" t="s">
        <v>164</v>
      </c>
      <c r="K62" s="150" t="s">
        <v>255</v>
      </c>
      <c r="L62" s="250">
        <v>0</v>
      </c>
    </row>
    <row r="63" spans="2:47" x14ac:dyDescent="0.35">
      <c r="B63" s="261" t="s">
        <v>279</v>
      </c>
      <c r="C63" s="262" t="s">
        <v>153</v>
      </c>
      <c r="D63" s="262" t="s">
        <v>52</v>
      </c>
      <c r="E63" s="263">
        <v>0.3</v>
      </c>
      <c r="F63" s="263">
        <v>0</v>
      </c>
      <c r="G63" s="263">
        <f t="shared" si="0"/>
        <v>0.2</v>
      </c>
      <c r="H63" s="264" t="s">
        <v>253</v>
      </c>
      <c r="I63" s="264" t="s">
        <v>254</v>
      </c>
      <c r="J63" s="264" t="s">
        <v>164</v>
      </c>
      <c r="K63" s="264" t="s">
        <v>255</v>
      </c>
      <c r="L63" s="265">
        <v>0</v>
      </c>
      <c r="M63" s="268"/>
      <c r="N63" s="268"/>
      <c r="O63" s="268"/>
      <c r="P63" s="268"/>
      <c r="Q63" s="268"/>
      <c r="R63" s="268"/>
      <c r="S63" s="268"/>
      <c r="T63" s="268"/>
      <c r="U63" s="268"/>
      <c r="V63" s="268"/>
      <c r="W63" s="268"/>
      <c r="X63" s="268"/>
      <c r="Y63" s="268"/>
      <c r="Z63" s="268"/>
      <c r="AA63" s="268"/>
      <c r="AB63" s="268"/>
      <c r="AC63" s="268"/>
      <c r="AD63" s="268"/>
      <c r="AE63" s="268"/>
      <c r="AF63" s="268"/>
      <c r="AG63" s="268"/>
      <c r="AH63" s="268"/>
      <c r="AI63" s="268"/>
      <c r="AJ63" s="268"/>
      <c r="AK63" s="268"/>
      <c r="AL63" s="268"/>
      <c r="AM63" s="268"/>
      <c r="AN63" s="268"/>
      <c r="AO63" s="268"/>
      <c r="AP63" s="268"/>
      <c r="AQ63" s="268"/>
      <c r="AR63" s="268"/>
      <c r="AS63" s="268"/>
      <c r="AT63" s="268"/>
      <c r="AU63" s="268"/>
    </row>
    <row r="64" spans="2:47" x14ac:dyDescent="0.35">
      <c r="B64" s="249" t="s">
        <v>280</v>
      </c>
      <c r="C64" s="148" t="s">
        <v>153</v>
      </c>
      <c r="D64" s="148" t="s">
        <v>52</v>
      </c>
      <c r="E64" s="149">
        <v>0.3</v>
      </c>
      <c r="F64" s="149">
        <v>0</v>
      </c>
      <c r="G64" s="149">
        <f t="shared" si="0"/>
        <v>0.2</v>
      </c>
      <c r="H64" s="150" t="s">
        <v>253</v>
      </c>
      <c r="I64" s="150" t="s">
        <v>254</v>
      </c>
      <c r="J64" s="150" t="s">
        <v>164</v>
      </c>
      <c r="K64" s="150" t="s">
        <v>255</v>
      </c>
      <c r="L64" s="250">
        <v>0</v>
      </c>
    </row>
    <row r="65" spans="2:18" x14ac:dyDescent="0.35">
      <c r="B65" s="43" t="s">
        <v>317</v>
      </c>
      <c r="C65" s="148" t="s">
        <v>153</v>
      </c>
      <c r="D65" s="148" t="s">
        <v>52</v>
      </c>
      <c r="E65" s="149">
        <v>0.3</v>
      </c>
      <c r="F65" s="149">
        <v>0</v>
      </c>
      <c r="G65" s="149">
        <f t="shared" si="0"/>
        <v>0.2</v>
      </c>
      <c r="H65" s="150" t="s">
        <v>253</v>
      </c>
      <c r="I65" s="150" t="s">
        <v>254</v>
      </c>
      <c r="J65" s="150" t="s">
        <v>164</v>
      </c>
      <c r="K65" s="150" t="s">
        <v>255</v>
      </c>
      <c r="L65" s="250">
        <v>0</v>
      </c>
    </row>
    <row r="66" spans="2:18" x14ac:dyDescent="0.35">
      <c r="B66" s="298" t="s">
        <v>318</v>
      </c>
      <c r="C66" s="148" t="s">
        <v>153</v>
      </c>
      <c r="D66" s="148" t="s">
        <v>268</v>
      </c>
      <c r="E66" s="149">
        <v>0.3</v>
      </c>
      <c r="F66" s="149">
        <v>0.21</v>
      </c>
      <c r="G66" s="149">
        <v>0.4</v>
      </c>
      <c r="H66" s="150" t="s">
        <v>319</v>
      </c>
      <c r="I66" s="150" t="s">
        <v>264</v>
      </c>
      <c r="J66" s="150" t="s">
        <v>36</v>
      </c>
      <c r="K66" s="150" t="s">
        <v>265</v>
      </c>
      <c r="L66" s="250">
        <v>0</v>
      </c>
    </row>
    <row r="67" spans="2:18" x14ac:dyDescent="0.35">
      <c r="B67" s="37" t="s">
        <v>320</v>
      </c>
      <c r="C67" s="148" t="s">
        <v>153</v>
      </c>
      <c r="D67" s="148" t="s">
        <v>52</v>
      </c>
      <c r="E67" s="149">
        <v>0.3</v>
      </c>
      <c r="F67" s="149">
        <v>0</v>
      </c>
      <c r="G67" s="149">
        <v>0.2</v>
      </c>
      <c r="H67" s="150" t="s">
        <v>253</v>
      </c>
      <c r="I67" s="150" t="s">
        <v>254</v>
      </c>
      <c r="J67" s="150" t="s">
        <v>164</v>
      </c>
      <c r="K67" s="150" t="s">
        <v>255</v>
      </c>
      <c r="L67" s="250">
        <v>0</v>
      </c>
    </row>
    <row r="68" spans="2:18" x14ac:dyDescent="0.35">
      <c r="B68" s="298" t="s">
        <v>321</v>
      </c>
      <c r="C68" s="148" t="s">
        <v>153</v>
      </c>
      <c r="D68" s="148" t="s">
        <v>52</v>
      </c>
      <c r="E68" s="149">
        <v>0.3</v>
      </c>
      <c r="F68" s="149">
        <v>0</v>
      </c>
      <c r="G68" s="149">
        <v>0.2</v>
      </c>
      <c r="H68" s="150" t="s">
        <v>253</v>
      </c>
      <c r="I68" s="150" t="s">
        <v>254</v>
      </c>
      <c r="J68" s="150" t="s">
        <v>164</v>
      </c>
      <c r="K68" s="150" t="s">
        <v>255</v>
      </c>
      <c r="L68" s="250">
        <v>0</v>
      </c>
    </row>
    <row r="69" spans="2:18" x14ac:dyDescent="0.35">
      <c r="B69" s="298" t="s">
        <v>322</v>
      </c>
      <c r="C69" s="148" t="s">
        <v>153</v>
      </c>
      <c r="D69" s="148" t="s">
        <v>52</v>
      </c>
      <c r="E69" s="149">
        <v>0.3</v>
      </c>
      <c r="F69" s="149">
        <v>0</v>
      </c>
      <c r="G69" s="149">
        <v>0.2</v>
      </c>
      <c r="H69" s="150" t="s">
        <v>253</v>
      </c>
      <c r="I69" s="150" t="s">
        <v>254</v>
      </c>
      <c r="J69" s="150" t="s">
        <v>164</v>
      </c>
      <c r="K69" s="150" t="s">
        <v>255</v>
      </c>
      <c r="L69" s="250">
        <v>0</v>
      </c>
    </row>
    <row r="70" spans="2:18" x14ac:dyDescent="0.35">
      <c r="B70" s="298" t="s">
        <v>323</v>
      </c>
      <c r="C70" s="148" t="s">
        <v>153</v>
      </c>
      <c r="D70" s="148" t="s">
        <v>52</v>
      </c>
      <c r="E70" s="149">
        <v>0.3</v>
      </c>
      <c r="F70" s="149">
        <v>0</v>
      </c>
      <c r="G70" s="149">
        <v>0.2</v>
      </c>
      <c r="H70" s="150" t="s">
        <v>253</v>
      </c>
      <c r="I70" s="150" t="s">
        <v>254</v>
      </c>
      <c r="J70" s="150" t="s">
        <v>164</v>
      </c>
      <c r="K70" s="150" t="s">
        <v>255</v>
      </c>
      <c r="L70" s="250">
        <v>0</v>
      </c>
    </row>
    <row r="71" spans="2:18" x14ac:dyDescent="0.35">
      <c r="B71" s="249" t="s">
        <v>324</v>
      </c>
      <c r="C71" s="148" t="s">
        <v>153</v>
      </c>
      <c r="D71" s="148" t="s">
        <v>52</v>
      </c>
      <c r="E71" s="149">
        <v>0.3</v>
      </c>
      <c r="F71" s="149">
        <v>0</v>
      </c>
      <c r="G71" s="149">
        <f t="shared" ref="G71" si="1">VLOOKUP(D71,$B$13:$C$16,2,0)</f>
        <v>0.2</v>
      </c>
      <c r="H71" s="150" t="s">
        <v>253</v>
      </c>
      <c r="I71" s="150" t="s">
        <v>254</v>
      </c>
      <c r="J71" s="150" t="s">
        <v>164</v>
      </c>
      <c r="K71" s="150" t="s">
        <v>255</v>
      </c>
      <c r="L71" s="250">
        <v>0</v>
      </c>
    </row>
    <row r="72" spans="2:18" x14ac:dyDescent="0.35">
      <c r="B72" s="249" t="s">
        <v>291</v>
      </c>
      <c r="C72" s="148" t="s">
        <v>153</v>
      </c>
      <c r="D72" s="148" t="s">
        <v>52</v>
      </c>
      <c r="E72" s="149">
        <v>0.3</v>
      </c>
      <c r="F72" s="149">
        <v>0</v>
      </c>
      <c r="G72" s="149">
        <v>0.35</v>
      </c>
      <c r="H72" s="150" t="s">
        <v>253</v>
      </c>
      <c r="I72" s="150" t="s">
        <v>254</v>
      </c>
      <c r="J72" s="150" t="s">
        <v>164</v>
      </c>
      <c r="K72" s="150" t="s">
        <v>255</v>
      </c>
      <c r="L72" s="250">
        <v>0</v>
      </c>
    </row>
    <row r="73" spans="2:18" x14ac:dyDescent="0.35">
      <c r="B73" s="307" t="s">
        <v>278</v>
      </c>
      <c r="C73" s="148" t="s">
        <v>153</v>
      </c>
      <c r="D73" s="148" t="s">
        <v>52</v>
      </c>
      <c r="E73" s="149">
        <v>0.3</v>
      </c>
      <c r="F73" s="149">
        <v>0</v>
      </c>
      <c r="G73" s="149">
        <v>0.2</v>
      </c>
      <c r="H73" s="150" t="s">
        <v>253</v>
      </c>
      <c r="I73" s="150" t="s">
        <v>254</v>
      </c>
      <c r="J73" s="150" t="s">
        <v>164</v>
      </c>
      <c r="K73" s="150" t="s">
        <v>255</v>
      </c>
      <c r="L73" s="308">
        <v>0</v>
      </c>
      <c r="M73"/>
    </row>
    <row r="74" spans="2:18" x14ac:dyDescent="0.35">
      <c r="B74" s="307" t="s">
        <v>325</v>
      </c>
      <c r="C74" s="148" t="s">
        <v>153</v>
      </c>
      <c r="D74" s="148" t="s">
        <v>52</v>
      </c>
      <c r="E74" s="149">
        <v>0.3</v>
      </c>
      <c r="F74" s="149">
        <v>0</v>
      </c>
      <c r="G74" s="149">
        <f t="shared" ref="G74" si="2">VLOOKUP(D74,$B$13:$C$16,2,0)</f>
        <v>0.2</v>
      </c>
      <c r="H74" s="150" t="s">
        <v>253</v>
      </c>
      <c r="I74" s="150" t="s">
        <v>254</v>
      </c>
      <c r="J74" s="150" t="s">
        <v>164</v>
      </c>
      <c r="K74" s="150" t="s">
        <v>255</v>
      </c>
      <c r="L74" s="308">
        <v>0</v>
      </c>
      <c r="M74"/>
    </row>
    <row r="75" spans="2:18" x14ac:dyDescent="0.35">
      <c r="B75" s="249" t="s">
        <v>326</v>
      </c>
      <c r="C75" s="148" t="s">
        <v>153</v>
      </c>
      <c r="D75" s="148" t="s">
        <v>268</v>
      </c>
      <c r="E75" s="149">
        <v>0.3</v>
      </c>
      <c r="F75" s="149">
        <v>0</v>
      </c>
      <c r="G75" s="149">
        <v>0.4</v>
      </c>
      <c r="H75" s="150" t="s">
        <v>261</v>
      </c>
      <c r="I75" s="150" t="s">
        <v>264</v>
      </c>
      <c r="J75" s="150" t="s">
        <v>36</v>
      </c>
      <c r="K75" s="150" t="s">
        <v>265</v>
      </c>
      <c r="L75" s="250">
        <v>0</v>
      </c>
    </row>
    <row r="76" spans="2:18" x14ac:dyDescent="0.35">
      <c r="B76" s="249" t="s">
        <v>327</v>
      </c>
      <c r="C76" s="148" t="s">
        <v>61</v>
      </c>
      <c r="D76" s="148" t="s">
        <v>328</v>
      </c>
      <c r="E76" s="149">
        <v>0.3</v>
      </c>
      <c r="F76" s="149">
        <v>0.2</v>
      </c>
      <c r="G76" s="149">
        <v>0.4</v>
      </c>
      <c r="H76" s="150" t="s">
        <v>253</v>
      </c>
      <c r="I76" s="150" t="s">
        <v>254</v>
      </c>
      <c r="J76" s="150" t="s">
        <v>247</v>
      </c>
      <c r="K76" s="150" t="s">
        <v>259</v>
      </c>
      <c r="L76" s="250">
        <v>0</v>
      </c>
    </row>
    <row r="77" spans="2:18" x14ac:dyDescent="0.35">
      <c r="B77" s="307" t="s">
        <v>329</v>
      </c>
      <c r="C77" s="148" t="s">
        <v>153</v>
      </c>
      <c r="D77" s="148" t="s">
        <v>52</v>
      </c>
      <c r="E77" s="149">
        <v>0.15</v>
      </c>
      <c r="F77" s="149">
        <v>0</v>
      </c>
      <c r="G77" s="149">
        <v>0.21</v>
      </c>
      <c r="H77" s="150" t="s">
        <v>253</v>
      </c>
      <c r="I77" s="150" t="s">
        <v>254</v>
      </c>
      <c r="J77" s="150" t="s">
        <v>164</v>
      </c>
      <c r="K77" s="150" t="s">
        <v>255</v>
      </c>
      <c r="L77" s="308">
        <v>0</v>
      </c>
      <c r="M77"/>
    </row>
    <row r="78" spans="2:18" x14ac:dyDescent="0.35">
      <c r="B78" s="307" t="s">
        <v>330</v>
      </c>
      <c r="C78" s="148" t="s">
        <v>153</v>
      </c>
      <c r="D78" s="148" t="s">
        <v>52</v>
      </c>
      <c r="E78" s="149">
        <v>0.15</v>
      </c>
      <c r="F78" s="149">
        <v>0</v>
      </c>
      <c r="G78" s="149">
        <v>0.15</v>
      </c>
      <c r="H78" s="150" t="s">
        <v>253</v>
      </c>
      <c r="I78" s="150" t="s">
        <v>254</v>
      </c>
      <c r="J78" s="150" t="s">
        <v>164</v>
      </c>
      <c r="K78" s="150" t="s">
        <v>255</v>
      </c>
      <c r="L78" s="308">
        <v>0</v>
      </c>
      <c r="M78"/>
    </row>
    <row r="79" spans="2:18" x14ac:dyDescent="0.35">
      <c r="B79" s="249" t="s">
        <v>331</v>
      </c>
      <c r="C79" s="148" t="s">
        <v>61</v>
      </c>
      <c r="D79" s="148" t="s">
        <v>268</v>
      </c>
      <c r="E79" s="149">
        <v>0.3</v>
      </c>
      <c r="F79" s="149">
        <v>0.2</v>
      </c>
      <c r="G79" s="149">
        <v>0.21</v>
      </c>
      <c r="H79" s="150" t="s">
        <v>269</v>
      </c>
      <c r="I79" s="150" t="s">
        <v>254</v>
      </c>
      <c r="J79" s="150" t="s">
        <v>247</v>
      </c>
      <c r="K79" s="150" t="s">
        <v>259</v>
      </c>
      <c r="L79" s="250">
        <v>0</v>
      </c>
      <c r="M79" s="127"/>
      <c r="N79" s="127"/>
      <c r="O79" s="302"/>
      <c r="P79" s="128"/>
      <c r="Q79" s="128"/>
      <c r="R79" s="128"/>
    </row>
    <row r="80" spans="2:18" x14ac:dyDescent="0.35">
      <c r="B80" s="307" t="s">
        <v>332</v>
      </c>
      <c r="C80" s="148" t="s">
        <v>153</v>
      </c>
      <c r="D80" s="148" t="s">
        <v>52</v>
      </c>
      <c r="E80" s="149">
        <v>0.3</v>
      </c>
      <c r="F80" s="149">
        <v>0</v>
      </c>
      <c r="G80" s="149">
        <f t="shared" ref="G80:G81" si="3">VLOOKUP(D80,$B$13:$C$16,2,0)</f>
        <v>0.2</v>
      </c>
      <c r="H80" s="150" t="s">
        <v>253</v>
      </c>
      <c r="I80" s="150" t="s">
        <v>254</v>
      </c>
      <c r="J80" s="150" t="s">
        <v>164</v>
      </c>
      <c r="K80" s="150" t="s">
        <v>255</v>
      </c>
      <c r="L80" s="308">
        <v>0</v>
      </c>
    </row>
    <row r="81" spans="2:12" x14ac:dyDescent="0.35">
      <c r="B81" s="307" t="s">
        <v>333</v>
      </c>
      <c r="C81" s="148" t="s">
        <v>153</v>
      </c>
      <c r="D81" s="148" t="s">
        <v>52</v>
      </c>
      <c r="E81" s="149">
        <v>0.3</v>
      </c>
      <c r="F81" s="149">
        <v>0</v>
      </c>
      <c r="G81" s="149">
        <f t="shared" si="3"/>
        <v>0.2</v>
      </c>
      <c r="H81" s="150" t="s">
        <v>253</v>
      </c>
      <c r="I81" s="150" t="s">
        <v>254</v>
      </c>
      <c r="J81" s="150" t="s">
        <v>164</v>
      </c>
      <c r="K81" s="150" t="s">
        <v>255</v>
      </c>
      <c r="L81" s="308">
        <v>0</v>
      </c>
    </row>
    <row r="82" spans="2:12" x14ac:dyDescent="0.35">
      <c r="B82" s="251" t="s">
        <v>334</v>
      </c>
      <c r="C82" s="148" t="s">
        <v>153</v>
      </c>
      <c r="D82" s="148" t="s">
        <v>268</v>
      </c>
      <c r="E82" s="149">
        <v>0.3</v>
      </c>
      <c r="F82" s="149">
        <v>0.91</v>
      </c>
      <c r="G82" s="149">
        <v>0.4</v>
      </c>
      <c r="H82" s="150" t="s">
        <v>271</v>
      </c>
      <c r="I82" s="150" t="s">
        <v>275</v>
      </c>
      <c r="J82" s="150" t="s">
        <v>247</v>
      </c>
      <c r="K82" s="150" t="s">
        <v>265</v>
      </c>
      <c r="L82" s="250">
        <v>0.15</v>
      </c>
    </row>
    <row r="83" spans="2:12" x14ac:dyDescent="0.35">
      <c r="B83" s="249" t="s">
        <v>335</v>
      </c>
      <c r="C83" s="148" t="s">
        <v>153</v>
      </c>
      <c r="D83" s="148" t="s">
        <v>268</v>
      </c>
      <c r="E83" s="149">
        <v>0.3</v>
      </c>
      <c r="F83" s="263">
        <v>0.2</v>
      </c>
      <c r="G83" s="149">
        <v>0.4</v>
      </c>
      <c r="H83" s="150" t="s">
        <v>269</v>
      </c>
      <c r="I83" s="150" t="s">
        <v>254</v>
      </c>
      <c r="J83" s="150" t="s">
        <v>247</v>
      </c>
      <c r="K83" s="150"/>
      <c r="L83" s="250">
        <v>0</v>
      </c>
    </row>
    <row r="84" spans="2:12" x14ac:dyDescent="0.35">
      <c r="B84" s="249" t="s">
        <v>336</v>
      </c>
      <c r="C84" s="148" t="s">
        <v>153</v>
      </c>
      <c r="D84" s="148" t="s">
        <v>268</v>
      </c>
      <c r="E84" s="149">
        <v>0.3</v>
      </c>
      <c r="F84" s="263">
        <v>0.1</v>
      </c>
      <c r="G84" s="149">
        <v>0.4</v>
      </c>
      <c r="H84" s="150" t="s">
        <v>253</v>
      </c>
      <c r="I84" s="150" t="s">
        <v>254</v>
      </c>
      <c r="J84" s="150" t="s">
        <v>247</v>
      </c>
      <c r="K84" s="150" t="s">
        <v>255</v>
      </c>
      <c r="L84" s="250">
        <v>0</v>
      </c>
    </row>
  </sheetData>
  <mergeCells count="1">
    <mergeCell ref="O17:T17"/>
  </mergeCells>
  <dataValidations count="1">
    <dataValidation type="list" allowBlank="1" showInputMessage="1" showErrorMessage="1" sqref="D22:D65 D71 D74 D76 D79:D81 D83" xr:uid="{4FDA9263-02D8-4345-8977-62B1D972DD90}">
      <formula1>$B$13:$B$14</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2055-2655-491E-B504-E23CAD9F49B7}">
  <sheetPr>
    <tabColor theme="9" tint="0.39997558519241921"/>
  </sheetPr>
  <dimension ref="A1:BH860"/>
  <sheetViews>
    <sheetView topLeftCell="D1" workbookViewId="0">
      <selection activeCell="G16" sqref="G16"/>
    </sheetView>
  </sheetViews>
  <sheetFormatPr baseColWidth="10" defaultColWidth="14.453125" defaultRowHeight="14" x14ac:dyDescent="0.3"/>
  <cols>
    <col min="1" max="3" width="0" style="4" hidden="1" customWidth="1"/>
    <col min="4" max="4" width="17.7265625" style="4" customWidth="1"/>
    <col min="5" max="5" width="49.81640625" style="4" customWidth="1"/>
    <col min="6" max="6" width="33" style="4" customWidth="1"/>
    <col min="7" max="7" width="16.54296875" style="4" bestFit="1" customWidth="1"/>
    <col min="8" max="8" width="16.7265625" style="4" customWidth="1"/>
    <col min="9" max="9" width="9.1796875" style="4" customWidth="1"/>
    <col min="10" max="10" width="19.7265625" style="5" bestFit="1" customWidth="1"/>
    <col min="11" max="11" width="19.7265625" style="5" customWidth="1"/>
    <col min="12" max="12" width="18.54296875" style="5" customWidth="1"/>
    <col min="13" max="15" width="19.7265625" style="5" customWidth="1"/>
    <col min="16" max="17" width="35.54296875" style="4" customWidth="1"/>
    <col min="18" max="19" width="20.81640625" style="4" customWidth="1"/>
    <col min="20" max="20" width="19.453125" style="4" bestFit="1" customWidth="1"/>
    <col min="21" max="21" width="19.453125" style="4" customWidth="1"/>
    <col min="22" max="22" width="22.453125" style="4" customWidth="1"/>
    <col min="23" max="23" width="23" style="4" customWidth="1"/>
    <col min="24" max="24" width="24.81640625" style="4" customWidth="1"/>
    <col min="25" max="25" width="20.54296875" style="4" bestFit="1" customWidth="1"/>
    <col min="26" max="27" width="20.7265625" style="4" customWidth="1"/>
    <col min="28" max="28" width="19.7265625" style="4" bestFit="1" customWidth="1"/>
    <col min="29" max="29" width="21.26953125" style="4" customWidth="1"/>
    <col min="30" max="30" width="21.54296875" style="4" customWidth="1"/>
    <col min="31" max="31" width="19.54296875" style="4" bestFit="1" customWidth="1"/>
    <col min="32" max="32" width="13.36328125" style="4" customWidth="1"/>
    <col min="33" max="33" width="15.453125" style="4" bestFit="1" customWidth="1"/>
    <col min="34" max="34" width="14.453125" style="4"/>
    <col min="35" max="35" width="15.453125" style="4" bestFit="1" customWidth="1"/>
    <col min="36" max="16384" width="14.453125" style="4"/>
  </cols>
  <sheetData>
    <row r="1" spans="1:60" ht="15" customHeight="1" thickBot="1" x14ac:dyDescent="0.35">
      <c r="P1" s="4" t="s">
        <v>147</v>
      </c>
    </row>
    <row r="2" spans="1:60" ht="22.5" customHeight="1" x14ac:dyDescent="0.3">
      <c r="P2" s="122" t="s">
        <v>100</v>
      </c>
      <c r="Q2" s="115">
        <v>1</v>
      </c>
      <c r="S2" s="4" t="s">
        <v>36</v>
      </c>
      <c r="T2" s="4">
        <v>4191.84</v>
      </c>
      <c r="V2" s="31"/>
    </row>
    <row r="3" spans="1:60" ht="19.5" customHeight="1" x14ac:dyDescent="0.3">
      <c r="P3" s="120" t="s">
        <v>114</v>
      </c>
      <c r="Q3" s="116">
        <v>1</v>
      </c>
      <c r="S3" s="4" t="s">
        <v>26</v>
      </c>
      <c r="T3" s="4">
        <v>3867.02</v>
      </c>
      <c r="V3" s="31"/>
    </row>
    <row r="4" spans="1:60" ht="21" customHeight="1" x14ac:dyDescent="0.3">
      <c r="P4" s="120" t="s">
        <v>106</v>
      </c>
      <c r="Q4" s="116">
        <f>+SOLICITUD!E5/T2</f>
        <v>47.711744723081033</v>
      </c>
      <c r="T4" s="287"/>
      <c r="V4" s="31"/>
    </row>
    <row r="5" spans="1:60" ht="21" customHeight="1" x14ac:dyDescent="0.35">
      <c r="P5" s="120" t="s">
        <v>107</v>
      </c>
      <c r="Q5" s="116">
        <f>+SOLICITUD!E4</f>
        <v>0</v>
      </c>
      <c r="V5" s="31"/>
      <c r="W5" s="6"/>
      <c r="X5" s="6"/>
    </row>
    <row r="6" spans="1:60" ht="33" customHeight="1" x14ac:dyDescent="0.35">
      <c r="P6" s="120" t="s">
        <v>108</v>
      </c>
      <c r="Q6" s="260">
        <v>0.15</v>
      </c>
      <c r="V6" s="31"/>
      <c r="W6" s="6"/>
      <c r="X6" s="6"/>
    </row>
    <row r="7" spans="1:60" ht="15" customHeight="1" x14ac:dyDescent="0.3">
      <c r="P7" s="120" t="s">
        <v>27</v>
      </c>
      <c r="Q7" s="252">
        <f>+SOLICITUD!E2</f>
        <v>0</v>
      </c>
      <c r="V7" s="31"/>
    </row>
    <row r="8" spans="1:60" ht="15" customHeight="1" x14ac:dyDescent="0.3">
      <c r="P8" s="120" t="s">
        <v>117</v>
      </c>
      <c r="Q8" s="252">
        <f>+SOLICITUD!E3</f>
        <v>0</v>
      </c>
      <c r="V8" s="31"/>
    </row>
    <row r="9" spans="1:60" ht="15" customHeight="1" thickBot="1" x14ac:dyDescent="0.35">
      <c r="P9" s="121" t="s">
        <v>116</v>
      </c>
      <c r="Q9" s="254">
        <v>0</v>
      </c>
      <c r="V9" s="31"/>
    </row>
    <row r="10" spans="1:60" ht="15" customHeight="1" x14ac:dyDescent="0.3">
      <c r="V10" s="31"/>
    </row>
    <row r="11" spans="1:60" ht="15" customHeight="1" x14ac:dyDescent="0.3">
      <c r="V11" s="31"/>
    </row>
    <row r="12" spans="1:60" ht="18.75" customHeight="1" x14ac:dyDescent="0.35">
      <c r="E12" s="7"/>
      <c r="F12" s="7"/>
      <c r="G12" s="7"/>
      <c r="H12" s="7"/>
      <c r="I12" s="8">
        <v>5</v>
      </c>
      <c r="V12" s="31"/>
      <c r="W12" s="31"/>
      <c r="X12" s="31"/>
      <c r="Y12" s="31"/>
    </row>
    <row r="13" spans="1:60" ht="31.5" customHeight="1" x14ac:dyDescent="0.35">
      <c r="E13" s="7"/>
      <c r="F13" s="7"/>
      <c r="G13" s="7"/>
      <c r="H13" s="7"/>
      <c r="I13" s="8"/>
      <c r="V13" s="31"/>
      <c r="W13" s="31"/>
      <c r="X13" s="31"/>
      <c r="Y13" s="31"/>
      <c r="AE13" s="294"/>
    </row>
    <row r="14" spans="1:60" ht="15" thickBot="1" x14ac:dyDescent="0.4">
      <c r="E14" s="7"/>
      <c r="F14" s="7"/>
      <c r="G14" s="7"/>
      <c r="H14" s="7"/>
      <c r="I14" s="10"/>
      <c r="J14" s="11"/>
      <c r="K14" s="11"/>
      <c r="L14" s="11"/>
      <c r="M14" s="11"/>
      <c r="N14" s="11"/>
      <c r="O14" s="11"/>
      <c r="P14" s="12"/>
      <c r="Q14" s="12"/>
      <c r="W14" s="9"/>
      <c r="X14" s="9"/>
      <c r="Y14" s="9"/>
      <c r="Z14" s="9"/>
      <c r="AA14" s="9"/>
      <c r="AB14" s="9"/>
      <c r="AE14" s="294"/>
    </row>
    <row r="15" spans="1:60" s="14" customFormat="1" ht="26" x14ac:dyDescent="0.3">
      <c r="A15" s="23" t="s">
        <v>30</v>
      </c>
      <c r="B15" s="23" t="s">
        <v>109</v>
      </c>
      <c r="C15" s="23" t="s">
        <v>110</v>
      </c>
      <c r="D15" s="136" t="str">
        <f>+SOLICITUD!A19</f>
        <v>REFERENCIA</v>
      </c>
      <c r="E15" s="136" t="str">
        <f>+SOLICITUD!F19</f>
        <v>DESCRIPCION</v>
      </c>
      <c r="F15" s="136" t="s">
        <v>31</v>
      </c>
      <c r="G15" s="136" t="s">
        <v>32</v>
      </c>
      <c r="H15" s="136" t="s">
        <v>33</v>
      </c>
      <c r="I15" s="136" t="s">
        <v>111</v>
      </c>
      <c r="J15" s="136" t="s">
        <v>34</v>
      </c>
      <c r="K15" s="35" t="s">
        <v>285</v>
      </c>
      <c r="L15" s="136" t="s">
        <v>162</v>
      </c>
      <c r="M15" s="140" t="s">
        <v>158</v>
      </c>
      <c r="N15" s="140" t="s">
        <v>160</v>
      </c>
      <c r="O15" s="140" t="s">
        <v>161</v>
      </c>
      <c r="P15" s="35" t="s">
        <v>171</v>
      </c>
      <c r="Q15" s="35" t="s">
        <v>159</v>
      </c>
      <c r="R15" s="35" t="s">
        <v>166</v>
      </c>
      <c r="S15" s="35" t="s">
        <v>165</v>
      </c>
      <c r="T15" s="35" t="s">
        <v>137</v>
      </c>
      <c r="U15" s="35" t="s">
        <v>167</v>
      </c>
      <c r="V15" s="35" t="s">
        <v>118</v>
      </c>
      <c r="W15" s="35" t="s">
        <v>113</v>
      </c>
      <c r="X15" s="35" t="s">
        <v>119</v>
      </c>
      <c r="Y15" s="35" t="s">
        <v>174</v>
      </c>
      <c r="Z15" s="35" t="s">
        <v>129</v>
      </c>
      <c r="AA15" s="35" t="s">
        <v>130</v>
      </c>
      <c r="AB15" s="64" t="s">
        <v>168</v>
      </c>
      <c r="AC15" s="142" t="s">
        <v>169</v>
      </c>
      <c r="AD15" s="288"/>
      <c r="AE15" s="320"/>
      <c r="AF15" s="288"/>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row>
    <row r="16" spans="1:60" ht="14.5" x14ac:dyDescent="0.35">
      <c r="A16" s="15" t="str">
        <f>+'[2]MODELO SOLICITUD PRECIOS VTA'!A19</f>
        <v>PHY 2650</v>
      </c>
      <c r="B16" s="16">
        <f>+'[2]MODELO SOLICITUD PRECIOS VTA'!B19</f>
        <v>44614</v>
      </c>
      <c r="C16" s="16">
        <f>+'[2]MODELO SOLICITUD PRECIOS VTA'!C19</f>
        <v>44875</v>
      </c>
      <c r="D16" s="141" t="str">
        <f>+SOLICITUD!A20</f>
        <v>02074-02</v>
      </c>
      <c r="E16" s="37" t="str">
        <f>+SOLICITUD!F20</f>
        <v>Gato de laboratorio, 150 x 150 mm</v>
      </c>
      <c r="F16" s="37" t="str">
        <f>+SOLICITUD!G20</f>
        <v>Internacional</v>
      </c>
      <c r="G16" s="36" t="str">
        <f>+SOLICITUD!H20</f>
        <v>PHYWE</v>
      </c>
      <c r="H16" s="36" t="str">
        <f>+SOLICITUD!J20</f>
        <v>EUR</v>
      </c>
      <c r="I16" s="38">
        <f>+SOLICITUD!I20</f>
        <v>2</v>
      </c>
      <c r="J16" s="139">
        <f>+SOLICITUD!K20</f>
        <v>69</v>
      </c>
      <c r="K16" s="253">
        <f>((J16*(1+$Q$9)))</f>
        <v>69</v>
      </c>
      <c r="L16" s="139" t="s">
        <v>23</v>
      </c>
      <c r="M16" s="137">
        <f>VLOOKUP(G16,'LISTAS DESPLEGABLES'!$B$21:$G$64,5,0)</f>
        <v>0.24</v>
      </c>
      <c r="N16" s="137">
        <f>VLOOKUP(G16,'LISTAS DESPLEGABLES'!$B$21:$E$64,4,0)</f>
        <v>0.3</v>
      </c>
      <c r="O16" s="137">
        <f>VLOOKUP(G16,'LISTAS DESPLEGABLES'!$B$21:$G$64,6,0)</f>
        <v>0.3</v>
      </c>
      <c r="P16" s="139">
        <f t="shared" ref="P16" si="0">K16*M16</f>
        <v>16.559999999999999</v>
      </c>
      <c r="Q16" s="139">
        <f>+P16+K16</f>
        <v>85.56</v>
      </c>
      <c r="R16" s="309">
        <f t="shared" ref="R16" si="1">IF(H16="EUR",(Q16*$Q$2*$Q$3*I16),IF(H16="USD",(Q16*$Q$3*I16),IF(H16="COP",(Q16*I16),0)))</f>
        <v>171.12</v>
      </c>
      <c r="S16" s="309">
        <f t="shared" ref="S16" si="2">IFERROR(+R16/I16,0)</f>
        <v>85.56</v>
      </c>
      <c r="T16" s="311">
        <f t="shared" ref="T16" si="3">R16*N16</f>
        <v>51.335999999999999</v>
      </c>
      <c r="U16" s="311">
        <f t="shared" ref="U16" si="4">+T16+R16</f>
        <v>222.45600000000002</v>
      </c>
      <c r="V16" s="311">
        <f t="shared" ref="V16" si="5">U16/(1-O16)</f>
        <v>317.79428571428576</v>
      </c>
      <c r="W16" s="137">
        <f>V16/$V$19</f>
        <v>8.3187654469829411E-2</v>
      </c>
      <c r="X16" s="312">
        <f>(($Q$4+$Q$5)/(1-$Q$6))*W16</f>
        <v>4.6694448637369081</v>
      </c>
      <c r="Y16" s="309">
        <f t="shared" ref="Y16" si="6">X16+V16</f>
        <v>322.46373057802265</v>
      </c>
      <c r="Z16" s="309">
        <f t="shared" ref="Z16" si="7">Y16/(1-$Q$7)</f>
        <v>322.46373057802265</v>
      </c>
      <c r="AA16" s="309">
        <f t="shared" ref="AA16" si="8">Z16/(1-$Q$8)</f>
        <v>322.46373057802265</v>
      </c>
      <c r="AB16" s="313">
        <f t="shared" ref="AB16" si="9">IFERROR(+AA16/I16,0)</f>
        <v>161.23186528901132</v>
      </c>
      <c r="AC16" s="143">
        <f t="shared" ref="AC16" si="10">IFERROR(+AB16/S16,0)</f>
        <v>1.884430403097374</v>
      </c>
      <c r="AD16" s="294"/>
      <c r="AE16" s="294"/>
      <c r="AF16" s="2"/>
      <c r="AG16" s="17"/>
    </row>
    <row r="17" spans="1:33" ht="14.5" x14ac:dyDescent="0.35">
      <c r="A17" s="18"/>
      <c r="B17" s="271"/>
      <c r="C17" s="271"/>
      <c r="D17" s="141" t="str">
        <f>+SOLICITUD!A21</f>
        <v>P2131180</v>
      </c>
      <c r="E17" s="37" t="str">
        <f>+SOLICITUD!F21</f>
        <v>Movimiento de proyectiles con measure Dynamics</v>
      </c>
      <c r="F17" s="37" t="str">
        <f>+SOLICITUD!G21</f>
        <v>Internacional</v>
      </c>
      <c r="G17" s="36" t="str">
        <f>+SOLICITUD!H21</f>
        <v>PHYWE</v>
      </c>
      <c r="H17" s="36" t="str">
        <f>+SOLICITUD!J21</f>
        <v>EUR</v>
      </c>
      <c r="I17" s="38">
        <f>+SOLICITUD!I21</f>
        <v>1</v>
      </c>
      <c r="J17" s="139">
        <f>+SOLICITUD!K21</f>
        <v>1236.9000000000001</v>
      </c>
      <c r="K17" s="253">
        <f t="shared" ref="K17:K18" si="11">((J17*(1+$Q$9)))</f>
        <v>1236.9000000000001</v>
      </c>
      <c r="L17" s="139" t="s">
        <v>23</v>
      </c>
      <c r="M17" s="137">
        <f>VLOOKUP(G17,'LISTAS DESPLEGABLES'!$B$21:$G$64,5,0)</f>
        <v>0.24</v>
      </c>
      <c r="N17" s="137">
        <f>VLOOKUP(G17,'LISTAS DESPLEGABLES'!$B$21:$E$64,4,0)</f>
        <v>0.3</v>
      </c>
      <c r="O17" s="137">
        <f>VLOOKUP(G17,'LISTAS DESPLEGABLES'!$B$21:$G$64,6,0)</f>
        <v>0.3</v>
      </c>
      <c r="P17" s="139">
        <f t="shared" ref="P17:P18" si="12">K17*M17</f>
        <v>296.85599999999999</v>
      </c>
      <c r="Q17" s="139">
        <f t="shared" ref="Q17:Q18" si="13">+P17+K17</f>
        <v>1533.7560000000001</v>
      </c>
      <c r="R17" s="309">
        <f t="shared" ref="R17:R18" si="14">IF(H17="EUR",(Q17*$Q$2*$Q$3*I17),IF(H17="USD",(Q17*$Q$3*I17),IF(H17="COP",(Q17*I17),0)))</f>
        <v>1533.7560000000001</v>
      </c>
      <c r="S17" s="309">
        <f t="shared" ref="S17:S18" si="15">IFERROR(+R17/I17,0)</f>
        <v>1533.7560000000001</v>
      </c>
      <c r="T17" s="311">
        <f t="shared" ref="T17:T18" si="16">R17*N17</f>
        <v>460.1268</v>
      </c>
      <c r="U17" s="311">
        <f t="shared" ref="U17:U18" si="17">+T17+R17</f>
        <v>1993.8828000000001</v>
      </c>
      <c r="V17" s="311">
        <f t="shared" ref="V17:V18" si="18">U17/(1-O17)</f>
        <v>2848.4040000000005</v>
      </c>
      <c r="W17" s="137">
        <f>V17/$V$19</f>
        <v>0.74561456386762315</v>
      </c>
      <c r="X17" s="312">
        <f t="shared" ref="X17:X18" si="19">(($Q$4+$Q$5)/(1-$Q$6))*W17</f>
        <v>41.852437333015807</v>
      </c>
      <c r="Y17" s="309">
        <f t="shared" ref="Y17:Y18" si="20">X17+V17</f>
        <v>2890.256437333016</v>
      </c>
      <c r="Z17" s="309">
        <f t="shared" ref="Z17:Z18" si="21">Y17/(1-$Q$7)</f>
        <v>2890.256437333016</v>
      </c>
      <c r="AA17" s="309">
        <f t="shared" ref="AA17:AA18" si="22">Z17/(1-$Q$8)</f>
        <v>2890.256437333016</v>
      </c>
      <c r="AB17" s="313">
        <f t="shared" ref="AB17:AB18" si="23">IFERROR(+AA17/I17,0)</f>
        <v>2890.256437333016</v>
      </c>
      <c r="AC17" s="143">
        <f t="shared" ref="AC17:AC18" si="24">IFERROR(+AB17/S17,0)</f>
        <v>1.884430403097374</v>
      </c>
      <c r="AD17" s="294"/>
      <c r="AE17" s="294"/>
      <c r="AF17" s="2"/>
      <c r="AG17" s="17"/>
    </row>
    <row r="18" spans="1:33" ht="15" thickBot="1" x14ac:dyDescent="0.4">
      <c r="A18" s="18"/>
      <c r="B18" s="271"/>
      <c r="C18" s="271"/>
      <c r="D18" s="141" t="str">
        <f>+SOLICITUD!A22</f>
        <v>11229-20</v>
      </c>
      <c r="E18" s="37" t="str">
        <f>+SOLICITUD!F22</f>
        <v>Péndulo balístico (accesorio para Unidad balística)</v>
      </c>
      <c r="F18" s="37" t="str">
        <f>+SOLICITUD!G22</f>
        <v>Internacional</v>
      </c>
      <c r="G18" s="36" t="str">
        <f>+SOLICITUD!H22</f>
        <v>PHYWE</v>
      </c>
      <c r="H18" s="36" t="str">
        <f>+SOLICITUD!J22</f>
        <v>EUR</v>
      </c>
      <c r="I18" s="38">
        <f>+SOLICITUD!I22</f>
        <v>1</v>
      </c>
      <c r="J18" s="139">
        <f>+SOLICITUD!K22</f>
        <v>284</v>
      </c>
      <c r="K18" s="253">
        <f t="shared" si="11"/>
        <v>284</v>
      </c>
      <c r="L18" s="139" t="s">
        <v>23</v>
      </c>
      <c r="M18" s="137">
        <f>VLOOKUP(G18,'LISTAS DESPLEGABLES'!$B$21:$G$64,5,0)</f>
        <v>0.24</v>
      </c>
      <c r="N18" s="137">
        <f>VLOOKUP(G18,'LISTAS DESPLEGABLES'!$B$21:$E$64,4,0)</f>
        <v>0.3</v>
      </c>
      <c r="O18" s="137">
        <f>VLOOKUP(G18,'LISTAS DESPLEGABLES'!$B$21:$G$64,6,0)</f>
        <v>0.3</v>
      </c>
      <c r="P18" s="139">
        <f t="shared" si="12"/>
        <v>68.16</v>
      </c>
      <c r="Q18" s="139">
        <f t="shared" si="13"/>
        <v>352.15999999999997</v>
      </c>
      <c r="R18" s="309">
        <f t="shared" si="14"/>
        <v>352.15999999999997</v>
      </c>
      <c r="S18" s="309">
        <f t="shared" si="15"/>
        <v>352.15999999999997</v>
      </c>
      <c r="T18" s="311">
        <f t="shared" si="16"/>
        <v>105.64799999999998</v>
      </c>
      <c r="U18" s="311">
        <f t="shared" si="17"/>
        <v>457.80799999999994</v>
      </c>
      <c r="V18" s="311">
        <f t="shared" si="18"/>
        <v>654.0114285714285</v>
      </c>
      <c r="W18" s="137">
        <f>V18/$V$19</f>
        <v>0.17119778166254743</v>
      </c>
      <c r="X18" s="312">
        <f t="shared" si="19"/>
        <v>9.6095821833426189</v>
      </c>
      <c r="Y18" s="309">
        <f t="shared" si="20"/>
        <v>663.62101075477108</v>
      </c>
      <c r="Z18" s="309">
        <f t="shared" si="21"/>
        <v>663.62101075477108</v>
      </c>
      <c r="AA18" s="309">
        <f t="shared" si="22"/>
        <v>663.62101075477108</v>
      </c>
      <c r="AB18" s="313">
        <f t="shared" si="23"/>
        <v>663.62101075477108</v>
      </c>
      <c r="AC18" s="143">
        <f t="shared" si="24"/>
        <v>1.8844304030973738</v>
      </c>
      <c r="AD18" s="294"/>
      <c r="AE18" s="294"/>
      <c r="AF18" s="2"/>
      <c r="AG18" s="17"/>
    </row>
    <row r="19" spans="1:33" ht="45" customHeight="1" thickBot="1" x14ac:dyDescent="0.35">
      <c r="A19" s="18"/>
      <c r="B19" s="18"/>
      <c r="C19" s="18"/>
      <c r="D19" s="117" t="s">
        <v>134</v>
      </c>
      <c r="E19" s="118"/>
      <c r="F19" s="118"/>
      <c r="G19" s="118"/>
      <c r="H19" s="118"/>
      <c r="I19" s="118"/>
      <c r="J19" s="118"/>
      <c r="K19" s="118"/>
      <c r="L19" s="118"/>
      <c r="M19" s="118"/>
      <c r="N19" s="165">
        <f>AVERAGEIF(N16:N16,"&gt;0%")</f>
        <v>0.3</v>
      </c>
      <c r="O19" s="118"/>
      <c r="P19" s="119"/>
      <c r="Q19" s="138"/>
      <c r="R19" s="310">
        <f>SUM(R16:R18)</f>
        <v>2057.0360000000001</v>
      </c>
      <c r="S19" s="310"/>
      <c r="T19" s="310">
        <f>SUM(T16:T18)</f>
        <v>617.11080000000004</v>
      </c>
      <c r="U19" s="310">
        <f t="shared" ref="U19:Y19" si="25">SUM(U16:U18)</f>
        <v>2674.1468</v>
      </c>
      <c r="V19" s="310">
        <f>SUM(V16:V18)</f>
        <v>3820.2097142857147</v>
      </c>
      <c r="W19" s="315">
        <f>SUM(W16:W18)</f>
        <v>1</v>
      </c>
      <c r="X19" s="310">
        <f>SUM(X16:X18)</f>
        <v>56.131464380095331</v>
      </c>
      <c r="Y19" s="310">
        <f t="shared" si="25"/>
        <v>3876.3411786658098</v>
      </c>
      <c r="Z19" s="310">
        <f>SUM(Z16:Z18)</f>
        <v>3876.3411786658098</v>
      </c>
      <c r="AA19" s="310">
        <f>SUM(AA16:AA18)</f>
        <v>3876.3411786658098</v>
      </c>
      <c r="AB19" s="314"/>
      <c r="AC19" s="144"/>
      <c r="AE19" s="294"/>
      <c r="AG19" s="296"/>
    </row>
    <row r="20" spans="1:33" s="20" customFormat="1" ht="15.75" customHeight="1" x14ac:dyDescent="0.3">
      <c r="J20" s="21"/>
      <c r="K20" s="21"/>
      <c r="L20" s="21"/>
      <c r="M20" s="21"/>
      <c r="N20" s="21"/>
      <c r="O20" s="21"/>
    </row>
    <row r="21" spans="1:33" ht="15.75" customHeight="1" x14ac:dyDescent="0.35">
      <c r="K21" s="289"/>
      <c r="L21" s="290"/>
      <c r="X21" s="22"/>
      <c r="Z21" s="22"/>
      <c r="AA21" s="22"/>
      <c r="AB21" s="22"/>
    </row>
    <row r="22" spans="1:33" ht="15.75" customHeight="1" x14ac:dyDescent="0.3">
      <c r="K22" s="289"/>
      <c r="L22" s="290"/>
    </row>
    <row r="23" spans="1:33" ht="15.75" customHeight="1" x14ac:dyDescent="0.3">
      <c r="L23" s="290"/>
    </row>
    <row r="24" spans="1:33" ht="15.75" customHeight="1" x14ac:dyDescent="0.3"/>
    <row r="25" spans="1:33" ht="15.75" customHeight="1" x14ac:dyDescent="0.3"/>
    <row r="26" spans="1:33" ht="15.75" customHeight="1" x14ac:dyDescent="0.3"/>
    <row r="27" spans="1:33" ht="15.75" customHeight="1" x14ac:dyDescent="0.3"/>
    <row r="28" spans="1:33" ht="15.75" customHeight="1" x14ac:dyDescent="0.3"/>
    <row r="29" spans="1:33" ht="15.75" customHeight="1" x14ac:dyDescent="0.3"/>
    <row r="30" spans="1:33" ht="15.75" customHeight="1" x14ac:dyDescent="0.3"/>
    <row r="31" spans="1:33" ht="15.75" customHeight="1" x14ac:dyDescent="0.3"/>
    <row r="32" spans="1:3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4FE851B-4B32-4E0C-B37E-4054132DDC3C}">
          <x14:formula1>
            <xm:f>'LISTAS DESPLEGABLES'!$V$18:$V$23</xm:f>
          </x14:formula1>
          <xm:sqref>L16:L18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133DB-149F-4341-8C43-6D6F4D1A54D0}">
  <sheetPr codeName="Hoja7">
    <tabColor rgb="FFC00000"/>
  </sheetPr>
  <dimension ref="B1:O74"/>
  <sheetViews>
    <sheetView showGridLines="0" workbookViewId="0">
      <selection activeCell="D28" sqref="D28"/>
    </sheetView>
  </sheetViews>
  <sheetFormatPr baseColWidth="10" defaultColWidth="12" defaultRowHeight="14" x14ac:dyDescent="0.3"/>
  <cols>
    <col min="1" max="1" width="5.1796875" style="1" customWidth="1"/>
    <col min="2" max="2" width="58.81640625" style="1" customWidth="1"/>
    <col min="3" max="3" width="30.54296875" style="1" bestFit="1" customWidth="1"/>
    <col min="4" max="4" width="24.453125" style="1" customWidth="1"/>
    <col min="5" max="5" width="15.1796875" style="1" customWidth="1"/>
    <col min="6" max="6" width="30.81640625" style="1" customWidth="1"/>
    <col min="7" max="7" width="24.453125" style="1" customWidth="1"/>
    <col min="8" max="8" width="20.1796875" style="1" customWidth="1"/>
    <col min="9" max="9" width="24.453125" style="1" customWidth="1"/>
    <col min="10" max="10" width="25.81640625" style="1" bestFit="1" customWidth="1"/>
    <col min="11" max="15" width="18.453125" style="1" customWidth="1"/>
    <col min="16" max="16" width="14.54296875" style="1" bestFit="1" customWidth="1"/>
    <col min="17" max="17" width="23.1796875" style="1" bestFit="1" customWidth="1"/>
    <col min="18" max="18" width="12" style="1"/>
    <col min="19" max="19" width="34.54296875" style="1" customWidth="1"/>
    <col min="20" max="20" width="17.54296875" style="1" customWidth="1"/>
    <col min="21" max="21" width="12" style="1"/>
    <col min="22" max="23" width="46.1796875" style="1" customWidth="1"/>
    <col min="24" max="24" width="15.1796875" style="1" customWidth="1"/>
    <col min="25" max="25" width="17.453125" style="1" customWidth="1"/>
    <col min="26" max="26" width="23" style="1" customWidth="1"/>
    <col min="27" max="27" width="21.26953125" style="1" bestFit="1" customWidth="1"/>
    <col min="28" max="28" width="25.7265625" style="1" customWidth="1"/>
    <col min="29" max="29" width="24.81640625" style="1" customWidth="1"/>
    <col min="30" max="30" width="25.453125" style="1" customWidth="1"/>
    <col min="31" max="16384" width="12" style="1"/>
  </cols>
  <sheetData>
    <row r="1" spans="2:15" ht="14.5" customHeight="1" x14ac:dyDescent="0.3"/>
    <row r="2" spans="2:15" ht="14.5" thickBot="1" x14ac:dyDescent="0.35"/>
    <row r="3" spans="2:15" ht="26" x14ac:dyDescent="0.5">
      <c r="B3" s="368" t="s">
        <v>185</v>
      </c>
      <c r="C3" s="369"/>
      <c r="D3" s="269">
        <v>45442</v>
      </c>
      <c r="F3" s="370" t="s">
        <v>200</v>
      </c>
      <c r="G3" s="371"/>
      <c r="I3" s="35" t="s">
        <v>22</v>
      </c>
      <c r="J3" s="35" t="s">
        <v>23</v>
      </c>
      <c r="K3" s="35" t="s">
        <v>182</v>
      </c>
      <c r="L3" s="35" t="s">
        <v>183</v>
      </c>
      <c r="M3" s="35" t="s">
        <v>47</v>
      </c>
      <c r="N3" s="35" t="s">
        <v>48</v>
      </c>
      <c r="O3" s="35" t="s">
        <v>49</v>
      </c>
    </row>
    <row r="4" spans="2:15" ht="15.5" x14ac:dyDescent="0.3">
      <c r="B4" s="171" t="s">
        <v>0</v>
      </c>
      <c r="C4" s="158"/>
      <c r="D4" s="323">
        <f>+'MODELO COSTEO'!AA19</f>
        <v>3876.3411786658098</v>
      </c>
      <c r="E4" s="294"/>
      <c r="F4" s="216" t="s">
        <v>0</v>
      </c>
      <c r="G4" s="229">
        <f>+D4</f>
        <v>3876.3411786658098</v>
      </c>
      <c r="I4" s="147" t="s">
        <v>214</v>
      </c>
      <c r="J4" s="169">
        <v>0.18</v>
      </c>
      <c r="K4" s="149">
        <v>0.16</v>
      </c>
      <c r="L4" s="169">
        <f>+'[6]Proyectos, IES, Mtto V2'!$H$25</f>
        <v>0.18</v>
      </c>
      <c r="M4" s="149">
        <v>0.2</v>
      </c>
      <c r="N4" s="149">
        <v>0.15</v>
      </c>
      <c r="O4" s="149">
        <v>0.18</v>
      </c>
    </row>
    <row r="5" spans="2:15" ht="15.5" x14ac:dyDescent="0.3">
      <c r="B5" s="171" t="s">
        <v>1</v>
      </c>
      <c r="C5" s="159">
        <f>+SOLICITUD!E3</f>
        <v>0</v>
      </c>
      <c r="D5" s="323">
        <f>D4*$C$5</f>
        <v>0</v>
      </c>
      <c r="F5" s="171" t="s">
        <v>1</v>
      </c>
      <c r="G5" s="205">
        <f>+D5</f>
        <v>0</v>
      </c>
      <c r="I5" s="147" t="s">
        <v>215</v>
      </c>
      <c r="J5" s="169">
        <f>J4-5%</f>
        <v>0.13</v>
      </c>
      <c r="K5" s="169">
        <f t="shared" ref="K5:O5" si="0">K4-5%</f>
        <v>0.11</v>
      </c>
      <c r="L5" s="169">
        <f t="shared" si="0"/>
        <v>0.13</v>
      </c>
      <c r="M5" s="169">
        <f t="shared" si="0"/>
        <v>0.15000000000000002</v>
      </c>
      <c r="N5" s="169">
        <f t="shared" si="0"/>
        <v>9.9999999999999992E-2</v>
      </c>
      <c r="O5" s="169">
        <f t="shared" si="0"/>
        <v>0.13</v>
      </c>
    </row>
    <row r="6" spans="2:15" ht="22.5" customHeight="1" x14ac:dyDescent="0.3">
      <c r="B6" s="172" t="s">
        <v>175</v>
      </c>
      <c r="C6" s="160"/>
      <c r="D6" s="316">
        <f>D4-D5</f>
        <v>3876.3411786658098</v>
      </c>
      <c r="E6" s="170"/>
      <c r="F6" s="172" t="s">
        <v>175</v>
      </c>
      <c r="G6" s="206">
        <f>+D6</f>
        <v>3876.3411786658098</v>
      </c>
      <c r="H6" s="170"/>
      <c r="I6" s="168"/>
      <c r="J6" s="168"/>
      <c r="K6" s="168"/>
      <c r="L6" s="168"/>
      <c r="M6" s="168"/>
      <c r="N6" s="168"/>
      <c r="O6" s="168"/>
    </row>
    <row r="7" spans="2:15" ht="16" thickBot="1" x14ac:dyDescent="0.35">
      <c r="B7" s="171" t="s">
        <v>120</v>
      </c>
      <c r="C7" s="161"/>
      <c r="D7" s="323">
        <f>+'MODELO COSTEO'!R19</f>
        <v>2057.0360000000001</v>
      </c>
      <c r="E7" s="170"/>
      <c r="H7" s="170"/>
      <c r="I7" s="168"/>
      <c r="J7" s="168"/>
      <c r="K7" s="168"/>
      <c r="L7" s="168"/>
      <c r="M7" s="168"/>
      <c r="N7" s="168"/>
      <c r="O7" s="168"/>
    </row>
    <row r="8" spans="2:15" ht="29.5" customHeight="1" thickBot="1" x14ac:dyDescent="0.4">
      <c r="B8" s="171" t="s">
        <v>176</v>
      </c>
      <c r="C8" s="161"/>
      <c r="D8" s="173">
        <f>D7/D6</f>
        <v>0.53066433143741165</v>
      </c>
      <c r="E8" s="170"/>
      <c r="F8" s="179" t="s">
        <v>186</v>
      </c>
      <c r="G8" s="187">
        <f>+D7</f>
        <v>2057.0360000000001</v>
      </c>
      <c r="H8" s="170"/>
      <c r="I8" s="168"/>
      <c r="J8" s="203" t="s">
        <v>198</v>
      </c>
      <c r="K8" s="168"/>
      <c r="L8" s="168"/>
      <c r="M8" s="168"/>
      <c r="N8" s="168"/>
      <c r="O8" s="168"/>
    </row>
    <row r="9" spans="2:15" ht="15.5" x14ac:dyDescent="0.35">
      <c r="B9" s="174" t="s">
        <v>177</v>
      </c>
      <c r="C9" s="166"/>
      <c r="D9" s="317">
        <f>D6-D7</f>
        <v>1819.3051786658098</v>
      </c>
      <c r="E9" s="170"/>
      <c r="F9" s="179" t="s">
        <v>199</v>
      </c>
      <c r="G9" s="187">
        <f>+D11</f>
        <v>125.98108830663882</v>
      </c>
      <c r="H9" s="170"/>
      <c r="I9" s="195" t="s">
        <v>182</v>
      </c>
      <c r="J9" s="196">
        <f>AVERAGE('[6]Proyectos, IES, Mtto V2'!$C$14:$E$14)</f>
        <v>3.95E-2</v>
      </c>
      <c r="K9" s="168"/>
      <c r="L9" s="168"/>
      <c r="M9" s="168"/>
      <c r="N9" s="168"/>
      <c r="O9" s="168"/>
    </row>
    <row r="10" spans="2:15" ht="15" thickBot="1" x14ac:dyDescent="0.4">
      <c r="B10" s="172" t="s">
        <v>178</v>
      </c>
      <c r="C10" s="164"/>
      <c r="D10" s="175">
        <f>D9/D6</f>
        <v>0.4693356685625884</v>
      </c>
      <c r="E10" s="170"/>
      <c r="F10" s="223" t="s">
        <v>187</v>
      </c>
      <c r="G10" s="224">
        <f>+D13</f>
        <v>56.131464380095331</v>
      </c>
      <c r="H10" s="170"/>
      <c r="I10" s="197" t="s">
        <v>183</v>
      </c>
      <c r="J10" s="198">
        <f>AVERAGE('[6]Proyectos, IES, Mtto V2'!$I$14:$J$14)</f>
        <v>2.9499999999999998E-2</v>
      </c>
      <c r="K10" s="168"/>
      <c r="L10" s="168"/>
      <c r="M10" s="168"/>
      <c r="N10" s="168"/>
      <c r="O10" s="168"/>
    </row>
    <row r="11" spans="2:15" ht="16" thickBot="1" x14ac:dyDescent="0.4">
      <c r="B11" s="171" t="s">
        <v>212</v>
      </c>
      <c r="C11" s="159"/>
      <c r="D11" s="324">
        <f>IF($C$30=$I$9,$D$4*$J$9,IF($C$30=$I$10,$D$4*$J$10,IF($C$30=$I$11,$D$4*$J$11,IF($C$30=$I$12,$J$12*$D$4,IF($C$30=$I$13,$D$4*$J$13)))))</f>
        <v>125.98108830663882</v>
      </c>
      <c r="E11" s="170"/>
      <c r="F11" s="227" t="s">
        <v>188</v>
      </c>
      <c r="G11" s="228">
        <f>SUM(G8:G10)</f>
        <v>2239.1485526867341</v>
      </c>
      <c r="H11" s="170"/>
      <c r="I11" s="197" t="s">
        <v>47</v>
      </c>
      <c r="J11" s="198">
        <f>'[6]Proyectos, IES, Mtto V2'!$K$14</f>
        <v>9.4999999999999998E-3</v>
      </c>
      <c r="K11" s="168"/>
      <c r="L11" s="168"/>
      <c r="M11" s="168"/>
      <c r="N11" s="168"/>
      <c r="O11" s="168"/>
    </row>
    <row r="12" spans="2:15" ht="16" thickBot="1" x14ac:dyDescent="0.4">
      <c r="B12" s="171" t="s">
        <v>137</v>
      </c>
      <c r="C12" s="159">
        <v>0.3</v>
      </c>
      <c r="D12" s="324">
        <f>+'MODELO COSTEO'!T19</f>
        <v>617.11080000000004</v>
      </c>
      <c r="F12" s="225" t="s">
        <v>189</v>
      </c>
      <c r="G12" s="226">
        <f>+G6-G11</f>
        <v>1637.1926259790757</v>
      </c>
      <c r="I12" s="199" t="s">
        <v>23</v>
      </c>
      <c r="J12" s="200">
        <f>+'[6]Proyectos, IES, Mtto V2'!$G$14</f>
        <v>3.2500000000000001E-2</v>
      </c>
      <c r="K12" s="168"/>
      <c r="L12" s="168"/>
      <c r="M12" s="168"/>
      <c r="N12" s="168"/>
      <c r="O12" s="168"/>
    </row>
    <row r="13" spans="2:15" ht="16" thickBot="1" x14ac:dyDescent="0.4">
      <c r="B13" s="171" t="s">
        <v>5</v>
      </c>
      <c r="C13" s="161"/>
      <c r="D13" s="324">
        <f>+'MODELO COSTEO'!X19</f>
        <v>56.131464380095331</v>
      </c>
      <c r="F13" s="181" t="s">
        <v>190</v>
      </c>
      <c r="G13" s="188">
        <f>+G12/G4</f>
        <v>0.42235514123206713</v>
      </c>
      <c r="I13" s="199" t="str">
        <f>+N3</f>
        <v xml:space="preserve">EDUCACION BASICO </v>
      </c>
      <c r="J13" s="200">
        <f>+J9</f>
        <v>3.95E-2</v>
      </c>
      <c r="K13" s="168"/>
      <c r="L13" s="168"/>
      <c r="M13" s="168"/>
    </row>
    <row r="14" spans="2:15" ht="15.5" x14ac:dyDescent="0.35">
      <c r="B14" s="174" t="s">
        <v>6</v>
      </c>
      <c r="C14" s="166"/>
      <c r="D14" s="317">
        <f>+D9-D12-D13-D11</f>
        <v>1020.0818259790756</v>
      </c>
      <c r="F14" s="179"/>
      <c r="G14" s="187"/>
    </row>
    <row r="15" spans="2:15" ht="14.5" x14ac:dyDescent="0.35">
      <c r="B15" s="171" t="s">
        <v>179</v>
      </c>
      <c r="C15" s="148"/>
      <c r="D15" s="173">
        <f>+D14/D6</f>
        <v>0.26315584180084362</v>
      </c>
      <c r="F15" s="179" t="s">
        <v>206</v>
      </c>
      <c r="G15" s="187">
        <f>+D12</f>
        <v>617.11080000000004</v>
      </c>
      <c r="I15" s="201"/>
      <c r="J15" s="202"/>
    </row>
    <row r="16" spans="2:15" ht="15.5" x14ac:dyDescent="0.35">
      <c r="B16" s="171" t="s">
        <v>8</v>
      </c>
      <c r="C16" s="159">
        <f>+(11.04/1000)+(0.004)</f>
        <v>1.504E-2</v>
      </c>
      <c r="D16" s="324">
        <f>((D4*11.04/1000)+((D7+D12+D13+D11)*4/1000))</f>
        <v>54.219844023217476</v>
      </c>
      <c r="F16" s="180" t="s">
        <v>191</v>
      </c>
      <c r="G16" s="187"/>
      <c r="I16" s="201"/>
      <c r="J16" s="202"/>
    </row>
    <row r="17" spans="2:10" ht="15.5" x14ac:dyDescent="0.35">
      <c r="B17" s="171" t="s">
        <v>9</v>
      </c>
      <c r="C17" s="159">
        <f>+SOLICITUD!E2</f>
        <v>0</v>
      </c>
      <c r="D17" s="324">
        <f>D4*C17</f>
        <v>0</v>
      </c>
      <c r="F17" s="180" t="s">
        <v>192</v>
      </c>
      <c r="G17" s="187"/>
      <c r="I17" s="201"/>
      <c r="J17" s="202"/>
    </row>
    <row r="18" spans="2:10" ht="15.5" x14ac:dyDescent="0.35">
      <c r="B18" s="174" t="s">
        <v>10</v>
      </c>
      <c r="C18" s="166"/>
      <c r="D18" s="317">
        <f>D14-D16-D17</f>
        <v>965.86198195585814</v>
      </c>
      <c r="F18" s="180" t="s">
        <v>193</v>
      </c>
      <c r="G18" s="187"/>
      <c r="I18" s="201"/>
      <c r="J18" s="202"/>
    </row>
    <row r="19" spans="2:10" ht="16" thickBot="1" x14ac:dyDescent="0.4">
      <c r="B19" s="209" t="s">
        <v>11</v>
      </c>
      <c r="C19" s="235">
        <v>0.35</v>
      </c>
      <c r="D19" s="325">
        <f>D18*$C$19</f>
        <v>338.05169368455034</v>
      </c>
      <c r="F19" s="179"/>
      <c r="G19" s="189"/>
    </row>
    <row r="20" spans="2:10" ht="24.65" customHeight="1" thickBot="1" x14ac:dyDescent="0.4">
      <c r="B20" s="238" t="s">
        <v>180</v>
      </c>
      <c r="C20" s="239"/>
      <c r="D20" s="240">
        <f>D18-D19</f>
        <v>627.81028827130785</v>
      </c>
      <c r="F20" s="182" t="s">
        <v>194</v>
      </c>
      <c r="G20" s="183">
        <f>SUM(G15:G19)</f>
        <v>617.11080000000004</v>
      </c>
    </row>
    <row r="21" spans="2:10" ht="14.5" x14ac:dyDescent="0.35">
      <c r="B21" s="216" t="s">
        <v>181</v>
      </c>
      <c r="C21" s="236"/>
      <c r="D21" s="237">
        <f>+D20/D4</f>
        <v>0.16195950235923057</v>
      </c>
      <c r="F21" s="179"/>
      <c r="G21" s="187"/>
    </row>
    <row r="22" spans="2:10" ht="14.5" x14ac:dyDescent="0.35">
      <c r="B22" s="366" t="s">
        <v>14</v>
      </c>
      <c r="C22" s="367"/>
      <c r="D22" s="286"/>
      <c r="F22" s="182" t="s">
        <v>195</v>
      </c>
      <c r="G22" s="190">
        <f>+G12-G20</f>
        <v>1020.0818259790757</v>
      </c>
    </row>
    <row r="23" spans="2:10" ht="18.5" x14ac:dyDescent="0.45">
      <c r="B23" s="171" t="s">
        <v>15</v>
      </c>
      <c r="C23" s="148"/>
      <c r="D23" s="326">
        <f>D5*11.04/1000</f>
        <v>0</v>
      </c>
      <c r="F23" s="184" t="s">
        <v>201</v>
      </c>
      <c r="G23" s="191">
        <f>+G22/G6</f>
        <v>0.26315584180084367</v>
      </c>
    </row>
    <row r="24" spans="2:10" ht="18.5" x14ac:dyDescent="0.45">
      <c r="B24" s="171" t="s">
        <v>16</v>
      </c>
      <c r="C24" s="148"/>
      <c r="D24" s="326">
        <f>D5*C19</f>
        <v>0</v>
      </c>
      <c r="F24" s="185" t="s">
        <v>196</v>
      </c>
      <c r="G24" s="192">
        <f>+G22</f>
        <v>1020.0818259790757</v>
      </c>
    </row>
    <row r="25" spans="2:10" ht="18.5" x14ac:dyDescent="0.45">
      <c r="B25" s="177" t="s">
        <v>17</v>
      </c>
      <c r="C25" s="167"/>
      <c r="D25" s="318">
        <f>SUM(D22:D24)</f>
        <v>0</v>
      </c>
      <c r="F25" s="184" t="s">
        <v>202</v>
      </c>
      <c r="G25" s="191">
        <f>+G24/G4</f>
        <v>0.26315584180084367</v>
      </c>
    </row>
    <row r="26" spans="2:10" ht="14.5" x14ac:dyDescent="0.35">
      <c r="B26" s="171" t="s">
        <v>21</v>
      </c>
      <c r="C26" s="162"/>
      <c r="D26" s="327">
        <f>+D7+D25</f>
        <v>2057.0360000000001</v>
      </c>
      <c r="F26" s="179" t="s">
        <v>203</v>
      </c>
      <c r="G26" s="187">
        <f>G4*C17</f>
        <v>0</v>
      </c>
    </row>
    <row r="27" spans="2:10" ht="15.5" x14ac:dyDescent="0.35">
      <c r="B27" s="171" t="s">
        <v>20</v>
      </c>
      <c r="C27" s="162"/>
      <c r="D27" s="328">
        <f>D20-D25</f>
        <v>627.81028827130785</v>
      </c>
      <c r="F27" s="179" t="s">
        <v>204</v>
      </c>
      <c r="G27" s="176">
        <f>(($G$4*11.04/1000)+($G$11+$G$15)*4/1000)</f>
        <v>54.219844023217476</v>
      </c>
    </row>
    <row r="28" spans="2:10" ht="29.5" thickBot="1" x14ac:dyDescent="0.4">
      <c r="B28" s="171" t="s">
        <v>18</v>
      </c>
      <c r="C28" s="163"/>
      <c r="D28" s="247">
        <f>+D27/D6</f>
        <v>0.16195950235923057</v>
      </c>
      <c r="F28" s="211" t="s">
        <v>209</v>
      </c>
      <c r="G28" s="193">
        <f>+G24-G26-G27</f>
        <v>965.86198195585825</v>
      </c>
    </row>
    <row r="29" spans="2:10" ht="15" thickBot="1" x14ac:dyDescent="0.4">
      <c r="B29" s="171" t="s">
        <v>19</v>
      </c>
      <c r="C29" s="163"/>
      <c r="D29" s="247">
        <f>+D27/D4</f>
        <v>0.16195950235923057</v>
      </c>
      <c r="F29" s="179" t="s">
        <v>210</v>
      </c>
      <c r="G29" s="212">
        <f>+G28*35%</f>
        <v>338.05169368455034</v>
      </c>
    </row>
    <row r="30" spans="2:10" ht="33.65" customHeight="1" thickBot="1" x14ac:dyDescent="0.35">
      <c r="B30" s="178" t="s">
        <v>184</v>
      </c>
      <c r="C30" s="241" t="s">
        <v>23</v>
      </c>
      <c r="D30" s="231" t="str">
        <f>IF($C$30=$J$3,IF(D28&gt;=$J$4,"APROBADO",IF(D28&lt;$J$5,"REVISION GERENCIA-GENERAR ACTA",IF(D28&gt;$J$5&gt;$J$4,"ACUERDO PAGO CON TABLA No.3"))),IF($C$30=$K$3,IF(D28&gt;=$K$4,"APROBADO",IF(D28&lt;$K$5,"REVISION GERENCIA-GENERAR ACTA",IF(D28&gt;$K$5&gt;$K$4,"ACUERDO PAGO CON TABLA No.3"))),IF($C$30=$L$3,IF(D28&gt;=$L$4,"APROBADO",IF(D28&lt;$L$5,"REVISION GERENCIA-GENERAR ACTA",IF(D28&gt;$L$5&gt;$L$4,"ACUERDO PAGO CON TABLA No.3"))),IF($C$30=$M$3,IF(D28&gt;=$M$4,"APROBADO",IF(D28&lt;$M$5,"REVISION GERENCIA-GENERAR ACTA",IF(D28&gt;$M$5&gt;$M$4,"ACUERDO PAGO CON TABLA No.3"))),IF($C$30=$N$3,IF(D28&gt;=$N$4,"APROBADO",IF(D28&lt;$N$5,"REVISION GERENCIA-GENERAR ACTA",IF(D28&gt;$N$5&gt;$N$4,"ACUERDO PAGO CON TABLA No.3"))),IF($C$30=$O$3,IF(D28&gt;=$O$4,"APROBADO",IF(D28&lt;$O$5,"REVISION GERENCIA-GENERAR ACTA",IF(D28&gt;$O$5&gt;$O$4,"ACUERDO PAGO CON TABLA No.3")))))))))</f>
        <v>ACUERDO PAGO CON TABLA No.3</v>
      </c>
      <c r="F30" s="213" t="s">
        <v>211</v>
      </c>
      <c r="G30" s="214">
        <f>+G28-G29</f>
        <v>627.81028827130785</v>
      </c>
    </row>
    <row r="31" spans="2:10" ht="26.15" customHeight="1" thickBot="1" x14ac:dyDescent="0.4">
      <c r="F31" s="186" t="s">
        <v>228</v>
      </c>
      <c r="G31" s="194">
        <f>G30/G4</f>
        <v>0.16195950235923057</v>
      </c>
    </row>
    <row r="32" spans="2:10" x14ac:dyDescent="0.3">
      <c r="D32" s="2"/>
    </row>
    <row r="33" spans="2:7" x14ac:dyDescent="0.3">
      <c r="B33" s="1" t="s">
        <v>216</v>
      </c>
      <c r="C33" s="1" t="s">
        <v>217</v>
      </c>
    </row>
    <row r="34" spans="2:7" x14ac:dyDescent="0.3">
      <c r="B34" s="1" t="s">
        <v>218</v>
      </c>
      <c r="C34" s="1" t="s">
        <v>219</v>
      </c>
    </row>
    <row r="35" spans="2:7" x14ac:dyDescent="0.3">
      <c r="B35" s="1" t="s">
        <v>220</v>
      </c>
      <c r="C35" s="1" t="s">
        <v>221</v>
      </c>
      <c r="F35" s="230" t="s">
        <v>205</v>
      </c>
      <c r="G35" s="230"/>
    </row>
    <row r="36" spans="2:7" ht="18.5" x14ac:dyDescent="0.45">
      <c r="F36" s="185" t="s">
        <v>14</v>
      </c>
      <c r="G36" s="192">
        <f>SUM(G37:G38)</f>
        <v>0</v>
      </c>
    </row>
    <row r="37" spans="2:7" ht="14.5" x14ac:dyDescent="0.3">
      <c r="F37" s="157" t="s">
        <v>15</v>
      </c>
      <c r="G37" s="207">
        <f>+D23</f>
        <v>0</v>
      </c>
    </row>
    <row r="38" spans="2:7" ht="14.5" x14ac:dyDescent="0.3">
      <c r="B38" s="1" t="s">
        <v>222</v>
      </c>
      <c r="C38" s="1" t="s">
        <v>224</v>
      </c>
      <c r="F38" s="157" t="s">
        <v>16</v>
      </c>
      <c r="G38" s="207">
        <f>+D24</f>
        <v>0</v>
      </c>
    </row>
    <row r="39" spans="2:7" x14ac:dyDescent="0.3">
      <c r="B39" s="1" t="s">
        <v>223</v>
      </c>
      <c r="C39" s="242" t="s">
        <v>225</v>
      </c>
    </row>
    <row r="41" spans="2:7" x14ac:dyDescent="0.3">
      <c r="B41" s="1" t="s">
        <v>226</v>
      </c>
    </row>
    <row r="42" spans="2:7" ht="14.5" x14ac:dyDescent="0.3">
      <c r="F42" s="177" t="s">
        <v>17</v>
      </c>
      <c r="G42" s="167"/>
    </row>
    <row r="43" spans="2:7" ht="14.5" x14ac:dyDescent="0.35">
      <c r="F43" s="171" t="s">
        <v>21</v>
      </c>
      <c r="G43" s="208">
        <f>+G8+G36</f>
        <v>2057.0360000000001</v>
      </c>
    </row>
    <row r="44" spans="2:7" ht="15" thickBot="1" x14ac:dyDescent="0.4">
      <c r="B44" s="1" t="s">
        <v>227</v>
      </c>
      <c r="F44" s="209" t="s">
        <v>20</v>
      </c>
      <c r="G44" s="215">
        <f>+G30-G36</f>
        <v>627.81028827130785</v>
      </c>
    </row>
    <row r="45" spans="2:7" ht="15" thickBot="1" x14ac:dyDescent="0.35">
      <c r="F45" s="218" t="s">
        <v>18</v>
      </c>
      <c r="G45" s="219">
        <f>+G30-G36</f>
        <v>627.81028827130785</v>
      </c>
    </row>
    <row r="46" spans="2:7" ht="14.5" x14ac:dyDescent="0.3">
      <c r="B46" s="51" t="s">
        <v>231</v>
      </c>
      <c r="F46" s="216" t="s">
        <v>207</v>
      </c>
      <c r="G46" s="217">
        <f>+G45/G6</f>
        <v>0.16195950235923057</v>
      </c>
    </row>
    <row r="47" spans="2:7" ht="15" thickBot="1" x14ac:dyDescent="0.35">
      <c r="B47" s="51" t="s">
        <v>232</v>
      </c>
      <c r="F47" s="209" t="s">
        <v>208</v>
      </c>
      <c r="G47" s="210">
        <f>+G45/G4</f>
        <v>0.16195950235923057</v>
      </c>
    </row>
    <row r="48" spans="2:7" ht="13.5" customHeight="1" thickBot="1" x14ac:dyDescent="0.35">
      <c r="B48" s="51" t="s">
        <v>233</v>
      </c>
      <c r="F48" s="220" t="s">
        <v>184</v>
      </c>
      <c r="G48" s="221">
        <f>HLOOKUP(C30,$J$3:$O$5,2,0)</f>
        <v>0.18</v>
      </c>
    </row>
    <row r="49" spans="2:7" ht="14.5" thickBot="1" x14ac:dyDescent="0.35">
      <c r="B49" s="51" t="s">
        <v>235</v>
      </c>
    </row>
    <row r="50" spans="2:7" ht="15" thickBot="1" x14ac:dyDescent="0.4">
      <c r="B50" s="51" t="s">
        <v>234</v>
      </c>
      <c r="F50" s="186" t="s">
        <v>197</v>
      </c>
      <c r="G50" s="222">
        <f>G20/(1-(G11+G36)/G6)</f>
        <v>1461.1182385511022</v>
      </c>
    </row>
    <row r="52" spans="2:7" ht="14.5" thickBot="1" x14ac:dyDescent="0.35"/>
    <row r="53" spans="2:7" ht="14.5" x14ac:dyDescent="0.3">
      <c r="B53" s="230" t="s">
        <v>241</v>
      </c>
      <c r="F53" s="255" t="s">
        <v>286</v>
      </c>
      <c r="G53" s="256" t="s">
        <v>348</v>
      </c>
    </row>
    <row r="54" spans="2:7" ht="14.5" x14ac:dyDescent="0.3">
      <c r="B54" s="1" t="s">
        <v>236</v>
      </c>
      <c r="F54" s="171" t="str">
        <f>+SOLICITUD!C9</f>
        <v xml:space="preserve">Ejecutivo Comercial </v>
      </c>
      <c r="G54" s="234" t="str">
        <f>+SOLICITUD!E9</f>
        <v>ESTEBAN RAMIREZ</v>
      </c>
    </row>
    <row r="55" spans="2:7" ht="13" customHeight="1" x14ac:dyDescent="0.3">
      <c r="B55" s="1" t="s">
        <v>237</v>
      </c>
      <c r="F55" s="171" t="s">
        <v>287</v>
      </c>
      <c r="G55" s="234" t="str">
        <f>+SOLICITUD!E6</f>
        <v>UNIVERSIDAD PONTIFICIA BOLIVARIANA - SEDE MEDELLIN</v>
      </c>
    </row>
    <row r="56" spans="2:7" ht="17.5" customHeight="1" x14ac:dyDescent="0.3">
      <c r="B56" s="1" t="s">
        <v>238</v>
      </c>
      <c r="F56" s="171" t="s">
        <v>288</v>
      </c>
      <c r="G56" s="234" t="str">
        <f>+SOLICITUD!E14</f>
        <v>MEDELLÍN</v>
      </c>
    </row>
    <row r="57" spans="2:7" ht="14.5" x14ac:dyDescent="0.3">
      <c r="F57" s="171" t="s">
        <v>289</v>
      </c>
      <c r="G57" s="257">
        <v>45442</v>
      </c>
    </row>
    <row r="58" spans="2:7" ht="21.65" customHeight="1" thickBot="1" x14ac:dyDescent="0.35">
      <c r="F58" s="171" t="s">
        <v>86</v>
      </c>
      <c r="G58" s="258" t="str">
        <f>+SOLICITUD!E15</f>
        <v>Q4-2024</v>
      </c>
    </row>
    <row r="59" spans="2:7" ht="22" customHeight="1" thickBot="1" x14ac:dyDescent="0.35">
      <c r="B59" s="1" t="s">
        <v>239</v>
      </c>
      <c r="F59" s="245" t="s">
        <v>40</v>
      </c>
      <c r="G59" s="259" t="str">
        <f>C30</f>
        <v>IES</v>
      </c>
    </row>
    <row r="60" spans="2:7" ht="18.5" x14ac:dyDescent="0.3">
      <c r="B60" s="1" t="s">
        <v>240</v>
      </c>
      <c r="F60" s="372" t="s">
        <v>245</v>
      </c>
      <c r="G60" s="373"/>
    </row>
    <row r="61" spans="2:7" ht="14.5" x14ac:dyDescent="0.3">
      <c r="B61" s="1" t="s">
        <v>242</v>
      </c>
      <c r="F61" s="216" t="s">
        <v>0</v>
      </c>
      <c r="G61" s="233">
        <f>+G4</f>
        <v>3876.3411786658098</v>
      </c>
    </row>
    <row r="62" spans="2:7" ht="17" thickBot="1" x14ac:dyDescent="0.4">
      <c r="F62" s="209" t="s">
        <v>244</v>
      </c>
      <c r="G62" s="244">
        <f>+G30/G4</f>
        <v>0.16195950235923057</v>
      </c>
    </row>
    <row r="63" spans="2:7" ht="29.5" thickBot="1" x14ac:dyDescent="0.35">
      <c r="F63" s="220" t="s">
        <v>229</v>
      </c>
      <c r="G63" s="248">
        <f>HLOOKUP($C$30,$J$3:$O$5,2,0)</f>
        <v>0.18</v>
      </c>
    </row>
    <row r="64" spans="2:7" ht="29.5" thickBot="1" x14ac:dyDescent="0.35">
      <c r="B64" s="1" t="s">
        <v>243</v>
      </c>
      <c r="F64" s="232" t="s">
        <v>230</v>
      </c>
      <c r="G64" s="248">
        <f>HLOOKUP($C$30,$J$3:$O$5,3,0)</f>
        <v>0.13</v>
      </c>
    </row>
    <row r="65" spans="2:7" ht="26.5" thickBot="1" x14ac:dyDescent="0.35">
      <c r="F65" s="243" t="s">
        <v>290</v>
      </c>
      <c r="G65" s="231" t="str">
        <f>IF(C55=J28,IF(G62&gt;=$J$4,"APROBADO",IF(G62&lt;$J$5,"REVISION GERENCIA-GENERAR ACTA",IF(G62&gt;$J$5&gt;$J$4,"ACUERDO PAGO CON TABLA No.3"))),IF(C55=K28,IF(G62&gt;=$K$4,"APROBADO",IF(G62&lt;$K$5,"REVISION GERENCIA-GENERAR ACTA",IF(G62&gt;$K$5&gt;$K$4,"ACUERDO PAGO CON TABLA No.3"))),IF(C55=L28,IF(G62&gt;=$L$4,"APROBADO",IF(G62&lt;$L$5,"REVISION GERENCIA-GENERAR ACTA",IF(G62&gt;$L$5&gt;$L$4,"ACUERDO PAGO CON TABLA No.3"))),IF(C55=M28,IF(G62&gt;=$M$4,"APROBADO",IF(G62&lt;$M$5,"REVISION GERENCIA-GENERAR ACTA",IF(G62&gt;$M$5&gt;$M$4,"ACUERDO PAGO CON TABLA No.3"))),IF(C55=N28,IF(G62&gt;=$N$4,"APROBADO",IF(G62&lt;$N$5,"REVISION GERENCIA-GENERAR ACTA",IF(G62&gt;$N$5&gt;$N$4,"ACUERDO PAGO CON TABLA No.3"))),IF(C55=O28,IF(G62&gt;=$O$4,"APROBADO",IF(G62&lt;$O$5,"REVISION GERENCIA-GENERAR ACTA",IF(G62&gt;$O$5&gt;$O$4,"ACUERDO PAGO CON TABLA No.3")))))))))</f>
        <v>ACUERDO PAGO CON TABLA No.3</v>
      </c>
    </row>
    <row r="67" spans="2:7" ht="21" customHeight="1" x14ac:dyDescent="0.3">
      <c r="B67" s="246" t="s">
        <v>246</v>
      </c>
    </row>
    <row r="68" spans="2:7" ht="21" customHeight="1" x14ac:dyDescent="0.3"/>
    <row r="71" spans="2:7" ht="20.5" customHeight="1" x14ac:dyDescent="0.3"/>
    <row r="72" spans="2:7" ht="20.149999999999999" customHeight="1" x14ac:dyDescent="0.3"/>
    <row r="73" spans="2:7" ht="20.149999999999999" customHeight="1" x14ac:dyDescent="0.3"/>
    <row r="74" spans="2:7" ht="32.5" customHeight="1" x14ac:dyDescent="0.3"/>
  </sheetData>
  <mergeCells count="4">
    <mergeCell ref="B22:C22"/>
    <mergeCell ref="B3:C3"/>
    <mergeCell ref="F3:G3"/>
    <mergeCell ref="F60:G60"/>
  </mergeCells>
  <dataValidations disablePrompts="1" count="1">
    <dataValidation type="list" allowBlank="1" showInputMessage="1" showErrorMessage="1" sqref="C30" xr:uid="{F259B4B1-6F04-4405-938D-2316F9C3C4F2}">
      <formula1>$J$3:$O$3</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8CA92-08DC-4AAB-B03F-A18CC3F2A790}">
  <sheetPr codeName="Hoja8"/>
  <dimension ref="B2:K20"/>
  <sheetViews>
    <sheetView tabSelected="1" workbookViewId="0">
      <selection activeCell="D31" sqref="D31"/>
    </sheetView>
  </sheetViews>
  <sheetFormatPr baseColWidth="10" defaultRowHeight="14.5" x14ac:dyDescent="0.35"/>
  <cols>
    <col min="2" max="2" width="16.453125" customWidth="1"/>
    <col min="3" max="3" width="57.08984375" customWidth="1"/>
    <col min="4" max="6" width="16.453125" customWidth="1"/>
    <col min="7" max="7" width="18.54296875" customWidth="1"/>
    <col min="8" max="9" width="16.453125" customWidth="1"/>
    <col min="10" max="10" width="20.26953125" customWidth="1"/>
  </cols>
  <sheetData>
    <row r="2" spans="2:11" ht="29" x14ac:dyDescent="0.35">
      <c r="B2" s="3" t="str">
        <f>+[7]SOLICITUD!A19</f>
        <v>REFERENCIA</v>
      </c>
      <c r="C2" s="3" t="str">
        <f>+[7]SOLICITUD!F19</f>
        <v>DESCRIPCION</v>
      </c>
      <c r="D2" s="3" t="str">
        <f>+[7]SOLICITUD!H19</f>
        <v>PROVEEDOR</v>
      </c>
      <c r="E2" s="3" t="s">
        <v>83</v>
      </c>
      <c r="F2" s="3" t="s">
        <v>122</v>
      </c>
      <c r="G2" s="3" t="s">
        <v>121</v>
      </c>
      <c r="H2" s="3" t="s">
        <v>123</v>
      </c>
      <c r="I2" s="3" t="s">
        <v>84</v>
      </c>
      <c r="J2" s="3" t="s">
        <v>124</v>
      </c>
    </row>
    <row r="3" spans="2:11" x14ac:dyDescent="0.35">
      <c r="B3" s="319" t="str">
        <f>+'MODELO COSTEO'!D16</f>
        <v>02074-02</v>
      </c>
      <c r="C3" s="26" t="str">
        <f>+'MODELO COSTEO'!E16</f>
        <v>Gato de laboratorio, 150 x 150 mm</v>
      </c>
      <c r="D3" s="28" t="str">
        <f>+'MODELO COSTEO'!G16</f>
        <v>PHYWE</v>
      </c>
      <c r="E3" s="30">
        <f>+'MODELO COSTEO'!I16</f>
        <v>2</v>
      </c>
      <c r="F3" s="329">
        <f>+'MODELO COSTEO'!AB16</f>
        <v>161.23186528901132</v>
      </c>
      <c r="G3" s="329">
        <f>F3*E3</f>
        <v>322.46373057802265</v>
      </c>
      <c r="H3" s="27">
        <v>0.19</v>
      </c>
      <c r="I3" s="329">
        <f>H3*G3</f>
        <v>61.268108809824305</v>
      </c>
      <c r="J3" s="329">
        <f>I3+G3</f>
        <v>383.73183938784695</v>
      </c>
    </row>
    <row r="4" spans="2:11" x14ac:dyDescent="0.35">
      <c r="B4" s="319" t="str">
        <f>+'MODELO COSTEO'!D17</f>
        <v>P2131180</v>
      </c>
      <c r="C4" s="26" t="str">
        <f>+'MODELO COSTEO'!E17</f>
        <v>Movimiento de proyectiles con measure Dynamics</v>
      </c>
      <c r="D4" s="28" t="str">
        <f>+'MODELO COSTEO'!G17</f>
        <v>PHYWE</v>
      </c>
      <c r="E4" s="30">
        <f>+'MODELO COSTEO'!I17</f>
        <v>1</v>
      </c>
      <c r="F4" s="329">
        <f>+'MODELO COSTEO'!AB17</f>
        <v>2890.256437333016</v>
      </c>
      <c r="G4" s="329">
        <f t="shared" ref="G4:G5" si="0">F4*E4</f>
        <v>2890.256437333016</v>
      </c>
      <c r="H4" s="27">
        <v>0.19</v>
      </c>
      <c r="I4" s="329">
        <f>H4*G4</f>
        <v>549.14872309327302</v>
      </c>
      <c r="J4" s="329">
        <f t="shared" ref="J4:J5" si="1">I4+G4</f>
        <v>3439.4051604262891</v>
      </c>
    </row>
    <row r="5" spans="2:11" ht="15" thickBot="1" x14ac:dyDescent="0.4">
      <c r="B5" s="319" t="str">
        <f>+'MODELO COSTEO'!D18</f>
        <v>11229-20</v>
      </c>
      <c r="C5" s="26" t="str">
        <f>+'MODELO COSTEO'!E18</f>
        <v>Péndulo balístico (accesorio para Unidad balística)</v>
      </c>
      <c r="D5" s="28" t="str">
        <f>+'MODELO COSTEO'!G18</f>
        <v>PHYWE</v>
      </c>
      <c r="E5" s="30">
        <f>+'MODELO COSTEO'!I18</f>
        <v>1</v>
      </c>
      <c r="F5" s="329">
        <f>+'MODELO COSTEO'!AB18</f>
        <v>663.62101075477108</v>
      </c>
      <c r="G5" s="329">
        <f t="shared" si="0"/>
        <v>663.62101075477108</v>
      </c>
      <c r="H5" s="27">
        <v>0.19</v>
      </c>
      <c r="I5" s="329">
        <f t="shared" ref="I5" si="2">H5*G5</f>
        <v>126.0879920434065</v>
      </c>
      <c r="J5" s="329">
        <f t="shared" si="1"/>
        <v>789.70900279817761</v>
      </c>
    </row>
    <row r="6" spans="2:11" ht="15" thickBot="1" x14ac:dyDescent="0.4">
      <c r="B6" s="351" t="s">
        <v>134</v>
      </c>
      <c r="C6" s="352"/>
      <c r="D6" s="352"/>
      <c r="E6" s="352"/>
      <c r="F6" s="352"/>
      <c r="G6" s="330">
        <f>SUM(G3:G5)</f>
        <v>3876.3411786658098</v>
      </c>
      <c r="H6" s="41"/>
      <c r="I6" s="330">
        <f>SUM(I3:I5)</f>
        <v>736.50482394650385</v>
      </c>
      <c r="J6" s="330">
        <f>SUM(J3:J5)</f>
        <v>4612.8460026123139</v>
      </c>
    </row>
    <row r="8" spans="2:11" x14ac:dyDescent="0.35">
      <c r="G8" s="295"/>
      <c r="H8" s="295"/>
      <c r="I8" s="295"/>
      <c r="J8" s="295"/>
      <c r="K8" s="295"/>
    </row>
    <row r="9" spans="2:11" x14ac:dyDescent="0.35">
      <c r="G9" s="295"/>
      <c r="H9" s="295"/>
      <c r="I9" s="295"/>
      <c r="J9" s="295"/>
      <c r="K9" s="295"/>
    </row>
    <row r="10" spans="2:11" x14ac:dyDescent="0.35">
      <c r="G10" s="295"/>
      <c r="H10" s="295"/>
      <c r="I10" s="295"/>
      <c r="J10" s="295"/>
      <c r="K10" s="295"/>
    </row>
    <row r="11" spans="2:11" x14ac:dyDescent="0.35">
      <c r="G11" s="295"/>
      <c r="H11" s="295"/>
      <c r="I11" s="295"/>
      <c r="J11" s="295"/>
      <c r="K11" s="295"/>
    </row>
    <row r="12" spans="2:11" x14ac:dyDescent="0.35">
      <c r="G12" s="295"/>
      <c r="H12" s="295"/>
      <c r="I12" s="295"/>
      <c r="J12" s="295"/>
      <c r="K12" s="295"/>
    </row>
    <row r="13" spans="2:11" x14ac:dyDescent="0.35">
      <c r="G13" s="295"/>
      <c r="H13" s="295"/>
      <c r="I13" s="295"/>
      <c r="J13" s="295"/>
      <c r="K13" s="295"/>
    </row>
    <row r="14" spans="2:11" x14ac:dyDescent="0.35">
      <c r="G14" s="295"/>
      <c r="H14" s="295"/>
      <c r="I14" s="295"/>
      <c r="J14" s="295"/>
      <c r="K14" s="295"/>
    </row>
    <row r="15" spans="2:11" x14ac:dyDescent="0.35">
      <c r="G15" s="295"/>
      <c r="H15" s="295"/>
      <c r="I15" s="295"/>
      <c r="J15" s="295"/>
      <c r="K15" s="295"/>
    </row>
    <row r="16" spans="2:11" x14ac:dyDescent="0.35">
      <c r="G16" s="295"/>
      <c r="H16" s="295"/>
      <c r="I16" s="295"/>
      <c r="J16" s="295"/>
      <c r="K16" s="295"/>
    </row>
    <row r="17" spans="7:11" x14ac:dyDescent="0.35">
      <c r="G17" s="295"/>
      <c r="H17" s="295"/>
      <c r="I17" s="295"/>
      <c r="J17" s="295"/>
      <c r="K17" s="295"/>
    </row>
    <row r="18" spans="7:11" x14ac:dyDescent="0.35">
      <c r="G18" s="295"/>
      <c r="H18" s="295"/>
      <c r="I18" s="295"/>
      <c r="J18" s="295"/>
      <c r="K18" s="295"/>
    </row>
    <row r="19" spans="7:11" x14ac:dyDescent="0.35">
      <c r="G19" s="295"/>
      <c r="H19" s="295"/>
      <c r="I19" s="295"/>
      <c r="J19" s="295"/>
      <c r="K19" s="295"/>
    </row>
    <row r="20" spans="7:11" x14ac:dyDescent="0.35">
      <c r="G20" s="295"/>
      <c r="H20" s="295"/>
      <c r="I20" s="295"/>
      <c r="J20" s="295"/>
      <c r="K20" s="295"/>
    </row>
  </sheetData>
  <mergeCells count="1">
    <mergeCell ref="B6:F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BA01ED773E4154A9F0AA90D1BA41843" ma:contentTypeVersion="2" ma:contentTypeDescription="Crear nuevo documento." ma:contentTypeScope="" ma:versionID="5e415690f5ba4e6fa2c987daf112f6c6">
  <xsd:schema xmlns:xsd="http://www.w3.org/2001/XMLSchema" xmlns:xs="http://www.w3.org/2001/XMLSchema" xmlns:p="http://schemas.microsoft.com/office/2006/metadata/properties" xmlns:ns3="240a232f-f8e8-4d9b-abad-ffc3dfc24c49" targetNamespace="http://schemas.microsoft.com/office/2006/metadata/properties" ma:root="true" ma:fieldsID="bd3eae85e6faae87992140de89e02cd0" ns3:_="">
    <xsd:import namespace="240a232f-f8e8-4d9b-abad-ffc3dfc24c49"/>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0a232f-f8e8-4d9b-abad-ffc3dfc24c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0C02FD3-6D0A-439D-94D0-3B3CA8FC49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0a232f-f8e8-4d9b-abad-ffc3dfc24c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928EC2-095F-4412-9F7B-2B16EDEBE5FA}">
  <ds:schemaRefs>
    <ds:schemaRef ds:uri="http://schemas.microsoft.com/sharepoint/v3/contenttype/forms"/>
  </ds:schemaRefs>
</ds:datastoreItem>
</file>

<file path=customXml/itemProps3.xml><?xml version="1.0" encoding="utf-8"?>
<ds:datastoreItem xmlns:ds="http://schemas.openxmlformats.org/officeDocument/2006/customXml" ds:itemID="{BF534072-1006-4222-B068-8DEB865EE1B8}">
  <ds:schemaRefs>
    <ds:schemaRef ds:uri="http://schemas.microsoft.com/office/2006/documentManagement/types"/>
    <ds:schemaRef ds:uri="240a232f-f8e8-4d9b-abad-ffc3dfc24c49"/>
    <ds:schemaRef ds:uri="http://purl.org/dc/elements/1.1/"/>
    <ds:schemaRef ds:uri="http://purl.org/dc/terms/"/>
    <ds:schemaRef ds:uri="http://purl.org/dc/dcmitype/"/>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FORMULADO</vt:lpstr>
      <vt:lpstr>P&amp;G</vt:lpstr>
      <vt:lpstr>PRECIOS DE VENTA</vt:lpstr>
      <vt:lpstr>SOLICITUD</vt:lpstr>
      <vt:lpstr>LISTAS DESPLEGABLES</vt:lpstr>
      <vt:lpstr>MODELO COSTEO</vt:lpstr>
      <vt:lpstr>ERI PROYECTADO</vt:lpstr>
      <vt:lpstr>PRECIOSDE VENTA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Yaneth Constanza Bravo</dc:creator>
  <cp:lastModifiedBy>Angie Lizeth Mirque Canchon</cp:lastModifiedBy>
  <dcterms:created xsi:type="dcterms:W3CDTF">2022-11-10T14:56:53Z</dcterms:created>
  <dcterms:modified xsi:type="dcterms:W3CDTF">2024-06-04T20:07:20Z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0x0101000BA01ED773E4154A9F0AA90D1BA41843</vt:lpwstr>
  </property>
</Properties>
</file>