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2-24 FSC-CG-221 UNIVERSIDAD DE LOS ANDES\"/>
    </mc:Choice>
  </mc:AlternateContent>
  <xr:revisionPtr revIDLastSave="0" documentId="13_ncr:1_{8E2B68EB-596F-4002-AC49-364D9B6E9A56}"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E18" i="2"/>
  <c r="D18" i="2"/>
  <c r="F18" i="2" s="1"/>
  <c r="D16" i="2"/>
  <c r="D14" i="2"/>
  <c r="F6" i="2"/>
  <c r="E12" i="2" s="1"/>
  <c r="F12" i="2" s="1"/>
  <c r="E13" i="2" l="1"/>
  <c r="F13" i="2" s="1"/>
  <c r="E16" i="2"/>
  <c r="F16" i="2" s="1"/>
  <c r="E17" i="2"/>
  <c r="F17" i="2" s="1"/>
  <c r="E14" i="2"/>
  <c r="F14" i="2" s="1"/>
  <c r="E11" i="2"/>
  <c r="F11" i="2" s="1"/>
  <c r="E15" i="2"/>
  <c r="F15" i="2" s="1"/>
  <c r="F21" i="2" l="1"/>
  <c r="F22" i="2" s="1"/>
  <c r="E4" i="1" s="1"/>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<sst xmlns="http://schemas.openxmlformats.org/spreadsheetml/2006/main" count="165" uniqueCount="145">
  <si>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</si>
  <si>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</si>
  <si>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</si>
  <si>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</si>
  <si>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</si>
  <si>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</si>
  <si>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DE LOS ANDES</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</si>
  <si>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</si>
  <si>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</si>
  <si>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</si>
  <si>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</si>
  <si>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</si>
  <si>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</si>
  <si>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</si>
  <si>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</si>
  <si>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</si>
  <si>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</si>
  <si>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</si>
  <si>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BOGOTÁ</t>
  </si>
  <si>
    <t>AÑO DE EJECUCION</t>
  </si>
  <si>
    <t>Q3-2024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</si>
  <si>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</si>
  <si>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</si>
  <si>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</si>
  <si>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</si>
  <si>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</si>
  <si>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</si>
  <si>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</si>
  <si>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</si>
  <si>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</si>
  <si>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</si>
  <si>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</si>
  <si>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</si>
  <si>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</si>
  <si>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</si>
  <si>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</si>
  <si>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</si>
  <si>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</si>
  <si>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09005-00</t>
  </si>
  <si>
    <t>Tubo contador Geiger-Mueller tipo B</t>
  </si>
  <si>
    <t>Internacional</t>
  </si>
  <si>
    <t>PHYWE</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</si>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</sst>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6" zoomScale="90" zoomScaleNormal="90" workbookViewId="0">
      <selection activeCell="A20" sqref="A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0.123</v>
      </c>
      <c r="C20" s="23">
        <v>10</v>
      </c>
      <c r="D20" s="23">
        <v>10</v>
      </c>
      <c r="E20" s="23">
        <v>5</v>
      </c>
      <c r="F20" s="39" t="s">
        <v>39</v>
      </c>
      <c r="G20" s="23" t="s">
        <v>40</v>
      </c>
      <c r="H20" s="40" t="s">
        <v>41</v>
      </c>
      <c r="I20" s="41">
        <v>3</v>
      </c>
      <c r="J20" s="24" t="s">
        <v>24</v>
      </c>
      <c r="K20" s="58">
        <v>399</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42</v>
      </c>
      <c r="D6" s="52">
        <v>0</v>
      </c>
      <c r="E6" s="27" t="s">
        <v>43</v>
      </c>
      <c r="F6" s="51" t="str">
        <f>SOLICITUD!E14</f>
        <v>BOGOTÁ</v>
      </c>
    </row>
    <row r="7" spans="3:11" ht="30" customHeight="1" x14ac:dyDescent="0.25">
      <c r="C7" s="27" t="s">
        <v>44</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45</v>
      </c>
      <c r="D10" s="31" t="s">
        <v>46</v>
      </c>
      <c r="E10" s="31" t="s">
        <v>47</v>
      </c>
      <c r="F10" s="32" t="s">
        <v>48</v>
      </c>
      <c r="H10" s="84" t="s">
        <v>49</v>
      </c>
      <c r="I10" s="87"/>
      <c r="J10" s="72"/>
      <c r="K10" s="73"/>
    </row>
    <row r="11" spans="3:11" x14ac:dyDescent="0.25">
      <c r="C11" s="33" t="s">
        <v>50</v>
      </c>
      <c r="D11" s="53">
        <v>1</v>
      </c>
      <c r="E11" s="34">
        <f>VLOOKUP(F6,TARIFAS!A:I,2,FALSE)</f>
        <v>0</v>
      </c>
      <c r="F11" s="56">
        <f t="shared" ref="F11:F17" si="0">D11*E11</f>
        <v>0</v>
      </c>
      <c r="H11" s="85"/>
      <c r="I11" s="74"/>
      <c r="J11" s="88"/>
      <c r="K11" s="76"/>
    </row>
    <row r="12" spans="3:11" ht="33.75" customHeight="1" x14ac:dyDescent="0.25">
      <c r="C12" s="33" t="s">
        <v>51</v>
      </c>
      <c r="D12" s="53">
        <v>1</v>
      </c>
      <c r="E12" s="34">
        <f>VLOOKUP(F6,TARIFAS!A:I,3,FALSE)</f>
        <v>0</v>
      </c>
      <c r="F12" s="56">
        <f t="shared" si="0"/>
        <v>0</v>
      </c>
      <c r="H12" s="85"/>
      <c r="I12" s="74"/>
      <c r="J12" s="88"/>
      <c r="K12" s="76"/>
    </row>
    <row r="13" spans="3:11" x14ac:dyDescent="0.25">
      <c r="C13" s="33" t="s">
        <v>52</v>
      </c>
      <c r="D13" s="53">
        <v>1</v>
      </c>
      <c r="E13" s="34">
        <f>VLOOKUP(F6,TARIFAS!A:I,4,FALSE)</f>
        <v>0</v>
      </c>
      <c r="F13" s="56">
        <f t="shared" si="0"/>
        <v>0</v>
      </c>
      <c r="H13" s="85"/>
      <c r="I13" s="74"/>
      <c r="J13" s="88"/>
      <c r="K13" s="76"/>
    </row>
    <row r="14" spans="3:11" x14ac:dyDescent="0.25">
      <c r="C14" s="33" t="s">
        <v>53</v>
      </c>
      <c r="D14" s="53">
        <f>D6</f>
        <v>0</v>
      </c>
      <c r="E14" s="35">
        <f>VLOOKUP(F6,TARIFAS!A:I,5,FALSE)</f>
        <v>0</v>
      </c>
      <c r="F14" s="56">
        <f t="shared" si="0"/>
        <v>0</v>
      </c>
      <c r="H14" s="85"/>
      <c r="I14" s="74"/>
      <c r="J14" s="88"/>
      <c r="K14" s="76"/>
    </row>
    <row r="15" spans="3:11" ht="15.75" customHeight="1" thickBot="1" x14ac:dyDescent="0.3">
      <c r="C15" s="33" t="s">
        <v>54</v>
      </c>
      <c r="D15" s="53">
        <v>1</v>
      </c>
      <c r="E15" s="34">
        <f>VLOOKUP(F6,TARIFAS!A:I,6,FALSE)</f>
        <v>0</v>
      </c>
      <c r="F15" s="56">
        <f t="shared" si="0"/>
        <v>0</v>
      </c>
      <c r="H15" s="86"/>
      <c r="I15" s="77"/>
      <c r="J15" s="78"/>
      <c r="K15" s="79"/>
    </row>
    <row r="16" spans="3:11" x14ac:dyDescent="0.25">
      <c r="C16" s="33" t="s">
        <v>55</v>
      </c>
      <c r="D16" s="55">
        <f>IF(D7&lt;1,0,4*D6/D7)</f>
        <v>0</v>
      </c>
      <c r="E16" s="36">
        <f>VLOOKUP(F6,TARIFAS!A:I,7,FALSE)</f>
        <v>0</v>
      </c>
      <c r="F16" s="57">
        <f t="shared" si="0"/>
        <v>0</v>
      </c>
    </row>
    <row r="17" spans="3:6" x14ac:dyDescent="0.25">
      <c r="C17" s="33" t="s">
        <v>56</v>
      </c>
      <c r="D17" s="53">
        <v>1</v>
      </c>
      <c r="E17" s="36">
        <f>VLOOKUP(F6,TARIFAS!A:I,8,FALSE)</f>
        <v>0</v>
      </c>
      <c r="F17" s="56">
        <f t="shared" si="0"/>
        <v>0</v>
      </c>
    </row>
    <row r="18" spans="3:6" x14ac:dyDescent="0.25">
      <c r="C18" s="33" t="s">
        <v>57</v>
      </c>
      <c r="D18" s="53">
        <f>D6-1</f>
        <v>-1</v>
      </c>
      <c r="E18" s="36">
        <f>VLOOKUP(F6,TARIFAS!A:I,9,FALSE)</f>
        <v>0</v>
      </c>
      <c r="F18" s="56">
        <f>IF(D18&lt;0,0,E18*D18)</f>
        <v>0</v>
      </c>
    </row>
    <row r="19" spans="3:6" x14ac:dyDescent="0.25">
      <c r="C19" s="33" t="s">
        <v>58</v>
      </c>
      <c r="D19" s="53">
        <v>0</v>
      </c>
      <c r="E19" s="36">
        <v>0</v>
      </c>
      <c r="F19" s="56">
        <f>D19*E19</f>
        <v>0</v>
      </c>
    </row>
    <row r="20" spans="3:6" x14ac:dyDescent="0.25">
      <c r="C20" s="28"/>
      <c r="D20" s="28"/>
    </row>
    <row r="21" spans="3:6" ht="15.75" customHeight="1" x14ac:dyDescent="0.25">
      <c r="C21" s="28"/>
      <c r="D21" s="28"/>
      <c r="E21" s="31" t="s">
        <v>59</v>
      </c>
      <c r="F21" s="37">
        <f>SUM(F11:F18)</f>
        <v>0</v>
      </c>
    </row>
    <row r="22" spans="3:6" ht="15.75" customHeight="1" x14ac:dyDescent="0.25">
      <c r="E22" s="31" t="s">
        <v>60</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61</v>
      </c>
      <c r="B1" s="42" t="s">
        <v>62</v>
      </c>
      <c r="C1" s="42" t="s">
        <v>63</v>
      </c>
      <c r="D1" s="42" t="s">
        <v>52</v>
      </c>
      <c r="E1" s="42" t="s">
        <v>53</v>
      </c>
      <c r="F1" s="42" t="s">
        <v>64</v>
      </c>
      <c r="G1" s="42" t="s">
        <v>55</v>
      </c>
      <c r="H1" s="42" t="s">
        <v>56</v>
      </c>
      <c r="I1" s="42" t="s">
        <v>65</v>
      </c>
    </row>
    <row r="2" spans="1:9" ht="15.75" customHeight="1" x14ac:dyDescent="0.3">
      <c r="A2" s="44" t="s">
        <v>66</v>
      </c>
      <c r="B2" s="45">
        <v>0</v>
      </c>
      <c r="C2" s="45">
        <v>70000</v>
      </c>
      <c r="D2" s="46">
        <v>30000</v>
      </c>
      <c r="E2" s="45">
        <v>60000</v>
      </c>
      <c r="F2" s="45">
        <v>92000</v>
      </c>
      <c r="G2" s="45">
        <v>15000</v>
      </c>
      <c r="H2" s="45">
        <v>15000</v>
      </c>
      <c r="I2" s="45">
        <v>96000</v>
      </c>
    </row>
    <row r="3" spans="1:9" ht="15.75" customHeight="1" x14ac:dyDescent="0.3">
      <c r="A3" s="44" t="s">
        <v>67</v>
      </c>
      <c r="B3" s="45">
        <v>700000</v>
      </c>
      <c r="C3" s="45">
        <v>70000</v>
      </c>
      <c r="D3" s="46">
        <v>60000</v>
      </c>
      <c r="E3" s="45">
        <v>60000</v>
      </c>
      <c r="F3" s="45">
        <v>0</v>
      </c>
      <c r="G3" s="45">
        <v>10000</v>
      </c>
      <c r="H3" s="45">
        <v>15000</v>
      </c>
      <c r="I3" s="45">
        <v>105000</v>
      </c>
    </row>
    <row r="4" spans="1:9" ht="15.75" customHeight="1" x14ac:dyDescent="0.3">
      <c r="A4" s="44" t="s">
        <v>68</v>
      </c>
      <c r="B4" s="45">
        <v>0</v>
      </c>
      <c r="C4" s="45">
        <v>70000</v>
      </c>
      <c r="D4" s="46">
        <v>20000</v>
      </c>
      <c r="E4" s="45">
        <v>35000</v>
      </c>
      <c r="F4" s="45">
        <v>40000</v>
      </c>
      <c r="G4" s="45">
        <v>10000</v>
      </c>
      <c r="H4" s="45">
        <v>15000</v>
      </c>
      <c r="I4" s="45">
        <v>0</v>
      </c>
    </row>
    <row r="5" spans="1:9" ht="15.75" customHeight="1" x14ac:dyDescent="0.3">
      <c r="A5" s="44" t="s">
        <v>69</v>
      </c>
      <c r="B5" s="45">
        <v>1218100</v>
      </c>
      <c r="C5" s="45">
        <v>70000</v>
      </c>
      <c r="D5" s="46">
        <v>60000</v>
      </c>
      <c r="E5" s="45">
        <v>70000</v>
      </c>
      <c r="F5" s="45">
        <v>0</v>
      </c>
      <c r="G5" s="45">
        <v>15000</v>
      </c>
      <c r="H5" s="45">
        <v>51000</v>
      </c>
      <c r="I5" s="45">
        <v>190000</v>
      </c>
    </row>
    <row r="6" spans="1:9" ht="15.75" customHeight="1" x14ac:dyDescent="0.3">
      <c r="A6" s="44" t="s">
        <v>70</v>
      </c>
      <c r="B6" s="45">
        <v>0</v>
      </c>
      <c r="C6" s="45">
        <v>70000</v>
      </c>
      <c r="D6" s="46">
        <v>20000</v>
      </c>
      <c r="E6" s="45">
        <v>60000</v>
      </c>
      <c r="F6" s="45">
        <v>40000</v>
      </c>
      <c r="G6" s="45">
        <v>10000</v>
      </c>
      <c r="H6" s="45">
        <v>15000</v>
      </c>
      <c r="I6" s="45">
        <v>50000</v>
      </c>
    </row>
    <row r="7" spans="1:9" ht="15.75" customHeight="1" x14ac:dyDescent="0.3">
      <c r="A7" s="44" t="s">
        <v>71</v>
      </c>
      <c r="B7" s="47">
        <v>772900</v>
      </c>
      <c r="C7" s="45">
        <v>70000</v>
      </c>
      <c r="D7" s="46">
        <v>60000</v>
      </c>
      <c r="E7" s="45">
        <v>60000</v>
      </c>
      <c r="F7" s="45">
        <v>0</v>
      </c>
      <c r="G7" s="45">
        <v>20000</v>
      </c>
      <c r="H7" s="45">
        <v>15000</v>
      </c>
      <c r="I7" s="45">
        <v>169000</v>
      </c>
    </row>
    <row r="8" spans="1:9" ht="15.75" customHeight="1" x14ac:dyDescent="0.3">
      <c r="A8" s="44" t="s">
        <v>72</v>
      </c>
      <c r="B8" s="45">
        <v>1050000</v>
      </c>
      <c r="C8" s="45">
        <v>70000</v>
      </c>
      <c r="D8" s="46">
        <v>50000</v>
      </c>
      <c r="E8" s="45">
        <v>60000</v>
      </c>
      <c r="F8" s="45"/>
      <c r="G8" s="45">
        <v>10000</v>
      </c>
      <c r="H8" s="45">
        <v>15000</v>
      </c>
      <c r="I8" s="45">
        <v>150000</v>
      </c>
    </row>
    <row r="9" spans="1:9" ht="15.75" customHeight="1" x14ac:dyDescent="0.3">
      <c r="A9" s="44" t="s">
        <v>73</v>
      </c>
      <c r="B9" s="45">
        <v>735080</v>
      </c>
      <c r="C9" s="45">
        <v>70000</v>
      </c>
      <c r="D9" s="46">
        <v>60000</v>
      </c>
      <c r="E9" s="45">
        <v>60000</v>
      </c>
      <c r="F9" s="45">
        <v>0</v>
      </c>
      <c r="G9" s="45">
        <v>20000</v>
      </c>
      <c r="H9" s="45">
        <v>15000</v>
      </c>
      <c r="I9" s="45">
        <v>226100</v>
      </c>
    </row>
    <row r="10" spans="1:9" ht="15.75" customHeight="1" x14ac:dyDescent="0.3">
      <c r="A10" s="48" t="s">
        <v>18</v>
      </c>
      <c r="B10" s="45">
        <v>0</v>
      </c>
      <c r="C10" s="45">
        <v>0</v>
      </c>
      <c r="D10" s="46">
        <v>0</v>
      </c>
      <c r="E10" s="45">
        <v>0</v>
      </c>
      <c r="F10" s="45">
        <v>0</v>
      </c>
      <c r="G10" s="45">
        <v>0</v>
      </c>
      <c r="H10" s="46">
        <v>0</v>
      </c>
      <c r="I10" s="45">
        <v>0</v>
      </c>
    </row>
    <row r="11" spans="1:9" ht="15.75" customHeight="1" x14ac:dyDescent="0.3">
      <c r="A11" s="44" t="s">
        <v>74</v>
      </c>
      <c r="B11" s="45">
        <v>830180</v>
      </c>
      <c r="C11" s="45">
        <v>70000</v>
      </c>
      <c r="D11" s="46">
        <v>90000</v>
      </c>
      <c r="E11" s="45">
        <v>60000</v>
      </c>
      <c r="F11" s="45">
        <v>0</v>
      </c>
      <c r="G11" s="45">
        <v>20000</v>
      </c>
      <c r="H11" s="45">
        <v>15000</v>
      </c>
      <c r="I11" s="45">
        <v>184450</v>
      </c>
    </row>
    <row r="12" spans="1:9" ht="15.75" customHeight="1" x14ac:dyDescent="0.3">
      <c r="A12" s="44" t="s">
        <v>75</v>
      </c>
      <c r="B12" s="45">
        <v>0</v>
      </c>
      <c r="C12" s="45">
        <v>70000</v>
      </c>
      <c r="D12" s="46">
        <v>30000</v>
      </c>
      <c r="E12" s="45">
        <v>35000</v>
      </c>
      <c r="F12" s="45">
        <v>25000</v>
      </c>
      <c r="G12" s="45">
        <v>10000</v>
      </c>
      <c r="H12" s="45">
        <v>15000</v>
      </c>
      <c r="I12" s="45">
        <v>0</v>
      </c>
    </row>
    <row r="13" spans="1:9" ht="15.75" customHeight="1" x14ac:dyDescent="0.3">
      <c r="A13" s="44" t="s">
        <v>76</v>
      </c>
      <c r="B13" s="45">
        <v>584680</v>
      </c>
      <c r="C13" s="45">
        <v>70000</v>
      </c>
      <c r="D13" s="46">
        <v>150000</v>
      </c>
      <c r="E13" s="45">
        <v>60000</v>
      </c>
      <c r="F13" s="45">
        <v>0</v>
      </c>
      <c r="G13" s="45">
        <v>20000</v>
      </c>
      <c r="H13" s="45">
        <v>15000</v>
      </c>
      <c r="I13" s="45">
        <v>178500</v>
      </c>
    </row>
    <row r="14" spans="1:9" ht="15.75" customHeight="1" x14ac:dyDescent="0.3">
      <c r="A14" s="44" t="s">
        <v>77</v>
      </c>
      <c r="B14" s="45">
        <v>1037930</v>
      </c>
      <c r="C14" s="45">
        <v>70000</v>
      </c>
      <c r="D14" s="46">
        <v>50000</v>
      </c>
      <c r="E14" s="45">
        <v>70000</v>
      </c>
      <c r="F14" s="45">
        <v>0</v>
      </c>
      <c r="G14" s="45">
        <v>20000</v>
      </c>
      <c r="H14" s="45">
        <v>15000</v>
      </c>
      <c r="I14" s="45">
        <v>226100</v>
      </c>
    </row>
    <row r="15" spans="1:9" ht="15.75" customHeight="1" x14ac:dyDescent="0.3">
      <c r="A15" s="44" t="s">
        <v>78</v>
      </c>
      <c r="B15" s="45">
        <v>0</v>
      </c>
      <c r="C15" s="45">
        <v>70000</v>
      </c>
      <c r="D15" s="46">
        <v>30000</v>
      </c>
      <c r="E15" s="45">
        <v>35000</v>
      </c>
      <c r="F15" s="45">
        <v>25000</v>
      </c>
      <c r="G15" s="45">
        <v>10000</v>
      </c>
      <c r="H15" s="45">
        <v>15000</v>
      </c>
      <c r="I15" s="45">
        <v>0</v>
      </c>
    </row>
    <row r="16" spans="1:9" ht="15.75" customHeight="1" x14ac:dyDescent="0.3">
      <c r="A16" s="44" t="s">
        <v>79</v>
      </c>
      <c r="B16" s="45"/>
      <c r="C16" s="45">
        <v>70000</v>
      </c>
      <c r="D16" s="46"/>
      <c r="E16" s="45"/>
      <c r="F16" s="45"/>
      <c r="G16" s="45"/>
      <c r="H16" s="45"/>
      <c r="I16" s="45"/>
    </row>
    <row r="17" spans="1:9" ht="15.75" customHeight="1" x14ac:dyDescent="0.3">
      <c r="A17" s="44" t="s">
        <v>80</v>
      </c>
      <c r="B17" s="45"/>
      <c r="C17" s="45">
        <v>70000</v>
      </c>
      <c r="D17" s="46"/>
      <c r="E17" s="45"/>
      <c r="F17" s="45"/>
      <c r="G17" s="45"/>
      <c r="H17" s="45"/>
      <c r="I17" s="45"/>
    </row>
    <row r="18" spans="1:9" ht="15.75" customHeight="1" x14ac:dyDescent="0.3">
      <c r="A18" s="44" t="s">
        <v>81</v>
      </c>
      <c r="B18" s="45">
        <v>801500</v>
      </c>
      <c r="C18" s="45">
        <v>70000</v>
      </c>
      <c r="D18" s="46">
        <v>60000</v>
      </c>
      <c r="E18" s="45">
        <v>60000</v>
      </c>
      <c r="F18" s="45">
        <v>0</v>
      </c>
      <c r="G18" s="45">
        <v>20000</v>
      </c>
      <c r="H18" s="45">
        <v>15000</v>
      </c>
      <c r="I18" s="45">
        <v>190400</v>
      </c>
    </row>
    <row r="19" spans="1:9" ht="15.75" customHeight="1" x14ac:dyDescent="0.3">
      <c r="A19" s="44" t="s">
        <v>82</v>
      </c>
      <c r="B19" s="45">
        <v>808680</v>
      </c>
      <c r="C19" s="45">
        <v>70000</v>
      </c>
      <c r="D19" s="46">
        <v>60000</v>
      </c>
      <c r="E19" s="45">
        <v>60000</v>
      </c>
      <c r="F19" s="45">
        <v>0</v>
      </c>
      <c r="G19" s="45">
        <v>10000</v>
      </c>
      <c r="H19" s="45">
        <v>15000</v>
      </c>
      <c r="I19" s="45">
        <v>184450</v>
      </c>
    </row>
    <row r="20" spans="1:9" ht="15.75" customHeight="1" x14ac:dyDescent="0.3">
      <c r="A20" s="44" t="s">
        <v>83</v>
      </c>
      <c r="B20" s="45">
        <v>0</v>
      </c>
      <c r="C20" s="45">
        <v>70000</v>
      </c>
      <c r="D20" s="46">
        <v>30000</v>
      </c>
      <c r="E20" s="45">
        <v>60000</v>
      </c>
      <c r="F20" s="45">
        <v>80000</v>
      </c>
      <c r="G20" s="45">
        <v>10000</v>
      </c>
      <c r="H20" s="45">
        <v>15000</v>
      </c>
      <c r="I20" s="45">
        <v>115000</v>
      </c>
    </row>
    <row r="21" spans="1:9" ht="15.75" customHeight="1" x14ac:dyDescent="0.3">
      <c r="A21" s="44" t="s">
        <v>84</v>
      </c>
      <c r="B21" s="45">
        <v>0</v>
      </c>
      <c r="C21" s="45">
        <v>70000</v>
      </c>
      <c r="D21" s="46">
        <v>20000</v>
      </c>
      <c r="E21" s="45">
        <v>60000</v>
      </c>
      <c r="F21" s="45">
        <v>80000</v>
      </c>
      <c r="G21" s="45">
        <v>10000</v>
      </c>
      <c r="H21" s="45">
        <v>15000</v>
      </c>
      <c r="I21" s="45">
        <v>110000</v>
      </c>
    </row>
    <row r="22" spans="1:9" ht="15.75" customHeight="1" x14ac:dyDescent="0.3">
      <c r="A22" s="44" t="s">
        <v>85</v>
      </c>
      <c r="B22" s="45">
        <v>0</v>
      </c>
      <c r="C22" s="45">
        <v>70000</v>
      </c>
      <c r="D22" s="46">
        <v>30000</v>
      </c>
      <c r="E22" s="45">
        <v>35000</v>
      </c>
      <c r="F22" s="45">
        <v>25000</v>
      </c>
      <c r="G22" s="45">
        <v>10000</v>
      </c>
      <c r="H22" s="45">
        <v>15000</v>
      </c>
      <c r="I22" s="45">
        <v>0</v>
      </c>
    </row>
    <row r="23" spans="1:9" ht="15.75" customHeight="1" x14ac:dyDescent="0.3">
      <c r="A23" s="44" t="s">
        <v>86</v>
      </c>
      <c r="B23" s="45">
        <v>1111800</v>
      </c>
      <c r="C23" s="45">
        <v>70000</v>
      </c>
      <c r="D23" s="46">
        <v>60000</v>
      </c>
      <c r="E23" s="45">
        <v>70000</v>
      </c>
      <c r="F23" s="45">
        <v>0</v>
      </c>
      <c r="G23" s="45">
        <v>20000</v>
      </c>
      <c r="H23" s="45">
        <v>15000</v>
      </c>
      <c r="I23" s="45">
        <v>140000</v>
      </c>
    </row>
    <row r="24" spans="1:9" ht="15.75" customHeight="1" x14ac:dyDescent="0.3">
      <c r="A24" s="44" t="s">
        <v>87</v>
      </c>
      <c r="B24" s="45">
        <v>0</v>
      </c>
      <c r="C24" s="45">
        <v>70000</v>
      </c>
      <c r="D24" s="46">
        <v>30000</v>
      </c>
      <c r="E24" s="45">
        <v>35000</v>
      </c>
      <c r="F24" s="45">
        <v>40000</v>
      </c>
      <c r="G24" s="45">
        <v>10000</v>
      </c>
      <c r="H24" s="45">
        <v>15000</v>
      </c>
      <c r="I24" s="45">
        <v>0</v>
      </c>
    </row>
    <row r="25" spans="1:9" ht="15.75" customHeight="1" x14ac:dyDescent="0.3">
      <c r="A25" s="44" t="s">
        <v>88</v>
      </c>
      <c r="B25" s="45">
        <v>0</v>
      </c>
      <c r="C25" s="45">
        <v>70000</v>
      </c>
      <c r="D25" s="46">
        <v>20000</v>
      </c>
      <c r="E25" s="45">
        <v>35000</v>
      </c>
      <c r="F25" s="45">
        <v>0</v>
      </c>
      <c r="G25" s="45">
        <v>10000</v>
      </c>
      <c r="H25" s="45">
        <v>15000</v>
      </c>
      <c r="I25" s="45">
        <v>0</v>
      </c>
    </row>
    <row r="26" spans="1:9" ht="15.75" customHeight="1" x14ac:dyDescent="0.3">
      <c r="A26" s="44" t="s">
        <v>89</v>
      </c>
      <c r="B26" s="45">
        <v>0</v>
      </c>
      <c r="C26" s="45">
        <v>70000</v>
      </c>
      <c r="D26" s="46">
        <v>30000</v>
      </c>
      <c r="E26" s="45">
        <v>60000</v>
      </c>
      <c r="F26" s="45">
        <v>80000</v>
      </c>
      <c r="G26" s="45">
        <v>15000</v>
      </c>
      <c r="H26" s="45">
        <v>15000</v>
      </c>
      <c r="I26" s="45">
        <v>100000</v>
      </c>
    </row>
    <row r="27" spans="1:9" ht="15.75" customHeight="1" x14ac:dyDescent="0.3">
      <c r="A27" s="44" t="s">
        <v>90</v>
      </c>
      <c r="B27" s="45">
        <v>0</v>
      </c>
      <c r="C27" s="45">
        <v>70000</v>
      </c>
      <c r="D27" s="46">
        <v>40000</v>
      </c>
      <c r="E27" s="45">
        <v>60000</v>
      </c>
      <c r="F27" s="45">
        <v>100000</v>
      </c>
      <c r="G27" s="45">
        <v>15000</v>
      </c>
      <c r="H27" s="45">
        <v>15000</v>
      </c>
      <c r="I27" s="45">
        <v>205000</v>
      </c>
    </row>
    <row r="28" spans="1:9" ht="15.75" customHeight="1" x14ac:dyDescent="0.3">
      <c r="A28" s="44" t="s">
        <v>91</v>
      </c>
      <c r="B28" s="45"/>
      <c r="C28" s="45">
        <v>70000</v>
      </c>
      <c r="D28" s="46"/>
      <c r="E28" s="45"/>
      <c r="F28" s="45"/>
      <c r="G28" s="45"/>
      <c r="H28" s="45"/>
      <c r="I28" s="45"/>
    </row>
    <row r="29" spans="1:9" ht="15.75" customHeight="1" x14ac:dyDescent="0.3">
      <c r="A29" s="44" t="s">
        <v>92</v>
      </c>
      <c r="B29" s="45">
        <v>718850</v>
      </c>
      <c r="C29" s="45">
        <v>70000</v>
      </c>
      <c r="D29" s="46">
        <v>60000</v>
      </c>
      <c r="E29" s="45">
        <v>60000</v>
      </c>
      <c r="F29" s="45">
        <v>0</v>
      </c>
      <c r="G29" s="45">
        <v>20000</v>
      </c>
      <c r="H29" s="45">
        <v>15000</v>
      </c>
      <c r="I29" s="45">
        <v>166600</v>
      </c>
    </row>
    <row r="30" spans="1:9" ht="15.75" customHeight="1" x14ac:dyDescent="0.3">
      <c r="A30" s="44" t="s">
        <v>93</v>
      </c>
      <c r="B30" s="45">
        <v>712980</v>
      </c>
      <c r="C30" s="45">
        <v>70000</v>
      </c>
      <c r="D30" s="46">
        <v>200000</v>
      </c>
      <c r="E30" s="45">
        <v>60000</v>
      </c>
      <c r="F30" s="45">
        <v>0</v>
      </c>
      <c r="G30" s="45">
        <v>20000</v>
      </c>
      <c r="H30" s="45">
        <v>15000</v>
      </c>
      <c r="I30" s="45">
        <v>226100</v>
      </c>
    </row>
    <row r="31" spans="1:9" ht="15.75" customHeight="1" x14ac:dyDescent="0.3">
      <c r="A31" s="44" t="s">
        <v>94</v>
      </c>
      <c r="B31" s="45">
        <v>774260</v>
      </c>
      <c r="C31" s="45">
        <v>70000</v>
      </c>
      <c r="D31" s="46">
        <v>60000</v>
      </c>
      <c r="E31" s="45">
        <v>60000</v>
      </c>
      <c r="F31" s="45">
        <v>0</v>
      </c>
      <c r="G31" s="45">
        <v>10000</v>
      </c>
      <c r="H31" s="45">
        <v>15000</v>
      </c>
      <c r="I31" s="45">
        <v>118000</v>
      </c>
    </row>
    <row r="32" spans="1:9" ht="15.75" customHeight="1" x14ac:dyDescent="0.3">
      <c r="A32" s="44" t="s">
        <v>95</v>
      </c>
      <c r="B32" s="45">
        <v>836550</v>
      </c>
      <c r="C32" s="45">
        <v>70000</v>
      </c>
      <c r="D32" s="46">
        <v>60000</v>
      </c>
      <c r="E32" s="45">
        <v>60000</v>
      </c>
      <c r="F32" s="45">
        <v>0</v>
      </c>
      <c r="G32" s="45">
        <v>20000</v>
      </c>
      <c r="H32" s="45">
        <v>15000</v>
      </c>
      <c r="I32" s="45">
        <v>160000</v>
      </c>
    </row>
    <row r="33" spans="1:9" ht="15.75" customHeight="1" x14ac:dyDescent="0.3">
      <c r="A33" s="48" t="s">
        <v>96</v>
      </c>
      <c r="B33" s="45">
        <v>0</v>
      </c>
      <c r="C33" s="45">
        <v>70000</v>
      </c>
      <c r="D33" s="46">
        <v>20000</v>
      </c>
      <c r="E33" s="45">
        <v>60000</v>
      </c>
      <c r="F33" s="45">
        <v>80000</v>
      </c>
      <c r="G33" s="45">
        <v>10000</v>
      </c>
      <c r="H33" s="45">
        <v>15000</v>
      </c>
      <c r="I33" s="45">
        <v>113000</v>
      </c>
    </row>
    <row r="34" spans="1:9" ht="15.75" customHeight="1" x14ac:dyDescent="0.3">
      <c r="A34" s="44" t="s">
        <v>97</v>
      </c>
      <c r="B34" s="45">
        <v>657450</v>
      </c>
      <c r="C34" s="45">
        <v>70000</v>
      </c>
      <c r="D34" s="46">
        <v>80000</v>
      </c>
      <c r="E34" s="45">
        <v>60000</v>
      </c>
      <c r="F34" s="45"/>
      <c r="G34" s="45">
        <v>20000</v>
      </c>
      <c r="H34" s="45">
        <v>15000</v>
      </c>
      <c r="I34" s="45">
        <v>165000</v>
      </c>
    </row>
    <row r="35" spans="1:9" ht="15.75" customHeight="1" x14ac:dyDescent="0.3">
      <c r="A35" s="44" t="s">
        <v>98</v>
      </c>
      <c r="B35" s="45">
        <v>801500</v>
      </c>
      <c r="C35" s="45">
        <v>60000</v>
      </c>
      <c r="D35" s="46">
        <v>60000</v>
      </c>
      <c r="E35" s="45">
        <v>60000</v>
      </c>
      <c r="F35" s="45">
        <v>35000</v>
      </c>
      <c r="G35" s="45">
        <v>10000</v>
      </c>
      <c r="H35" s="45"/>
      <c r="I35" s="45">
        <v>130000</v>
      </c>
    </row>
    <row r="36" spans="1:9" ht="15.75" customHeight="1" x14ac:dyDescent="0.3">
      <c r="A36" s="44" t="s">
        <v>99</v>
      </c>
      <c r="B36" s="45">
        <v>1201220</v>
      </c>
      <c r="C36" s="45">
        <v>70000</v>
      </c>
      <c r="D36" s="46">
        <v>60000</v>
      </c>
      <c r="E36" s="45">
        <v>60000</v>
      </c>
      <c r="F36" s="45"/>
      <c r="G36" s="45">
        <v>20000</v>
      </c>
      <c r="H36" s="45">
        <v>15000</v>
      </c>
      <c r="I36" s="45">
        <v>130900</v>
      </c>
    </row>
    <row r="37" spans="1:9" ht="15.75" customHeight="1" x14ac:dyDescent="0.3">
      <c r="A37" s="44" t="s">
        <v>100</v>
      </c>
      <c r="B37" s="45">
        <v>718850</v>
      </c>
      <c r="C37" s="45">
        <v>70000</v>
      </c>
      <c r="D37" s="46">
        <v>60000</v>
      </c>
      <c r="E37" s="45">
        <v>60000</v>
      </c>
      <c r="F37" s="45">
        <v>0</v>
      </c>
      <c r="G37" s="45">
        <v>20000</v>
      </c>
      <c r="H37" s="45">
        <v>15000</v>
      </c>
      <c r="I37" s="45">
        <v>184450</v>
      </c>
    </row>
    <row r="38" spans="1:9" ht="15.75" customHeight="1" x14ac:dyDescent="0.3">
      <c r="A38" s="44" t="s">
        <v>101</v>
      </c>
      <c r="B38" s="45">
        <v>0</v>
      </c>
      <c r="C38" s="45">
        <v>70000</v>
      </c>
      <c r="D38" s="46">
        <v>30000</v>
      </c>
      <c r="E38" s="45">
        <v>60000</v>
      </c>
      <c r="F38" s="45">
        <v>0</v>
      </c>
      <c r="G38" s="45">
        <v>10000</v>
      </c>
      <c r="H38" s="45">
        <v>15000</v>
      </c>
      <c r="I38" s="45">
        <v>120000</v>
      </c>
    </row>
    <row r="39" spans="1:9" ht="15.75" customHeight="1" x14ac:dyDescent="0.3">
      <c r="A39" s="44" t="s">
        <v>102</v>
      </c>
      <c r="B39" s="45">
        <v>829610</v>
      </c>
      <c r="C39" s="45">
        <v>70000</v>
      </c>
      <c r="D39" s="46">
        <v>60000</v>
      </c>
      <c r="E39" s="45">
        <v>60000</v>
      </c>
      <c r="F39" s="45">
        <v>0</v>
      </c>
      <c r="G39" s="45">
        <v>20000</v>
      </c>
      <c r="H39" s="45">
        <v>15000</v>
      </c>
      <c r="I39" s="45">
        <v>226100</v>
      </c>
    </row>
    <row r="40" spans="1:9" ht="15.75" customHeight="1" x14ac:dyDescent="0.3">
      <c r="A40" s="65" t="s">
        <v>103</v>
      </c>
      <c r="B40" s="65">
        <v>712980</v>
      </c>
      <c r="C40" s="65">
        <v>70000</v>
      </c>
      <c r="D40" s="65">
        <v>30000</v>
      </c>
      <c r="E40" s="65">
        <v>60000</v>
      </c>
      <c r="F40" s="65">
        <v>70000</v>
      </c>
      <c r="G40" s="65">
        <v>10000</v>
      </c>
      <c r="H40" s="65">
        <v>15000</v>
      </c>
      <c r="I40" s="65">
        <v>130000</v>
      </c>
    </row>
    <row r="41" spans="1:9" ht="15.75" customHeight="1" x14ac:dyDescent="0.3">
      <c r="A41" s="44" t="s">
        <v>104</v>
      </c>
      <c r="B41" s="45">
        <v>0</v>
      </c>
      <c r="C41" s="45">
        <v>70000</v>
      </c>
      <c r="D41" s="46">
        <v>30000</v>
      </c>
      <c r="E41" s="45">
        <v>60000</v>
      </c>
      <c r="F41" s="45">
        <v>0</v>
      </c>
      <c r="G41" s="45">
        <v>10000</v>
      </c>
      <c r="H41" s="45">
        <v>0</v>
      </c>
      <c r="I41" s="45">
        <v>0</v>
      </c>
    </row>
    <row r="42" spans="1:9" ht="15.75" customHeight="1" x14ac:dyDescent="0.3">
      <c r="A42" s="44" t="s">
        <v>105</v>
      </c>
      <c r="B42" s="45">
        <v>795950</v>
      </c>
      <c r="C42" s="45">
        <v>70000</v>
      </c>
      <c r="D42" s="46">
        <v>60000</v>
      </c>
      <c r="E42" s="45">
        <v>70000</v>
      </c>
      <c r="F42" s="45">
        <v>0</v>
      </c>
      <c r="G42" s="45">
        <v>15000</v>
      </c>
      <c r="H42" s="45">
        <v>15000</v>
      </c>
      <c r="I42" s="45">
        <v>166897</v>
      </c>
    </row>
    <row r="43" spans="1:9" ht="15.75" customHeight="1" x14ac:dyDescent="0.3">
      <c r="A43" s="44" t="s">
        <v>106</v>
      </c>
      <c r="B43" s="45">
        <v>0</v>
      </c>
      <c r="C43" s="45">
        <v>70000</v>
      </c>
      <c r="D43" s="46">
        <v>20000</v>
      </c>
      <c r="E43" s="45">
        <v>60000</v>
      </c>
      <c r="F43" s="45">
        <v>80000</v>
      </c>
      <c r="G43" s="45">
        <v>10000</v>
      </c>
      <c r="H43" s="45">
        <v>15000</v>
      </c>
      <c r="I43" s="45">
        <v>100000</v>
      </c>
    </row>
    <row r="44" spans="1:9" ht="15.75" customHeight="1" x14ac:dyDescent="0.3">
      <c r="A44" s="44" t="s">
        <v>107</v>
      </c>
      <c r="B44" s="45">
        <v>923800</v>
      </c>
      <c r="C44" s="45">
        <v>70000</v>
      </c>
      <c r="D44" s="46">
        <v>60000</v>
      </c>
      <c r="E44" s="45">
        <v>60000</v>
      </c>
      <c r="F44" s="45">
        <v>0</v>
      </c>
      <c r="G44" s="45">
        <v>20000</v>
      </c>
      <c r="H44" s="45">
        <v>15000</v>
      </c>
      <c r="I44" s="45">
        <v>142480</v>
      </c>
    </row>
    <row r="45" spans="1:9" ht="15.75" customHeight="1" x14ac:dyDescent="0.3">
      <c r="A45" s="44" t="s">
        <v>108</v>
      </c>
      <c r="B45" s="45">
        <v>820940</v>
      </c>
      <c r="C45" s="45">
        <v>70000</v>
      </c>
      <c r="D45" s="46">
        <v>60000</v>
      </c>
      <c r="E45" s="45">
        <v>60000</v>
      </c>
      <c r="F45" s="45">
        <v>70000</v>
      </c>
      <c r="G45" s="45">
        <v>10000</v>
      </c>
      <c r="H45" s="45">
        <v>15000</v>
      </c>
      <c r="I45" s="45">
        <v>110000</v>
      </c>
    </row>
    <row r="46" spans="1:9" ht="15.75" customHeight="1" x14ac:dyDescent="0.3">
      <c r="A46" s="44" t="s">
        <v>109</v>
      </c>
      <c r="B46" s="45"/>
      <c r="C46" s="45">
        <v>70000</v>
      </c>
      <c r="D46" s="46"/>
      <c r="E46" s="45"/>
      <c r="F46" s="45"/>
      <c r="G46" s="45"/>
      <c r="H46" s="45"/>
      <c r="I46" s="45"/>
    </row>
    <row r="47" spans="1:9" ht="15.75" customHeight="1" x14ac:dyDescent="0.3">
      <c r="A47" s="44" t="s">
        <v>110</v>
      </c>
      <c r="B47" s="45">
        <v>852200</v>
      </c>
      <c r="C47" s="45">
        <v>70000</v>
      </c>
      <c r="D47" s="46">
        <v>60000</v>
      </c>
      <c r="E47" s="45">
        <v>60000</v>
      </c>
      <c r="F47" s="45">
        <v>100000</v>
      </c>
      <c r="G47" s="45">
        <v>10000</v>
      </c>
      <c r="H47" s="45">
        <v>15000</v>
      </c>
      <c r="I47" s="45">
        <v>110000</v>
      </c>
    </row>
    <row r="48" spans="1:9" ht="15.75" customHeight="1" x14ac:dyDescent="0.3">
      <c r="A48" s="44" t="s">
        <v>111</v>
      </c>
      <c r="B48" s="45">
        <v>969280</v>
      </c>
      <c r="C48" s="45">
        <v>70000</v>
      </c>
      <c r="D48" s="46">
        <v>60000</v>
      </c>
      <c r="E48" s="45">
        <v>60000</v>
      </c>
      <c r="F48" s="45">
        <v>0</v>
      </c>
      <c r="G48" s="45">
        <v>20000</v>
      </c>
      <c r="H48" s="45">
        <v>15000</v>
      </c>
      <c r="I48" s="45">
        <v>220000</v>
      </c>
    </row>
    <row r="49" spans="1:9" s="70" customFormat="1" x14ac:dyDescent="0.3">
      <c r="A49" s="66" t="s">
        <v>112</v>
      </c>
      <c r="B49" s="67">
        <v>805000</v>
      </c>
      <c r="C49" s="67">
        <v>70000</v>
      </c>
      <c r="D49" s="68">
        <v>30000</v>
      </c>
      <c r="E49" s="69">
        <v>60000</v>
      </c>
      <c r="F49" s="69"/>
      <c r="G49" s="69">
        <v>20000</v>
      </c>
      <c r="H49" s="69">
        <v>15000</v>
      </c>
      <c r="I49" s="69">
        <v>169900</v>
      </c>
    </row>
    <row r="50" spans="1:9" ht="15.75" customHeight="1" x14ac:dyDescent="0.3">
      <c r="A50" s="44" t="s">
        <v>113</v>
      </c>
      <c r="B50" s="45">
        <v>0</v>
      </c>
      <c r="C50" s="45">
        <v>70000</v>
      </c>
      <c r="D50" s="46">
        <v>30000</v>
      </c>
      <c r="E50" s="45">
        <v>60000</v>
      </c>
      <c r="F50" s="45">
        <v>90000</v>
      </c>
      <c r="G50" s="45">
        <v>10000</v>
      </c>
      <c r="H50" s="45">
        <v>15000</v>
      </c>
      <c r="I50" s="45">
        <v>85800</v>
      </c>
    </row>
    <row r="51" spans="1:9" ht="15.75" customHeight="1" x14ac:dyDescent="0.3">
      <c r="A51" s="44" t="s">
        <v>114</v>
      </c>
      <c r="B51" s="45">
        <v>0</v>
      </c>
      <c r="C51" s="45">
        <v>70000</v>
      </c>
      <c r="D51" s="46">
        <v>40000</v>
      </c>
      <c r="E51" s="45">
        <v>60000</v>
      </c>
      <c r="F51" s="45">
        <v>80000</v>
      </c>
      <c r="G51" s="45">
        <v>20000</v>
      </c>
      <c r="H51" s="45">
        <v>15000</v>
      </c>
      <c r="I51" s="45">
        <v>119000</v>
      </c>
    </row>
    <row r="52" spans="1:9" ht="15.75" customHeight="1" x14ac:dyDescent="0.3">
      <c r="A52" s="49" t="s">
        <v>115</v>
      </c>
      <c r="B52" s="45"/>
      <c r="C52" s="45">
        <v>70000</v>
      </c>
      <c r="D52" s="46"/>
      <c r="E52" s="45"/>
      <c r="F52" s="45"/>
      <c r="G52" s="45"/>
      <c r="H52" s="45"/>
      <c r="I52" s="45"/>
    </row>
    <row r="53" spans="1:9" ht="15.75" customHeight="1" x14ac:dyDescent="0.3">
      <c r="A53" s="44" t="s">
        <v>116</v>
      </c>
      <c r="B53" s="45">
        <v>804120</v>
      </c>
      <c r="C53" s="45">
        <v>70000</v>
      </c>
      <c r="D53" s="46">
        <v>60000</v>
      </c>
      <c r="E53" s="45">
        <v>60000</v>
      </c>
      <c r="F53" s="45">
        <v>0</v>
      </c>
      <c r="G53" s="45">
        <v>20000</v>
      </c>
      <c r="H53" s="45">
        <v>15000</v>
      </c>
      <c r="I53" s="45">
        <v>154700</v>
      </c>
    </row>
    <row r="54" spans="1:9" ht="15.75" customHeight="1" x14ac:dyDescent="0.3">
      <c r="A54" s="65" t="s">
        <v>117</v>
      </c>
      <c r="B54" s="65">
        <v>377000</v>
      </c>
      <c r="C54" s="65">
        <v>70000</v>
      </c>
      <c r="D54" s="65">
        <v>50000</v>
      </c>
      <c r="E54" s="65">
        <v>60000</v>
      </c>
      <c r="F54" s="65"/>
      <c r="G54" s="65">
        <v>10000</v>
      </c>
      <c r="H54" s="65">
        <v>15000</v>
      </c>
      <c r="I54" s="65">
        <v>130000</v>
      </c>
    </row>
    <row r="55" spans="1:9" ht="15.75" customHeight="1" x14ac:dyDescent="0.3">
      <c r="A55" s="44" t="s">
        <v>118</v>
      </c>
      <c r="B55" s="45">
        <v>0</v>
      </c>
      <c r="C55" s="45">
        <v>70000</v>
      </c>
      <c r="D55" s="46">
        <v>20000</v>
      </c>
      <c r="E55" s="45">
        <v>35000</v>
      </c>
      <c r="F55" s="45">
        <v>40000</v>
      </c>
      <c r="G55" s="45">
        <v>10000</v>
      </c>
      <c r="H55" s="45">
        <v>15000</v>
      </c>
      <c r="I55" s="45">
        <v>0</v>
      </c>
    </row>
    <row r="56" spans="1:9" ht="15.75" customHeight="1" x14ac:dyDescent="0.3">
      <c r="A56" s="44" t="s">
        <v>119</v>
      </c>
      <c r="B56" s="45">
        <v>574350</v>
      </c>
      <c r="C56" s="45">
        <v>70000</v>
      </c>
      <c r="D56" s="46">
        <v>60000</v>
      </c>
      <c r="E56" s="45">
        <v>60000</v>
      </c>
      <c r="F56" s="45">
        <v>0</v>
      </c>
      <c r="G56" s="45">
        <v>20000</v>
      </c>
      <c r="H56" s="45">
        <v>15000</v>
      </c>
      <c r="I56" s="45">
        <v>90000</v>
      </c>
    </row>
    <row r="57" spans="1:9" ht="15.75" customHeight="1" x14ac:dyDescent="0.3">
      <c r="A57" s="44" t="s">
        <v>120</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121</v>
      </c>
      <c r="D3" s="88"/>
      <c r="E3" s="88"/>
      <c r="F3" s="88"/>
      <c r="G3" s="88"/>
      <c r="H3" s="88"/>
      <c r="I3" s="88"/>
      <c r="J3" s="88"/>
      <c r="K3" s="88"/>
      <c r="L3" s="88"/>
      <c r="M3" s="88"/>
    </row>
    <row r="4" spans="3:13" ht="15.75" customHeight="1" thickBot="1" x14ac:dyDescent="0.3"/>
    <row r="5" spans="3:13" x14ac:dyDescent="0.25">
      <c r="C5" s="4" t="s">
        <v>0</v>
      </c>
      <c r="D5" s="5"/>
      <c r="E5" s="6"/>
      <c r="F5" t="s">
        <v>122</v>
      </c>
    </row>
    <row r="6" spans="3:13" x14ac:dyDescent="0.25">
      <c r="C6" s="7" t="s">
        <v>1</v>
      </c>
      <c r="D6" s="8"/>
      <c r="E6" s="9"/>
      <c r="F6" t="s">
        <v>122</v>
      </c>
    </row>
    <row r="7" spans="3:13" x14ac:dyDescent="0.25">
      <c r="C7" s="82" t="s">
        <v>3</v>
      </c>
      <c r="D7" s="83"/>
      <c r="E7" s="10"/>
      <c r="F7" t="s">
        <v>123</v>
      </c>
    </row>
    <row r="8" spans="3:13" x14ac:dyDescent="0.25">
      <c r="C8" s="7" t="s">
        <v>4</v>
      </c>
      <c r="D8" s="8"/>
      <c r="E8" s="10"/>
      <c r="F8" t="s">
        <v>124</v>
      </c>
    </row>
    <row r="9" spans="3:13" x14ac:dyDescent="0.25">
      <c r="C9" s="7" t="s">
        <v>5</v>
      </c>
      <c r="D9" s="8"/>
      <c r="E9" s="11"/>
      <c r="F9" t="s">
        <v>125</v>
      </c>
    </row>
    <row r="10" spans="3:13" x14ac:dyDescent="0.25">
      <c r="C10" s="7" t="s">
        <v>7</v>
      </c>
      <c r="D10" s="8"/>
      <c r="E10" s="12"/>
      <c r="F10" t="s">
        <v>126</v>
      </c>
    </row>
    <row r="11" spans="3:13" x14ac:dyDescent="0.25">
      <c r="C11" s="7" t="s">
        <v>9</v>
      </c>
      <c r="D11" s="8"/>
      <c r="E11" s="12"/>
      <c r="F11" t="s">
        <v>127</v>
      </c>
    </row>
    <row r="12" spans="3:13" x14ac:dyDescent="0.25">
      <c r="C12" s="7" t="s">
        <v>10</v>
      </c>
      <c r="D12" s="8"/>
      <c r="E12" s="12"/>
      <c r="F12" t="s">
        <v>128</v>
      </c>
    </row>
    <row r="13" spans="3:13" x14ac:dyDescent="0.25">
      <c r="C13" s="7" t="s">
        <v>129</v>
      </c>
      <c r="D13" s="8"/>
      <c r="E13" s="12"/>
      <c r="F13" t="s">
        <v>130</v>
      </c>
    </row>
    <row r="14" spans="3:13" x14ac:dyDescent="0.25">
      <c r="C14" s="7" t="s">
        <v>13</v>
      </c>
      <c r="D14" s="8"/>
      <c r="E14" s="12"/>
      <c r="F14" t="s">
        <v>131</v>
      </c>
    </row>
    <row r="15" spans="3:13" x14ac:dyDescent="0.25">
      <c r="C15" s="7" t="s">
        <v>132</v>
      </c>
      <c r="D15" s="8"/>
      <c r="E15" s="12"/>
      <c r="F15" t="s">
        <v>133</v>
      </c>
    </row>
    <row r="16" spans="3:13" x14ac:dyDescent="0.25">
      <c r="C16" s="7" t="s">
        <v>16</v>
      </c>
      <c r="D16" s="8"/>
      <c r="E16" s="12"/>
      <c r="F16" t="s">
        <v>134</v>
      </c>
    </row>
    <row r="17" spans="3:6" x14ac:dyDescent="0.25">
      <c r="C17" s="7" t="s">
        <v>17</v>
      </c>
      <c r="D17" s="8"/>
      <c r="E17" s="13"/>
      <c r="F17" t="s">
        <v>135</v>
      </c>
    </row>
    <row r="18" spans="3:6" x14ac:dyDescent="0.25">
      <c r="C18" s="7" t="s">
        <v>19</v>
      </c>
      <c r="D18" s="8"/>
      <c r="E18" s="12"/>
      <c r="F18" t="s">
        <v>136</v>
      </c>
    </row>
    <row r="19" spans="3:6" ht="15.75" customHeight="1" thickBot="1" x14ac:dyDescent="0.3">
      <c r="C19" s="14" t="s">
        <v>21</v>
      </c>
      <c r="D19" s="15"/>
      <c r="E19" s="16"/>
      <c r="F19" t="s">
        <v>137</v>
      </c>
    </row>
    <row r="21" spans="3:6" x14ac:dyDescent="0.25">
      <c r="C21" t="s">
        <v>138</v>
      </c>
    </row>
    <row r="22" spans="3:6" x14ac:dyDescent="0.25">
      <c r="C22" t="s">
        <v>139</v>
      </c>
    </row>
    <row r="23" spans="3:6" x14ac:dyDescent="0.25">
      <c r="C23" t="s">
        <v>140</v>
      </c>
    </row>
    <row r="24" spans="3:6" x14ac:dyDescent="0.25">
      <c r="C24" t="s">
        <v>141</v>
      </c>
    </row>
    <row r="25" spans="3:6" x14ac:dyDescent="0.25">
      <c r="C25" t="s">
        <v>142</v>
      </c>
    </row>
    <row r="26" spans="3:6" x14ac:dyDescent="0.25">
      <c r="C26" t="s">
        <v>143</v>
      </c>
    </row>
    <row r="27" spans="3:6" x14ac:dyDescent="0.25">
      <c r="C27" t="s">
        <v>144</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2024-06-11T14:33:48Z</dcterms:modified>
</cp:coreProperties>
</file>