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ml.chartshapes+xml"/>
  <Override PartName="/xl/charts/chart3.xml" ContentType="application/vnd.openxmlformats-officedocument.drawingml.chart+xml"/>
  <Override PartName="/xl/drawings/drawing7.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xl/charts/chart6.xml" ContentType="application/vnd.openxmlformats-officedocument.drawingml.chart+xml"/>
  <Override PartName="/xl/drawings/drawing10.xml" ContentType="application/vnd.openxmlformats-officedocument.drawingml.chartshapes+xml"/>
  <Override PartName="/xl/charts/chart7.xml" ContentType="application/vnd.openxmlformats-officedocument.drawingml.chart+xml"/>
  <Override PartName="/xl/drawings/drawing11.xml" ContentType="application/vnd.openxmlformats-officedocument.drawingml.chartshapes+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omments4.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charts/chart15.xml" ContentType="application/vnd.openxmlformats-officedocument.drawingml.chart+xml"/>
  <Override PartName="/xl/charts/style3.xml" ContentType="application/vnd.ms-office.chartstyle+xml"/>
  <Override PartName="/xl/charts/colors3.xml" ContentType="application/vnd.ms-office.chartcolorstyle+xml"/>
  <Override PartName="/xl/charts/chart1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ORATOR\inputs\"/>
    </mc:Choice>
  </mc:AlternateContent>
  <xr:revisionPtr revIDLastSave="0" documentId="13_ncr:1_{591D327B-6249-4075-BBBB-BF6181AB18E8}" xr6:coauthVersionLast="45" xr6:coauthVersionMax="45" xr10:uidLastSave="{00000000-0000-0000-0000-000000000000}"/>
  <bookViews>
    <workbookView xWindow="-120" yWindow="-120" windowWidth="38640" windowHeight="21240" activeTab="1" xr2:uid="{6DD90213-6731-423C-81D0-929BB3976CAB}"/>
  </bookViews>
  <sheets>
    <sheet name="Inputs1- Farm location" sheetId="16" r:id="rId1"/>
    <sheet name="Inputs3- Soils &amp; Crops" sheetId="20" r:id="rId2"/>
    <sheet name="Inputs3b- Soils &amp; Rotations" sheetId="14" r:id="rId3"/>
    <sheet name="Inputs3d- Changes in rotations" sheetId="15" r:id="rId4"/>
    <sheet name="Weather" sheetId="6" r:id="rId5"/>
    <sheet name="Crop parms" sheetId="8" r:id="rId6"/>
    <sheet name="Org Waste parms" sheetId="9" r:id="rId7"/>
    <sheet name="N constants" sheetId="12" r:id="rId8"/>
    <sheet name="Inputs4- Livestock" sheetId="17" r:id="rId9"/>
    <sheet name="C1. Change in animal production" sheetId="19" r:id="rId10"/>
    <sheet name="C1a. Typical animal production" sheetId="18" r:id="rId11"/>
  </sheets>
  <externalReferences>
    <externalReference r:id="rId12"/>
    <externalReference r:id="rId13"/>
    <externalReference r:id="rId14"/>
    <externalReference r:id="rId15"/>
    <externalReference r:id="rId16"/>
  </externalReferences>
  <definedNames>
    <definedName name="_xlnm._FilterDatabase" localSheetId="10" hidden="1">'C1a. Typical animal production'!$B$13:$O$159</definedName>
    <definedName name="A1_ABLOCK" localSheetId="9">'[1]A1. SOM change'!$AO$3</definedName>
    <definedName name="A1_ABLOCK" localSheetId="10">'[1]A1. SOM change'!$AO$3</definedName>
    <definedName name="A1_ABLOCK" localSheetId="1">'[2]A1. SOM change'!$AO$3</definedName>
    <definedName name="A1_ABLOCK" localSheetId="8">'[1]A1. SOM change'!$AO$3</definedName>
    <definedName name="A1_ABLOCK">'[3]A1. SOM change'!$AO$3</definedName>
    <definedName name="A1_BIO_LOSS" localSheetId="9">'[1]A1. SOM change'!$S$27</definedName>
    <definedName name="A1_BIO_LOSS" localSheetId="10">'[1]A1. SOM change'!$S$27</definedName>
    <definedName name="A1_BIO_LOSS" localSheetId="1">'[2]A1. SOM change'!$S$27</definedName>
    <definedName name="A1_BIO_LOSS" localSheetId="8">'[1]A1. SOM change'!$S$27</definedName>
    <definedName name="A1_BIO_LOSS">'[3]A1. SOM change'!$S$27</definedName>
    <definedName name="A1_CO2" localSheetId="1">'[2]A1. SOM change'!$AA$27</definedName>
    <definedName name="A1_CO2">'[1]A1. SOM change'!$AA$27</definedName>
    <definedName name="A1_DPM_CIN" localSheetId="9">'[1]A1. SOM change'!$L$27</definedName>
    <definedName name="A1_DPM_CIN" localSheetId="10">'[1]A1. SOM change'!$L$27</definedName>
    <definedName name="A1_DPM_CIN" localSheetId="1">'[2]A1. SOM change'!$L$27</definedName>
    <definedName name="A1_DPM_CIN" localSheetId="8">'[1]A1. SOM change'!$L$27</definedName>
    <definedName name="A1_DPM_CIN">'[3]A1. SOM change'!$L$27</definedName>
    <definedName name="A1_DPM_LOSS" localSheetId="9">'[1]A1. SOM change'!$M$27</definedName>
    <definedName name="A1_DPM_LOSS" localSheetId="10">'[1]A1. SOM change'!$M$27</definedName>
    <definedName name="A1_DPM_LOSS" localSheetId="1">'[2]A1. SOM change'!$M$27</definedName>
    <definedName name="A1_DPM_LOSS" localSheetId="8">'[1]A1. SOM change'!$M$27</definedName>
    <definedName name="A1_DPM_LOSS">'[3]A1. SOM change'!$M$27</definedName>
    <definedName name="A1_DPMC" localSheetId="9">'[1]A1. SOM change'!$K$27</definedName>
    <definedName name="A1_DPMC" localSheetId="10">'[1]A1. SOM change'!$K$27</definedName>
    <definedName name="A1_DPMC" localSheetId="1">'[2]A1. SOM change'!$K$27</definedName>
    <definedName name="A1_DPMC" localSheetId="8">'[1]A1. SOM change'!$K$27</definedName>
    <definedName name="A1_DPMC">'[3]A1. SOM change'!$K$27</definedName>
    <definedName name="A1_EXTRA_INPUTS" localSheetId="9">'[1]A1. SOM change'!$J$27</definedName>
    <definedName name="A1_EXTRA_INPUTS" localSheetId="10">'[1]A1. SOM change'!$J$27</definedName>
    <definedName name="A1_EXTRA_INPUTS" localSheetId="1">'[2]A1. SOM change'!$J$27</definedName>
    <definedName name="A1_EXTRA_INPUTS" localSheetId="8">'[1]A1. SOM change'!$J$27</definedName>
    <definedName name="A1_EXTRA_INPUTS">'[3]A1. SOM change'!$J$27</definedName>
    <definedName name="A1_HUM_LOSS" localSheetId="9">'[1]A1. SOM change'!$W$27</definedName>
    <definedName name="A1_HUM_LOSS" localSheetId="10">'[1]A1. SOM change'!$W$27</definedName>
    <definedName name="A1_HUM_LOSS" localSheetId="1">'[2]A1. SOM change'!$W$27</definedName>
    <definedName name="A1_HUM_LOSS" localSheetId="8">'[1]A1. SOM change'!$W$27</definedName>
    <definedName name="A1_HUM_LOSS">'[3]A1. SOM change'!$W$27</definedName>
    <definedName name="A1_HUMC" localSheetId="9">'[1]A1. SOM change'!$T$27</definedName>
    <definedName name="A1_HUMC" localSheetId="10">'[1]A1. SOM change'!$T$27</definedName>
    <definedName name="A1_HUMC" localSheetId="1">'[2]A1. SOM change'!$T$27</definedName>
    <definedName name="A1_HUMC" localSheetId="8">'[1]A1. SOM change'!$T$27</definedName>
    <definedName name="A1_HUMC">'[3]A1. SOM change'!$T$27</definedName>
    <definedName name="A1_RATEMOD" localSheetId="1">'[2]A1. SOM change'!$G$27</definedName>
    <definedName name="A1_RATEMOD">'[1]A1. SOM change'!$G$27</definedName>
    <definedName name="A1_RPM_CIN" localSheetId="9">'[1]A1. SOM change'!$O$27</definedName>
    <definedName name="A1_RPM_CIN" localSheetId="10">'[1]A1. SOM change'!$O$27</definedName>
    <definedName name="A1_RPM_CIN" localSheetId="1">'[2]A1. SOM change'!$O$27</definedName>
    <definedName name="A1_RPM_CIN" localSheetId="8">'[1]A1. SOM change'!$O$27</definedName>
    <definedName name="A1_RPM_CIN">'[3]A1. SOM change'!$O$27</definedName>
    <definedName name="A1_RPM_LOSS" localSheetId="9">'[1]A1. SOM change'!$P$27</definedName>
    <definedName name="A1_RPM_LOSS" localSheetId="10">'[1]A1. SOM change'!$P$27</definedName>
    <definedName name="A1_RPM_LOSS" localSheetId="1">'[2]A1. SOM change'!$P$27</definedName>
    <definedName name="A1_RPM_LOSS" localSheetId="8">'[1]A1. SOM change'!$P$27</definedName>
    <definedName name="A1_RPM_LOSS">'[3]A1. SOM change'!$P$27</definedName>
    <definedName name="A1_RPMC" localSheetId="9">'[1]A1. SOM change'!$N$27</definedName>
    <definedName name="A1_RPMC" localSheetId="10">'[1]A1. SOM change'!$N$27</definedName>
    <definedName name="A1_RPMC" localSheetId="1">'[2]A1. SOM change'!$N$27</definedName>
    <definedName name="A1_RPMC" localSheetId="8">'[1]A1. SOM change'!$N$27</definedName>
    <definedName name="A1_RPMC">'[3]A1. SOM change'!$N$27</definedName>
    <definedName name="A1_SS_ORG_WASTE_INPUTS" localSheetId="9">'[1]A1. SOM change'!$I$27</definedName>
    <definedName name="A1_SS_ORG_WASTE_INPUTS" localSheetId="10">'[1]A1. SOM change'!$I$27</definedName>
    <definedName name="A1_SS_ORG_WASTE_INPUTS" localSheetId="1">'[2]A1. SOM change'!$I$27</definedName>
    <definedName name="A1_SS_ORG_WASTE_INPUTS" localSheetId="8">'[1]A1. SOM change'!$I$27</definedName>
    <definedName name="A1_SS_ORG_WASTE_INPUTS">'[3]A1. SOM change'!$I$27</definedName>
    <definedName name="A1_TOTC" localSheetId="1">'[2]A1. SOM change'!$Z$27</definedName>
    <definedName name="A1_TOTC">'[1]A1. SOM change'!$Z$27</definedName>
    <definedName name="A1_TOTC_SS" localSheetId="1">'[2]A1. SOM change'!$D$15</definedName>
    <definedName name="A1_TOTC_SS">'[1]A1. SOM change'!$D$15</definedName>
    <definedName name="A1A_10YR_PLANTIN" localSheetId="1">'[2]A1a. Soils and land use data'!$C$168</definedName>
    <definedName name="A1A_10YR_PLANTIN">'[1]A1a. Soils and land use data'!$C$168</definedName>
    <definedName name="A1A_AREA" localSheetId="1">'[2]A1a. Soils and land use data'!$C$15</definedName>
    <definedName name="A1A_AREA">'[1]A1a. Soils and land use data'!$C$15</definedName>
    <definedName name="A1A_BD" localSheetId="1">'[2]A1a. Soils and land use data'!$C$18</definedName>
    <definedName name="A1A_BD">'[1]A1a. Soils and land use data'!$C$18</definedName>
    <definedName name="A1A_CLAY" localSheetId="1">'[2]A1a. Soils and land use data'!$C$20</definedName>
    <definedName name="A1A_CLAY">'[1]A1a. Soils and land use data'!$C$20</definedName>
    <definedName name="A1A_CROPNUM" localSheetId="9">'[1]A1a. Soils and land use data'!$K$47</definedName>
    <definedName name="A1A_CROPNUM" localSheetId="10">'[1]A1a. Soils and land use data'!$K$47</definedName>
    <definedName name="A1A_CROPNUM" localSheetId="1">'[2]A1a. Soils and land use data'!$K$47</definedName>
    <definedName name="A1A_CROPNUM" localSheetId="8">'[1]A1a. Soils and land use data'!$K$47</definedName>
    <definedName name="A1A_CROPNUM">'[3]A1a. Soils and land use data'!$K$47</definedName>
    <definedName name="A1A_DEPTH" localSheetId="1">'[2]A1a. Soils and land use data'!$C$17</definedName>
    <definedName name="A1A_DEPTH">'[1]A1a. Soils and land use data'!$C$17</definedName>
    <definedName name="A1A_DPMHUM_ORGWASTE" localSheetId="1">'[2]A1a. Soils and land use data'!$U$170</definedName>
    <definedName name="A1A_DPMHUM_ORGWASTE">'[1]A1a. Soils and land use data'!$U$170</definedName>
    <definedName name="A1A_DPMRPM_FARM" localSheetId="1">'[2]A1a. Soils and land use data'!$C$46</definedName>
    <definedName name="A1A_DPMRPM_FARM">'[1]A1a. Soils and land use data'!$C$46</definedName>
    <definedName name="A1A_FERTTYPE" localSheetId="1">'[2]A1a. Soils and land use data'!$AJ$47</definedName>
    <definedName name="A1A_FERTTYPE">'[1]A1a. Soils and land use data'!$AJ$47</definedName>
    <definedName name="A1A_FIELDCAP" localSheetId="1">'[2]A1a. Soils and land use data'!$C$26</definedName>
    <definedName name="A1A_FIELDCAP">'[1]A1a. Soils and land use data'!$C$26</definedName>
    <definedName name="A1A_GROW" localSheetId="9">'[1]A1a. Soils and land use data'!$AE$47</definedName>
    <definedName name="A1A_GROW" localSheetId="10">'[1]A1a. Soils and land use data'!$AE$47</definedName>
    <definedName name="A1A_GROW" localSheetId="1">'[2]A1a. Soils and land use data'!$AE$47</definedName>
    <definedName name="A1A_GROW" localSheetId="8">'[1]A1a. Soils and land use data'!$AE$47</definedName>
    <definedName name="A1A_GROW">'[3]A1a. Soils and land use data'!$AE$47</definedName>
    <definedName name="A1A_HARV" localSheetId="9">'[1]A1a. Soils and land use data'!$U$47</definedName>
    <definedName name="A1A_HARV" localSheetId="10">'[1]A1a. Soils and land use data'!$U$47</definedName>
    <definedName name="A1A_HARV" localSheetId="1">'[2]A1a. Soils and land use data'!$U$47</definedName>
    <definedName name="A1A_HARV" localSheetId="8">'[1]A1a. Soils and land use data'!$U$47</definedName>
    <definedName name="A1A_HARV">'[3]A1a. Soils and land use data'!$U$47</definedName>
    <definedName name="A1A_KBIO" localSheetId="1">'[2]A1a. Soils and land use data'!$C$36</definedName>
    <definedName name="A1A_KBIO">'[1]A1a. Soils and land use data'!$C$36</definedName>
    <definedName name="A1A_KDPM" localSheetId="1">'[2]A1a. Soils and land use data'!$C$34</definedName>
    <definedName name="A1A_KDPM">'[1]A1a. Soils and land use data'!$C$34</definedName>
    <definedName name="A1A_KHUM" localSheetId="1">'[2]A1a. Soils and land use data'!$C$37</definedName>
    <definedName name="A1A_KHUM">'[1]A1a. Soils and land use data'!$C$37</definedName>
    <definedName name="A1A_KRPM" localSheetId="1">'[2]A1a. Soils and land use data'!$C$35</definedName>
    <definedName name="A1A_KRPM">'[1]A1a. Soils and land use data'!$C$35</definedName>
    <definedName name="A1A_LANDUSE" localSheetId="9">'[1]A1a. Soils and land use data'!$P$47</definedName>
    <definedName name="A1A_LANDUSE" localSheetId="10">'[1]A1a. Soils and land use data'!$P$47</definedName>
    <definedName name="A1A_LANDUSE" localSheetId="1">'[2]A1a. Soils and land use data'!$P$47</definedName>
    <definedName name="A1A_LANDUSE" localSheetId="8">'[1]A1a. Soils and land use data'!$P$47</definedName>
    <definedName name="A1A_LANDUSE">'[3]A1a. Soils and land use data'!$P$47</definedName>
    <definedName name="A1A_LAST_LANDUSE" localSheetId="1">'[2]A1a. Soils and land use data'!$AT$47</definedName>
    <definedName name="A1A_LAST_LANDUSE">'[1]A1a. Soils and land use data'!$AT$47</definedName>
    <definedName name="A1A_LAST_PPROD" localSheetId="1">'[2]A1a. Soils and land use data'!$AO$47</definedName>
    <definedName name="A1A_LAST_PPROD">'[1]A1a. Soils and land use data'!$AO$47</definedName>
    <definedName name="A1A_MEASC" localSheetId="1">'[2]A1a. Soils and land use data'!$C$25</definedName>
    <definedName name="A1A_MEASC">'[1]A1a. Soils and land use data'!$C$25</definedName>
    <definedName name="A1A_MIN_WATER" localSheetId="1">'[2]A1a. Soils and land use data'!$C$28</definedName>
    <definedName name="A1A_MIN_WATER">'[1]A1a. Soils and land use data'!$C$28</definedName>
    <definedName name="A1A_ORGWASTETYPE" localSheetId="9">'[1]A1a. Soils and land use data'!$P$170</definedName>
    <definedName name="A1A_ORGWASTETYPE" localSheetId="10">'[1]A1a. Soils and land use data'!$P$170</definedName>
    <definedName name="A1A_ORGWASTETYPE" localSheetId="1">'[2]A1a. Soils and land use data'!$P$170</definedName>
    <definedName name="A1A_ORGWASTETYPE" localSheetId="8">'[1]A1a. Soils and land use data'!$P$170</definedName>
    <definedName name="A1A_ORGWASTETYPE">'[3]A1a. Soils and land use data'!$P$170</definedName>
    <definedName name="A1A_P_BIO" localSheetId="9">'[1]A1a. Soils and land use data'!$C$31</definedName>
    <definedName name="A1A_P_BIO" localSheetId="10">'[1]A1a. Soils and land use data'!$C$31</definedName>
    <definedName name="A1A_P_BIO" localSheetId="1">'[2]A1a. Soils and land use data'!$C$31</definedName>
    <definedName name="A1A_P_BIO" localSheetId="8">'[1]A1a. Soils and land use data'!$C$31</definedName>
    <definedName name="A1A_P_BIO">'[3]A1a. Soils and land use data'!$C$31</definedName>
    <definedName name="A1A_P_CO2" localSheetId="9">'[1]A1a. Soils and land use data'!$C$33</definedName>
    <definedName name="A1A_P_CO2" localSheetId="10">'[1]A1a. Soils and land use data'!$C$33</definedName>
    <definedName name="A1A_P_CO2" localSheetId="1">'[2]A1a. Soils and land use data'!$C$33</definedName>
    <definedName name="A1A_P_CO2" localSheetId="8">'[1]A1a. Soils and land use data'!$C$33</definedName>
    <definedName name="A1A_P_CO2">'[3]A1a. Soils and land use data'!$C$33</definedName>
    <definedName name="A1A_P_HUM" localSheetId="9">'[1]A1a. Soils and land use data'!$C$32</definedName>
    <definedName name="A1A_P_HUM" localSheetId="10">'[1]A1a. Soils and land use data'!$C$32</definedName>
    <definedName name="A1A_P_HUM" localSheetId="1">'[2]A1a. Soils and land use data'!$C$32</definedName>
    <definedName name="A1A_P_HUM" localSheetId="8">'[1]A1a. Soils and land use data'!$C$32</definedName>
    <definedName name="A1A_P_HUM">'[3]A1a. Soils and land use data'!$C$32</definedName>
    <definedName name="A1A_PC_ORGWASTE" localSheetId="1">'[2]A1a. Soils and land use data'!$AE$170</definedName>
    <definedName name="A1A_PC_ORGWASTE">'[1]A1a. Soils and land use data'!$AE$170</definedName>
    <definedName name="A1A_PH" localSheetId="1">'[2]A1a. Soils and land use data'!$C$22</definedName>
    <definedName name="A1A_PH">'[1]A1a. Soils and land use data'!$C$22</definedName>
    <definedName name="A1A_PI" localSheetId="9">'[1]A1a. Soils and land use data'!$C$47</definedName>
    <definedName name="A1A_PI" localSheetId="10">'[1]A1a. Soils and land use data'!$C$47</definedName>
    <definedName name="A1A_PI" localSheetId="1">'[2]A1a. Soils and land use data'!$C$47</definedName>
    <definedName name="A1A_PI" localSheetId="8">'[1]A1a. Soils and land use data'!$C$47</definedName>
    <definedName name="A1A_PI">'[3]A1a. Soils and land use data'!$C$47</definedName>
    <definedName name="A1A_PIOM_ORGWASTE" localSheetId="1">'[2]A1a. Soils and land use data'!$Z$170</definedName>
    <definedName name="A1A_PIOM_ORGWASTE">'[1]A1a. Soils and land use data'!$Z$170</definedName>
    <definedName name="A1A_PLANTINPUTDEF" localSheetId="1">'[2]A1a. Soils and land use data'!$C$47</definedName>
    <definedName name="A1A_PLANTINPUTDEF">'[1]A1a. Soils and land use data'!$C$47</definedName>
    <definedName name="A1A_PNH4_N_ORGWASTE" localSheetId="1">'[2]A1a. Soils and land use data'!$AJ$170</definedName>
    <definedName name="A1A_PNH4_N_ORGWASTE">'[1]A1a. Soils and land use data'!$AJ$170</definedName>
    <definedName name="A1A_SALINITY" localSheetId="1">'[2]A1a. Soils and land use data'!$C$23</definedName>
    <definedName name="A1A_SALINITY">'[1]A1a. Soils and land use data'!$C$23</definedName>
    <definedName name="A1A_SILT" localSheetId="1">'[2]A1a. Soils and land use data'!$C$21</definedName>
    <definedName name="A1A_SILT">'[1]A1a. Soils and land use data'!$C$21</definedName>
    <definedName name="A1A_WASTEINPUT" localSheetId="1">'[2]A1a. Soils and land use data'!$D$170</definedName>
    <definedName name="A1A_WASTEINPUT">'[1]A1a. Soils and land use data'!$D$170</definedName>
    <definedName name="A1B_AIRTEMP" localSheetId="1">'[2]A1b. Weather inputs'!$D$10</definedName>
    <definedName name="A1B_AIRTEMP">'[1]A1b. Weather inputs'!$D$10</definedName>
    <definedName name="A1B_PET" localSheetId="1">'[2]A1b. Weather inputs'!$M$10</definedName>
    <definedName name="A1B_PET">'[1]A1b. Weather inputs'!$M$10</definedName>
    <definedName name="A1B_PET_TO_DEPTH" localSheetId="1">'[2]A1b. Weather inputs'!$N$10</definedName>
    <definedName name="A1B_PET_TO_DEPTH">'[1]A1b. Weather inputs'!$N$10</definedName>
    <definedName name="A1B_RAIN" localSheetId="1">'[2]A1b. Weather inputs'!$E$10</definedName>
    <definedName name="A1B_RAIN">'[1]A1b. Weather inputs'!$E$10</definedName>
    <definedName name="A1C_CN_ORGWASTE" localSheetId="9">'[1]A1c. Parameters for SOM calcs'!$B$38</definedName>
    <definedName name="A1C_CN_ORGWASTE" localSheetId="10">'[1]A1c. Parameters for SOM calcs'!$B$38</definedName>
    <definedName name="A1C_CN_ORGWASTE" localSheetId="1">'[2]A1c. Parameters for SOM calcs'!$B$38</definedName>
    <definedName name="A1C_CN_ORGWASTE" localSheetId="8">'[1]A1c. Parameters for SOM calcs'!$B$38</definedName>
    <definedName name="A1C_CN_ORGWASTE">'[3]A1c. Parameters for SOM calcs'!$B$38</definedName>
    <definedName name="A1C_CRATE" localSheetId="9">'[1]A1c. Parameters for SOM calcs'!$N$30</definedName>
    <definedName name="A1C_CRATE" localSheetId="10">'[1]A1c. Parameters for SOM calcs'!$N$30</definedName>
    <definedName name="A1C_CRATE" localSheetId="1">'[2]A1c. Parameters for SOM calcs'!$N$30</definedName>
    <definedName name="A1C_CRATE" localSheetId="8">'[1]A1c. Parameters for SOM calcs'!$N$30</definedName>
    <definedName name="A1C_CRATE">#REF!</definedName>
    <definedName name="A1C_DPMHUM_ORGWASTE" localSheetId="9">'[1]A1c. Parameters for SOM calcs'!$B$40</definedName>
    <definedName name="A1C_DPMHUM_ORGWASTE" localSheetId="10">'[1]A1c. Parameters for SOM calcs'!$B$40</definedName>
    <definedName name="A1C_DPMHUM_ORGWASTE" localSheetId="1">'[2]A1c. Parameters for SOM calcs'!$B$40</definedName>
    <definedName name="A1C_DPMHUM_ORGWASTE" localSheetId="8">'[1]A1c. Parameters for SOM calcs'!$B$40</definedName>
    <definedName name="A1C_DPMHUM_ORGWASTE">'[3]A1c. Parameters for SOM calcs'!$B$40</definedName>
    <definedName name="A1C_DPMRPM_POOLS" localSheetId="9">'[1]A1c. Parameters for SOM calcs'!$B$11</definedName>
    <definedName name="A1C_DPMRPM_POOLS" localSheetId="10">'[1]A1c. Parameters for SOM calcs'!$B$11</definedName>
    <definedName name="A1C_DPMRPM_POOLS" localSheetId="1">'[2]A1c. Parameters for SOM calcs'!$B$11</definedName>
    <definedName name="A1C_DPMRPM_POOLS" localSheetId="8">'[1]A1c. Parameters for SOM calcs'!$B$11</definedName>
    <definedName name="A1C_DPMRPM_POOLS">'[3]A1c. Parameters for SOM calcs'!$B$11</definedName>
    <definedName name="A1C_DRYPOT" localSheetId="9">'[1]A1c. Parameters for SOM calcs'!$C$54</definedName>
    <definedName name="A1C_DRYPOT" localSheetId="10">'[1]A1c. Parameters for SOM calcs'!$C$54</definedName>
    <definedName name="A1C_DRYPOT" localSheetId="1">'[2]A1c. Parameters for SOM calcs'!$C$54</definedName>
    <definedName name="A1C_DRYPOT" localSheetId="8">'[1]A1c. Parameters for SOM calcs'!$C$54</definedName>
    <definedName name="A1C_DRYPOT">'[3]A1c. Parameters for SOM calcs'!$C$54</definedName>
    <definedName name="A1C_FERTTYPES" localSheetId="9">'[1]A1c. Parameters for SOM calcs'!$C$49:$P$49</definedName>
    <definedName name="A1C_FERTTYPES" localSheetId="10">'[1]A1c. Parameters for SOM calcs'!$C$49:$P$49</definedName>
    <definedName name="A1C_FERTTYPES" localSheetId="1">'[2]A1c. Parameters for SOM calcs'!$C$49:$P$49</definedName>
    <definedName name="A1C_FERTTYPES" localSheetId="8">'[1]A1c. Parameters for SOM calcs'!$C$49:$P$49</definedName>
    <definedName name="A1C_FERTTYPES">'[3]A1c. Parameters for SOM calcs'!$C$49:$P$49</definedName>
    <definedName name="A1C_HARVEST" localSheetId="9">'[1]A1c. Parameters for SOM calcs'!$B$14</definedName>
    <definedName name="A1C_HARVEST" localSheetId="10">'[1]A1c. Parameters for SOM calcs'!$B$14</definedName>
    <definedName name="A1C_HARVEST" localSheetId="1">'[2]A1c. Parameters for SOM calcs'!$B$14</definedName>
    <definedName name="A1C_HARVEST" localSheetId="8">'[1]A1c. Parameters for SOM calcs'!$B$14</definedName>
    <definedName name="A1C_HARVEST">'[3]A1c. Parameters for SOM calcs'!$B$14</definedName>
    <definedName name="A1C_HI" localSheetId="9">'[1]A1c. Parameters for SOM calcs'!$B$12</definedName>
    <definedName name="A1C_HI" localSheetId="10">'[1]A1c. Parameters for SOM calcs'!$B$12</definedName>
    <definedName name="A1C_HI" localSheetId="1">'[2]A1c. Parameters for SOM calcs'!$B$12</definedName>
    <definedName name="A1C_HI" localSheetId="8">'[1]A1c. Parameters for SOM calcs'!$B$12</definedName>
    <definedName name="A1C_HI">'[3]A1c. Parameters for SOM calcs'!$B$12</definedName>
    <definedName name="A1C_LANDUSES" localSheetId="9">'[1]A1c. Parameters for SOM calcs'!$C$10:$P$10</definedName>
    <definedName name="A1C_LANDUSES" comment="Land use types" localSheetId="10">'[1]A1c. Parameters for SOM calcs'!$C$10:$P$10</definedName>
    <definedName name="A1C_LANDUSES" localSheetId="1">'[2]A1c. Parameters for SOM calcs'!$C$10:$P$10</definedName>
    <definedName name="A1C_LANDUSES" localSheetId="8">'[1]A1c. Parameters for SOM calcs'!$C$10:$P$10</definedName>
    <definedName name="A1C_LANDUSES">'[3]A1c. Parameters for SOM calcs'!$C$10:$P$10</definedName>
    <definedName name="A1C_MAX_ENERGY_OW" localSheetId="1">'[2]A1c. Parameters for SOM calcs'!$B$44</definedName>
    <definedName name="A1C_MAX_ENERGY_OW">'[1]A1c. Parameters for SOM calcs'!$B$44</definedName>
    <definedName name="A1C_MAX_ROOT_DEPTH" localSheetId="1">'[2]A1c. Parameters for SOM calcs'!$B$33</definedName>
    <definedName name="A1C_MAX_ROOT_DEPTH">'[1]A1c. Parameters for SOM calcs'!$B$33</definedName>
    <definedName name="A1C_MIN_ENERGY_OW" localSheetId="1">'[2]A1c. Parameters for SOM calcs'!$B$43</definedName>
    <definedName name="A1C_MIN_ENERGY_OW">'[1]A1c. Parameters for SOM calcs'!$B$43</definedName>
    <definedName name="A1C_ORGANICWASTES" localSheetId="9">'[1]A1c. Parameters for SOM calcs'!$C$37:$F$37</definedName>
    <definedName name="A1C_ORGANICWASTES" localSheetId="10">'[1]A1c. Parameters for SOM calcs'!$C$37:$F$37</definedName>
    <definedName name="A1C_ORGANICWASTES" localSheetId="1">'[2]A1c. Parameters for SOM calcs'!$C$37:$F$37</definedName>
    <definedName name="A1C_ORGANICWASTES" localSheetId="8">'[1]A1c. Parameters for SOM calcs'!$C$37:$F$37</definedName>
    <definedName name="A1C_ORGANICWASTES">'[3]A1c. Parameters for SOM calcs'!$C$37:$F$37</definedName>
    <definedName name="A1C_PERCENT_IN_AFTER_TREATMENT" localSheetId="1">'[2]A1c. Parameters for SOM calcs'!$B$45</definedName>
    <definedName name="A1C_PERCENT_IN_AFTER_TREATMENT">'[1]A1c. Parameters for SOM calcs'!$B$45</definedName>
    <definedName name="A1C_PERCENT_IOM" localSheetId="9">'[1]A1c. Parameters for SOM calcs'!$B$41</definedName>
    <definedName name="A1C_PERCENT_IOM" localSheetId="10">'[1]A1c. Parameters for SOM calcs'!$B$41</definedName>
    <definedName name="A1C_PERCENT_IOM" localSheetId="1">'[2]A1c. Parameters for SOM calcs'!$B$41</definedName>
    <definedName name="A1C_PERCENT_IOM" localSheetId="8">'[1]A1c. Parameters for SOM calcs'!$B$41</definedName>
    <definedName name="A1C_PERCENT_IOM">'[3]A1c. Parameters for SOM calcs'!$B$41</definedName>
    <definedName name="A1C_PERCENTC_ORGWASTE" localSheetId="9">'[1]A1c. Parameters for SOM calcs'!$B$42</definedName>
    <definedName name="A1C_PERCENTC_ORGWASTE" localSheetId="10">'[1]A1c. Parameters for SOM calcs'!$B$42</definedName>
    <definedName name="A1C_PERCENTC_ORGWASTE" localSheetId="1">'[2]A1c. Parameters for SOM calcs'!$B$42</definedName>
    <definedName name="A1C_PERCENTC_ORGWASTE" localSheetId="8">'[1]A1c. Parameters for SOM calcs'!$B$42</definedName>
    <definedName name="A1C_PERCENTC_ORGWASTE">'[3]A1c. Parameters for SOM calcs'!$B$42</definedName>
    <definedName name="A1C_PLANTINPUT" localSheetId="9">'[1]A1c. Parameters for SOM calcs'!$B$15</definedName>
    <definedName name="A1C_PLANTINPUT" localSheetId="10">'[1]A1c. Parameters for SOM calcs'!$B$15</definedName>
    <definedName name="A1C_PLANTINPUT" localSheetId="1">'[2]A1c. Parameters for SOM calcs'!$B$15</definedName>
    <definedName name="A1C_PLANTINPUT" localSheetId="8">'[1]A1c. Parameters for SOM calcs'!$B$15</definedName>
    <definedName name="A1C_PLANTINPUT">'[3]A1c. Parameters for SOM calcs'!$B$15</definedName>
    <definedName name="A1C_PNH4_N_IN_FERTN" localSheetId="1">'[2]A1c. Parameters for SOM calcs'!$B$50</definedName>
    <definedName name="A1C_PNH4_N_IN_FERTN">'[1]A1c. Parameters for SOM calcs'!$B$50</definedName>
    <definedName name="A1C_PNH4_N_IN_ORGWASTE" localSheetId="9">'[1]A1c. Parameters for SOM calcs'!$B$46</definedName>
    <definedName name="A1C_PNH4_N_IN_ORGWASTE" localSheetId="10">'[1]A1c. Parameters for SOM calcs'!$B$46</definedName>
    <definedName name="A1C_PNH4_N_IN_ORGWASTE" localSheetId="1">'[2]A1c. Parameters for SOM calcs'!$B$46</definedName>
    <definedName name="A1C_PNH4_N_IN_ORGWASTE" localSheetId="8">'[1]A1c. Parameters for SOM calcs'!$B$46</definedName>
    <definedName name="A1C_PNH4_N_IN_ORGWASTE">'[3]A1c. Parameters for SOM calcs'!$B$46</definedName>
    <definedName name="A1C_SOWING" localSheetId="9">'[1]A1c. Parameters for SOM calcs'!$B$13</definedName>
    <definedName name="A1C_SOWING" localSheetId="10">'[1]A1c. Parameters for SOM calcs'!$B$13</definedName>
    <definedName name="A1C_SOWING" localSheetId="1">'[2]A1c. Parameters for SOM calcs'!$B$13</definedName>
    <definedName name="A1C_SOWING" localSheetId="8">'[1]A1c. Parameters for SOM calcs'!$B$13</definedName>
    <definedName name="A1C_SOWING">'[3]A1c. Parameters for SOM calcs'!$B$13</definedName>
    <definedName name="A2_ABLOCK" localSheetId="9">'[1]A2. Mineral N'!$N$24</definedName>
    <definedName name="A2_ABLOCK" localSheetId="10">'[1]A2. Mineral N'!$N$24</definedName>
    <definedName name="A2_ABLOCK" localSheetId="1">'[2]A2. Mineral N'!$N$24</definedName>
    <definedName name="A2_ABLOCK" localSheetId="8">'[1]A2. Mineral N'!$N$24</definedName>
    <definedName name="A2_ABLOCK">'[3]A2. Mineral N'!$N$24</definedName>
    <definedName name="A2_FERT_AMMONIUM">'[3]A2. Mineral N'!$S$36</definedName>
    <definedName name="A2_FERT_NITRATE">'[3]A2. Mineral N'!$G$36</definedName>
    <definedName name="A2_INPUTS_TO_AMMONIUM" localSheetId="9">'[1]A2. Mineral N'!$U$38</definedName>
    <definedName name="A2_INPUTS_TO_AMMONIUM" localSheetId="10">'[1]A2. Mineral N'!$U$38</definedName>
    <definedName name="A2_INPUTS_TO_AMMONIUM" localSheetId="1">'[2]A2. Mineral N'!$U$38</definedName>
    <definedName name="A2_INPUTS_TO_AMMONIUM" localSheetId="8">'[1]A2. Mineral N'!$U$38</definedName>
    <definedName name="A2_INPUTS_TO_AMMONIUM">'[3]A2. Mineral N'!$U$38</definedName>
    <definedName name="A2_INPUTS_TO_NITRATEN" localSheetId="9">'[1]A2. Mineral N'!$I$38</definedName>
    <definedName name="A2_INPUTS_TO_NITRATEN" localSheetId="10">'[1]A2. Mineral N'!$I$38</definedName>
    <definedName name="A2_INPUTS_TO_NITRATEN" localSheetId="1">'[2]A2. Mineral N'!$I$38</definedName>
    <definedName name="A2_INPUTS_TO_NITRATEN" localSheetId="8">'[1]A2. Mineral N'!$I$38</definedName>
    <definedName name="A2_INPUTS_TO_NITRATEN">'[3]A2. Mineral N'!$I$38</definedName>
    <definedName name="A2_LOSSADJ_NH4" localSheetId="9">'[1]A2. Mineral N'!$AA$38</definedName>
    <definedName name="A2_LOSSADJ_NH4" localSheetId="10">'[1]A2. Mineral N'!$AA$38</definedName>
    <definedName name="A2_LOSSADJ_NH4" localSheetId="1">'[2]A2. Mineral N'!$AA$38</definedName>
    <definedName name="A2_LOSSADJ_NH4" localSheetId="8">'[1]A2. Mineral N'!$AA$38</definedName>
    <definedName name="A2_LOSSADJ_NH4">'[3]A2. Mineral N'!$AA$38</definedName>
    <definedName name="A2_LOSSADJ_NO3" localSheetId="9">'[1]A2. Mineral N'!$O$38</definedName>
    <definedName name="A2_LOSSADJ_NO3" localSheetId="10">'[1]A2. Mineral N'!$O$38</definedName>
    <definedName name="A2_LOSSADJ_NO3" localSheetId="1">'[2]A2. Mineral N'!$O$38</definedName>
    <definedName name="A2_LOSSADJ_NO3" localSheetId="8">'[1]A2. Mineral N'!$O$38</definedName>
    <definedName name="A2_LOSSADJ_NO3">'[3]A2. Mineral N'!$O$38</definedName>
    <definedName name="A2_MIN_NO3NH4" localSheetId="9">'[1]A2. Mineral N'!$I$282</definedName>
    <definedName name="A2_MIN_NO3NH4" localSheetId="10">'[1]A2. Mineral N'!$I$282</definedName>
    <definedName name="A2_MIN_NO3NH4" localSheetId="1">'[2]A2. Mineral N'!$I$282</definedName>
    <definedName name="A2_MIN_NO3NH4" localSheetId="8">'[1]A2. Mineral N'!$I$282</definedName>
    <definedName name="A2_MIN_NO3NH4">'[3]A2. Mineral N'!$I$282</definedName>
    <definedName name="A2_START_AMMONIUMN" localSheetId="9">'[1]A2. Mineral N'!$Q$38</definedName>
    <definedName name="A2_START_AMMONIUMN" localSheetId="10">'[1]A2. Mineral N'!$Q$38</definedName>
    <definedName name="A2_START_AMMONIUMN" localSheetId="1">'[2]A2. Mineral N'!$Q$38</definedName>
    <definedName name="A2_START_AMMONIUMN" localSheetId="8">'[1]A2. Mineral N'!$Q$38</definedName>
    <definedName name="A2_START_AMMONIUMN">'[3]A2. Mineral N'!$Q$38</definedName>
    <definedName name="A2_START_NITRATEN" localSheetId="9">'[1]A2. Mineral N'!$E$38</definedName>
    <definedName name="A2_START_NITRATEN" localSheetId="10">'[1]A2. Mineral N'!$E$38</definedName>
    <definedName name="A2_START_NITRATEN" localSheetId="1">'[2]A2. Mineral N'!$E$38</definedName>
    <definedName name="A2_START_NITRATEN" localSheetId="8">'[1]A2. Mineral N'!$E$38</definedName>
    <definedName name="A2_START_NITRATEN">'[3]A2. Mineral N'!$E$38</definedName>
    <definedName name="A2A_ABLOCK" localSheetId="1">'[2]A2a. Soil N supply'!$AA$12</definedName>
    <definedName name="A2A_ABLOCK">'[1]A2a. Soil N supply'!$AA$12</definedName>
    <definedName name="A2A_CTON_SOIL" localSheetId="9">'[1]A2a. Soil N supply'!$E$20</definedName>
    <definedName name="A2A_CTON_SOIL" localSheetId="10">'[1]A2a. Soil N supply'!$E$20</definedName>
    <definedName name="A2A_CTON_SOIL" localSheetId="1">'[2]A2a. Soil N supply'!$E$20</definedName>
    <definedName name="A2A_CTON_SOIL" localSheetId="8">'[1]A2a. Soil N supply'!$E$20</definedName>
    <definedName name="A2A_CTON_SOIL">#REF!</definedName>
    <definedName name="A2A_SOILNSUPPLY" localSheetId="1">'[2]A2a. Soil N supply'!$AD$25</definedName>
    <definedName name="A2A_SOILNSUPPLY">'[1]A2a. Soil N supply'!$AD$25</definedName>
    <definedName name="A2B_ABLOCK" localSheetId="9">'[1]A2b. Crop N uptake'!$H$11</definedName>
    <definedName name="A2B_ABLOCK" localSheetId="10">'[1]A2b. Crop N uptake'!$H$11</definedName>
    <definedName name="A2B_ABLOCK" localSheetId="1">'[2]A2b. Crop N uptake'!$H$11</definedName>
    <definedName name="A2B_ABLOCK" localSheetId="8">'[1]A2b. Crop N uptake'!$H$11</definedName>
    <definedName name="A2B_ABLOCK">'[3]A2b. Crop N uptake'!$H$11</definedName>
    <definedName name="A2B_ADJ_SCALEDYIELD" localSheetId="9">'[1]A2b. Crop N uptake'!$I$19</definedName>
    <definedName name="A2B_ADJ_SCALEDYIELD" localSheetId="10">'[1]A2b. Crop N uptake'!$I$19</definedName>
    <definedName name="A2B_ADJ_SCALEDYIELD" localSheetId="1">'[2]A2b. Crop N uptake'!$I$19</definedName>
    <definedName name="A2B_ADJ_SCALEDYIELD" localSheetId="8">'[1]A2b. Crop N uptake'!$I$19</definedName>
    <definedName name="A2B_ADJ_SCALEDYIELD">'[3]A2b. Crop N uptake'!$I$19</definedName>
    <definedName name="A2B_CROP_NDEMAND" localSheetId="1">'[2]A2b. Crop N uptake'!$G$19</definedName>
    <definedName name="A2B_CROP_NDEMAND">'[1]A2b. Crop N uptake'!$G$19</definedName>
    <definedName name="A2C_ABLOCK" localSheetId="1">'[2]A2c - Leached N loss'!$G$10</definedName>
    <definedName name="A2C_ABLOCK">'[1]A2c - Leached N loss'!$G$10</definedName>
    <definedName name="A2C_LEACHEDN" localSheetId="1">'[2]A2c - Leached N loss'!$J$15</definedName>
    <definedName name="A2C_LEACHEDN">'[1]A2c - Leached N loss'!$J$15</definedName>
    <definedName name="A2D_ABLOCK" localSheetId="1">'[2]A2d - Denitrified N loss'!$G$11</definedName>
    <definedName name="A2D_ABLOCK">'[1]A2d - Denitrified N loss'!$G$11</definedName>
    <definedName name="A2D_DENITRIF_N" localSheetId="1">'[2]A2d - Denitrified N loss'!$N$17</definedName>
    <definedName name="A2D_DENITRIF_N">'[1]A2d - Denitrified N loss'!$N$17</definedName>
    <definedName name="A2E_ABLOCK" localSheetId="1">'[2]A2e - Volatilised N loss'!$G$11</definedName>
    <definedName name="A2E_ABLOCK">'[1]A2e - Volatilised N loss'!$G$11</definedName>
    <definedName name="A2E_VOLAT_N" localSheetId="1">'[2]A2e - Volatilised N loss'!$I$16</definedName>
    <definedName name="A2E_VOLAT_N">'[1]A2e - Volatilised N loss'!$I$16</definedName>
    <definedName name="A3_ABLOCK" localSheetId="1">'[2]A3 - Soil water'!$I$8</definedName>
    <definedName name="A3_ABLOCK">'[1]A3 - Soil water'!$I$8</definedName>
    <definedName name="A3_AET_WITHIRRIG" localSheetId="1">'[2]A3 - Soil water'!$N$21</definedName>
    <definedName name="A3_AET_WITHIRRIG">'[1]A3 - Soil water'!$N$21</definedName>
    <definedName name="A3_DRAINW_TODEPTH" localSheetId="1">'[2]A3 - Soil water'!$P$21</definedName>
    <definedName name="A3_DRAINW_TODEPTH">'[1]A3 - Soil water'!$P$21</definedName>
    <definedName name="A3_FC" localSheetId="1">'[2]A3 - Soil water'!$I$21</definedName>
    <definedName name="A3_FC">'[1]A3 - Soil water'!$I$21</definedName>
    <definedName name="A3_PET_TODEPTH" localSheetId="1">'[2]A3 - Soil water'!$E$21</definedName>
    <definedName name="A3_PET_TODEPTH">'[1]A3 - Soil water'!$E$21</definedName>
    <definedName name="A3_PWP" localSheetId="1">'[2]A3 - Soil water'!$H$21</definedName>
    <definedName name="A3_PWP">'[1]A3 - Soil water'!$H$21</definedName>
    <definedName name="A3_SOILWATER_BEFOREIRRIG" localSheetId="1">'[2]A3 - Soil water'!$J$21</definedName>
    <definedName name="A3_SOILWATER_BEFOREIRRIG">'[1]A3 - Soil water'!$J$21</definedName>
    <definedName name="A3_SOILWATER_TODEPTH" localSheetId="1">'[2]A3 - Soil water'!$O$21</definedName>
    <definedName name="A3_SOILWATER_TODEPTH">'[1]A3 - Soil water'!$O$21</definedName>
    <definedName name="A3_SOILWATER_WITHIRRIG" localSheetId="1">'[2]A3 - Soil water'!$M$21</definedName>
    <definedName name="A3_SOILWATER_WITHIRRIG">'[1]A3 - Soil water'!$M$21</definedName>
    <definedName name="Animal_Num" localSheetId="9">'C1. Change in animal production'!#REF!</definedName>
    <definedName name="Animal_type_number" localSheetId="9">'C1. Change in animal production'!#REF!</definedName>
    <definedName name="Animal_Types" localSheetId="1">'[2]C1. Change in animal production'!$C$23:$AA$23</definedName>
    <definedName name="Animal_Types">'[1]C1. Change in animal production'!$C$23:$AA$23</definedName>
    <definedName name="Area" localSheetId="9">'C1. Change in animal production'!$B:$B</definedName>
    <definedName name="Area" localSheetId="5">'Crop parms'!#REF!</definedName>
    <definedName name="B1_ABLOCK" localSheetId="9">'[1]B1. Change in crop production'!$F$14</definedName>
    <definedName name="B1_ABLOCK" localSheetId="10">'[1]B1. Change in crop production'!$F$14</definedName>
    <definedName name="B1_ABLOCK" localSheetId="1">'[2]B1. Change in crop production'!$F$14</definedName>
    <definedName name="B1_ABLOCK" localSheetId="8">'[1]B1. Change in crop production'!$F$14</definedName>
    <definedName name="B1_ABLOCK">'[3]B1. Change in crop production'!$F$14</definedName>
    <definedName name="B1_DROUGHT_PERCENTPROD" localSheetId="1">'[2]B1. Change in crop production'!$D$31</definedName>
    <definedName name="B1_DROUGHT_PERCENTPROD">'[1]B1. Change in crop production'!$D$31</definedName>
    <definedName name="B1_DROUGHTYIELD" localSheetId="1">'[2]B1. Change in crop production'!$D$32</definedName>
    <definedName name="B1_DROUGHTYIELD">'[1]B1. Change in crop production'!$D$32</definedName>
    <definedName name="B1_FLOOD_PERCENTPROD" localSheetId="1">'[2]B1. Change in crop production'!$D$35</definedName>
    <definedName name="B1_FLOOD_PERCENTPROD">'[1]B1. Change in crop production'!$D$35</definedName>
    <definedName name="B1_FLOODYIELD" localSheetId="1">'[2]B1. Change in crop production'!$D$36</definedName>
    <definedName name="B1_FLOODYIELD">'[1]B1. Change in crop production'!$D$36</definedName>
    <definedName name="B1_PERCENTPROD" localSheetId="1">'[2]B1. Change in crop production'!$D$53</definedName>
    <definedName name="B1_PERCENTPROD">'[1]B1. Change in crop production'!$D$53</definedName>
    <definedName name="B1_PPROD" localSheetId="1">'[2]B1. Change in crop production'!$E$54</definedName>
    <definedName name="B1_PPROD">'[1]B1. Change in crop production'!$E$54</definedName>
    <definedName name="B1_TOT_PPROD" localSheetId="9">'[1]B1. Change in crop production'!$J$20</definedName>
    <definedName name="B1_TOT_PPROD" localSheetId="10">'[1]B1. Change in crop production'!$J$20</definedName>
    <definedName name="B1_TOT_PPROD" localSheetId="1">'[2]B1. Change in crop production'!$J$20</definedName>
    <definedName name="B1_TOT_PPROD" localSheetId="8">'[1]B1. Change in crop production'!$J$20</definedName>
    <definedName name="B1_TOT_PPROD">'[3]B1. Change in crop production'!$J$20</definedName>
    <definedName name="B1_TYPICALYIELD" localSheetId="1">'[2]B1. Change in crop production'!$D$28</definedName>
    <definedName name="B1_TYPICALYIELD">'[1]B1. Change in crop production'!$D$28</definedName>
    <definedName name="B1A_ABLOCK" localSheetId="1">'[2]B1a. Change from temp &amp; rain'!$D$11</definedName>
    <definedName name="B1A_ABLOCK">'[1]B1a. Change from temp &amp; rain'!$D$11</definedName>
    <definedName name="B1A_CBLOCK" localSheetId="1">'[2]B1a. Change from temp &amp; rain'!$F$11</definedName>
    <definedName name="B1A_CBLOCK">'[1]B1a. Change from temp &amp; rain'!$F$11</definedName>
    <definedName name="B1A_NPP" localSheetId="1">'[2]B1a. Change from temp &amp; rain'!$G$18</definedName>
    <definedName name="B1A_NPP">'[1]B1a. Change from temp &amp; rain'!$G$18</definedName>
    <definedName name="B1A_NPP_SS" localSheetId="1">'[2]B1a. Change from temp &amp; rain'!$G$17</definedName>
    <definedName name="B1A_NPP_SS">'[1]B1a. Change from temp &amp; rain'!$G$17</definedName>
    <definedName name="B1A_PPROD" localSheetId="1">'[2]B1a. Change from temp &amp; rain'!$G$19</definedName>
    <definedName name="B1A_PPROD">'[1]B1a. Change from temp &amp; rain'!$G$19</definedName>
    <definedName name="B1B_ABLOCK" localSheetId="9">'[1]B1b. NPP - ddays &amp; water stress'!$H$13</definedName>
    <definedName name="B1B_ABLOCK" localSheetId="10">'[1]B1b. NPP - ddays &amp; water stress'!$H$13</definedName>
    <definedName name="B1B_ABLOCK" localSheetId="1">'[2]B1b. NPP - ddays &amp; water stress'!$H$13</definedName>
    <definedName name="B1B_ABLOCK" localSheetId="8">'[1]B1b. NPP - ddays &amp; water stress'!$H$13</definedName>
    <definedName name="B1B_ABLOCK">'[3]B1b. NPP - ddays &amp; water stress'!$H$13</definedName>
    <definedName name="B1B_MONTHLY_NPP" localSheetId="9">'[1]B1b. NPP - ddays &amp; water stress'!$J$17</definedName>
    <definedName name="B1B_MONTHLY_NPP" localSheetId="10">'[1]B1b. NPP - ddays &amp; water stress'!$J$17</definedName>
    <definedName name="B1B_MONTHLY_NPP" localSheetId="1">'[2]B1b. NPP - ddays &amp; water stress'!$J$17</definedName>
    <definedName name="B1B_MONTHLY_NPP" localSheetId="8">'[1]B1b. NPP - ddays &amp; water stress'!$J$17</definedName>
    <definedName name="B1B_MONTHLY_NPP">'[3]B1b. NPP - ddays &amp; water stress'!$J$17</definedName>
    <definedName name="B1B_NPP" localSheetId="1">'[2]B1b. NPP - ddays &amp; water stress'!$I$260</definedName>
    <definedName name="B1B_NPP">'[1]B1b. NPP - ddays &amp; water stress'!$I$260</definedName>
    <definedName name="B1B_NPP_SS" localSheetId="1">'[2]B1b. NPP - ddays &amp; water stress'!$H$260</definedName>
    <definedName name="B1B_NPP_SS">'[1]B1b. NPP - ddays &amp; water stress'!$H$260</definedName>
    <definedName name="B1B_PPROD" localSheetId="1">'[2]B1b. NPP - ddays &amp; water stress'!$K$17</definedName>
    <definedName name="B1B_PPROD">'[1]B1b. NPP - ddays &amp; water stress'!$K$17</definedName>
    <definedName name="B1B_PPROD_ANN" localSheetId="1">'[2]B1b. NPP - ddays &amp; water stress'!$J$260</definedName>
    <definedName name="B1B_PPROD_ANN">'[1]B1b. NPP - ddays &amp; water stress'!$J$260</definedName>
    <definedName name="B1C_ABLOCK" localSheetId="9">'[1]B1c. Nitrogen limitation'!$M$13</definedName>
    <definedName name="B1C_ABLOCK" localSheetId="10">'[1]B1c. Nitrogen limitation'!$M$13</definedName>
    <definedName name="B1C_ABLOCK" localSheetId="1">'[2]B1c. Nitrogen limitation'!$M$13</definedName>
    <definedName name="B1C_ABLOCK" localSheetId="8">'[1]B1c. Nitrogen limitation'!$M$13</definedName>
    <definedName name="B1C_ABLOCK">'[3]B1c. Nitrogen limitation'!$M$13</definedName>
    <definedName name="B1C_CTON_PLANT" localSheetId="9">'[1]B1c. Nitrogen limitation'!$D$296</definedName>
    <definedName name="B1C_CTON_PLANT" localSheetId="10">'[1]B1c. Nitrogen limitation'!$D$296</definedName>
    <definedName name="B1C_CTON_PLANT" localSheetId="1">'[2]B1c. Nitrogen limitation'!$D$296</definedName>
    <definedName name="B1C_CTON_PLANT" localSheetId="8">'[1]B1c. Nitrogen limitation'!$D$296</definedName>
    <definedName name="B1C_CTON_PLANT">'[3]B1c. Nitrogen limitation'!$D$296</definedName>
    <definedName name="B1C_FERTN" localSheetId="1">'[2]B1c. Nitrogen limitation'!$L$17</definedName>
    <definedName name="B1C_FERTN">'[1]B1c. Nitrogen limitation'!$L$17</definedName>
    <definedName name="B1C_LANDUSE" localSheetId="9">'[1]B1c. Nitrogen limitation'!$G$17</definedName>
    <definedName name="B1C_LANDUSE" localSheetId="10">'[1]B1c. Nitrogen limitation'!$G$17</definedName>
    <definedName name="B1C_LANDUSE" localSheetId="1">'[2]B1c. Nitrogen limitation'!$G$17</definedName>
    <definedName name="B1C_LANDUSE" localSheetId="8">'[1]B1c. Nitrogen limitation'!$G$17</definedName>
    <definedName name="B1C_LANDUSE">'[3]B1c. Nitrogen limitation'!$G$17</definedName>
    <definedName name="B1C_NPP" localSheetId="1">'[2]B1c. Nitrogen limitation'!$I$260</definedName>
    <definedName name="B1C_NPP">'[1]B1c. Nitrogen limitation'!$I$260</definedName>
    <definedName name="B1C_NPP_SS" localSheetId="1">'[2]B1c. Nitrogen limitation'!$H$260</definedName>
    <definedName name="B1C_NPP_SS">'[1]B1c. Nitrogen limitation'!$H$260</definedName>
    <definedName name="B1C_PLANT_AVAIL_N" localSheetId="1">'[2]B1c. Nitrogen limitation'!$K$17</definedName>
    <definedName name="B1C_PLANT_AVAIL_N">'[1]B1c. Nitrogen limitation'!$K$17</definedName>
    <definedName name="B1C_PPROD" localSheetId="1">'[2]B1c. Nitrogen limitation'!$Q$17</definedName>
    <definedName name="B1C_PPROD">'[1]B1c. Nitrogen limitation'!$Q$17</definedName>
    <definedName name="B1C_PPROD_ANN" localSheetId="1">'[2]B1c. Nitrogen limitation'!$J$260</definedName>
    <definedName name="B1C_PPROD_ANN">'[1]B1c. Nitrogen limitation'!$J$260</definedName>
    <definedName name="B1C_SCALEDYLD" localSheetId="9">'[1]B1c. Nitrogen limitation'!$N$17</definedName>
    <definedName name="B1C_SCALEDYLD" localSheetId="10">'[1]B1c. Nitrogen limitation'!$N$17</definedName>
    <definedName name="B1C_SCALEDYLD" localSheetId="1">'[2]B1c. Nitrogen limitation'!$N$17</definedName>
    <definedName name="B1C_SCALEDYLD" localSheetId="8">'[1]B1c. Nitrogen limitation'!$N$17</definedName>
    <definedName name="B1C_SCALEDYLD">'[3]B1c. Nitrogen limitation'!$N$17</definedName>
    <definedName name="C_1_MANURE_PER_HEAD" localSheetId="1">'[2]C1. Change in animal production'!$B$28</definedName>
    <definedName name="C_1_MANURE_PER_HEAD">'C1. Change in animal production'!#REF!</definedName>
    <definedName name="C_1_TYPICAL_MANURE" localSheetId="1">'[2]C1. Change in animal production'!$B$32</definedName>
    <definedName name="C_1_TYPICAL_MANURE">'[1]C1. Change in animal production'!$B$32</definedName>
    <definedName name="C_1_TYPICAL_MEAT" localSheetId="1">'[2]C1. Change in animal production'!$B$31</definedName>
    <definedName name="C_1_TYPICAL_MEAT">'[1]C1. Change in animal production'!$B$31</definedName>
    <definedName name="C_1_TYPICAL_N_EXCR" localSheetId="1">'[2]C1. Change in animal production'!$B$33</definedName>
    <definedName name="C_1_TYPICAL_N_EXCR">'[1]C1. Change in animal production'!$B$33</definedName>
    <definedName name="C_1_TYPICAL_OTHERPROD" localSheetId="1">'[2]C1. Change in animal production'!$B$30</definedName>
    <definedName name="C_1_TYPICAL_OTHERPROD">'[1]C1. Change in animal production'!$B$30</definedName>
    <definedName name="C_1_TYPICAL_OTHERPRODUCTS">'C1. Change in animal production'!#REF!</definedName>
    <definedName name="C_1A_LIVESTOCK_STATS" localSheetId="9">'[1]C1a. Typical animal production'!$B$15:$O$159</definedName>
    <definedName name="C_1A_LIVESTOCK_STATS" localSheetId="1">'[2]C1a. Typical animal production'!$B$15:$O$159</definedName>
    <definedName name="C_1A_LIVESTOCK_STATS">'C1a. Typical animal production'!$B$15:$O$159</definedName>
    <definedName name="C_1A_LIVESTOCK_TYPE" localSheetId="9">'[1]C1a. Typical animal production'!$B$15:$B$159</definedName>
    <definedName name="C_1A_LIVESTOCK_TYPE" localSheetId="1">'[2]C1a. Typical animal production'!$B$15:$B$159</definedName>
    <definedName name="C_1A_LIVESTOCK_TYPE">'C1a. Typical animal production'!$B$15:$B$159</definedName>
    <definedName name="C_1A_REGIONS" localSheetId="9">'[1]C1a. Typical animal production'!$D$15:$D$159</definedName>
    <definedName name="C_1A_REGIONS" localSheetId="1">'[2]C1a. Typical animal production'!$D$15:$D$159</definedName>
    <definedName name="C_1A_REGIONS">'C1a. Typical animal production'!$D$15:$D$159</definedName>
    <definedName name="C_1A_SYSTEM" localSheetId="9">'[1]C1a. Typical animal production'!$E$15:$E$159</definedName>
    <definedName name="C_1A_SYSTEM" localSheetId="1">'[2]C1a. Typical animal production'!$E$15:$E$159</definedName>
    <definedName name="C_1A_SYSTEM">'C1a. Typical animal production'!$E$15:$E$159</definedName>
    <definedName name="Crop_Rel_FertN" localSheetId="5">'Crop parms'!XEY1</definedName>
    <definedName name="Crop_Rel_LU" localSheetId="5">'Crop parms'!XFD1</definedName>
    <definedName name="Cx_Rel" localSheetId="5">'Crop parms'!XFA1</definedName>
    <definedName name="D1_10YR_AVE_IRRIGATION" localSheetId="1">'[2]D1. Water use'!$B$25</definedName>
    <definedName name="D1_10YR_AVE_IRRIGATION">'[1]D1. Water use'!$B$25</definedName>
    <definedName name="D1_FBLOCK" localSheetId="1">'[2]D1. Water use'!$C$14</definedName>
    <definedName name="D1_FBLOCK">'[1]D1. Water use'!$C$14</definedName>
    <definedName name="D2_ABLOCK" localSheetId="1">'[2]D2. Water use for crops'!$E$21</definedName>
    <definedName name="D2_ABLOCK">'[1]D2. Water use for crops'!$E$21</definedName>
    <definedName name="D2_DROUGHT_IRRIGATION" localSheetId="1">'[2]D2. Water use for crops'!$I$52</definedName>
    <definedName name="D2_DROUGHT_IRRIGATION">'[1]D2. Water use for crops'!$I$52</definedName>
    <definedName name="D2_DROUGHT_TOTIRRIG" localSheetId="1">'[2]D2. Water use for crops'!$E$31</definedName>
    <definedName name="D2_DROUGHT_TOTIRRIG">'[1]D2. Water use for crops'!$E$31</definedName>
    <definedName name="D2_FLOOD_IRRIGATION" localSheetId="1">'[2]D2. Water use for crops'!$I$66</definedName>
    <definedName name="D2_FLOOD_IRRIGATION">'[1]D2. Water use for crops'!$I$66</definedName>
    <definedName name="D2_FLOOD_TOTIRRIG" localSheetId="1">'[2]D2. Water use for crops'!$E$34</definedName>
    <definedName name="D2_FLOOD_TOTIRRIG">'[1]D2. Water use for crops'!$E$34</definedName>
    <definedName name="D2_RECOVERY_ANNIRRIG" localSheetId="1">'[2]D2. Water use for crops'!$E$36</definedName>
    <definedName name="D2_RECOVERY_ANNIRRIG">'[1]D2. Water use for crops'!$E$36</definedName>
    <definedName name="D2_TYPICAL_IRRIGATION" localSheetId="1">'[2]D2. Water use for crops'!$I$38</definedName>
    <definedName name="D2_TYPICAL_IRRIGATION">'[1]D2. Water use for crops'!$I$38</definedName>
    <definedName name="D2_TYPICAL_TOTIRRIG" localSheetId="1">'[2]D2. Water use for crops'!$E$30</definedName>
    <definedName name="D2_TYPICAL_TOTIRRIG">'[1]D2. Water use for crops'!$E$30</definedName>
    <definedName name="E2_COOKING_ENERGY_REQ" localSheetId="1">'[2]E2. Energy use'!$B$15</definedName>
    <definedName name="E2_COOKING_ENERGY_REQ">'[1]E2. Energy use'!$B$15</definedName>
    <definedName name="E3_DROUGHT_PROP_CROPRES" localSheetId="1">'[2]E3. Proportion energy available'!$C$20:$I$20</definedName>
    <definedName name="E3_DROUGHT_PROP_CROPRES">'[1]E3. Proportion energy available'!$C$20:$I$20</definedName>
    <definedName name="E3_DROUGHT_PROP_DUNG" localSheetId="1">'[2]E3. Proportion energy available'!$C$34:$I$34</definedName>
    <definedName name="E3_DROUGHT_PROP_DUNG">'[1]E3. Proportion energy available'!$C$34:$I$34</definedName>
    <definedName name="E3_FBLOCK" localSheetId="1">'[2]E3. Proportion energy available'!$C$8</definedName>
    <definedName name="E3_FBLOCK">'[1]E3. Proportion energy available'!$C$8</definedName>
    <definedName name="E3_FLOOD_PROP_CROPRES" localSheetId="1">'[2]E3. Proportion energy available'!$C$24:$I$24</definedName>
    <definedName name="E3_FLOOD_PROP_CROPRES">'[1]E3. Proportion energy available'!$C$24:$I$24</definedName>
    <definedName name="E3_FLOOD_PROP_DUNG" localSheetId="1">'[2]E3. Proportion energy available'!$C$38:$I$38</definedName>
    <definedName name="E3_FLOOD_PROP_DUNG">'[1]E3. Proportion energy available'!$C$38:$I$38</definedName>
    <definedName name="F2_TIME_COLLECTING_WOOD_DROUGHT" localSheetId="1">'[2]F2. Labour collecting wood'!$C$24</definedName>
    <definedName name="F2_TIME_COLLECTING_WOOD_DROUGHT">'[1]F2. Labour collecting wood'!$C$24</definedName>
    <definedName name="F2_TIME_COLLECTING_WOOD_FLOOD" localSheetId="1">'[2]F2. Labour collecting wood'!$C$32</definedName>
    <definedName name="F2_TIME_COLLECTING_WOOD_FLOOD">'[1]F2. Labour collecting wood'!$C$32</definedName>
    <definedName name="F2_TIME_COLLECTING_WOOD_TYPICAL" localSheetId="1">'[2]F2. Labour collecting wood'!$C$16</definedName>
    <definedName name="F2_TIME_COLLECTING_WOOD_TYPICAL">'[1]F2. Labour collecting wood'!$C$16</definedName>
    <definedName name="F3_TIME_COLLECTING_WATER_DROUGHT" localSheetId="1">'[2]F3. Labour collecting water'!$C$58</definedName>
    <definedName name="F3_TIME_COLLECTING_WATER_DROUGHT">'[1]F3. Labour collecting water'!$C$58</definedName>
    <definedName name="F3_TIME_COLLECTING_WATER_FLOOD" localSheetId="1">'[2]F3. Labour collecting water'!$C$79</definedName>
    <definedName name="F3_TIME_COLLECTING_WATER_FLOOD">'[1]F3. Labour collecting water'!$C$79</definedName>
    <definedName name="F3_TIME_COLLECTING_WATER_TYPICAL" localSheetId="1">'[2]F3. Labour collecting water'!$C$37</definedName>
    <definedName name="F3_TIME_COLLECTING_WATER_TYPICAL">'[1]F3. Labour collecting water'!$C$37</definedName>
    <definedName name="Farm" localSheetId="9">'C1. Change in animal production'!#REF!</definedName>
    <definedName name="Feedtype" localSheetId="9">'C1. Change in animal production'!#REF!</definedName>
    <definedName name="FertN_Rel" localSheetId="5">'Crop parms'!XFD1</definedName>
    <definedName name="G9_DRYHARV_CABBAGE" localSheetId="1">'[2]G9. Harvest and sowing months'!$D$89:$P$89</definedName>
    <definedName name="G9_DRYHARV_CABBAGE">'[1]G9. Harvest and sowing months'!$D$89:$P$89</definedName>
    <definedName name="G9_DRYHARV_CHAT" localSheetId="1">'[2]G9. Harvest and sowing months'!$D$73:$P$73</definedName>
    <definedName name="G9_DRYHARV_CHAT">'[1]G9. Harvest and sowing months'!$D$73:$P$73</definedName>
    <definedName name="G9_DRYHARV_COFFEE" localSheetId="1">'[2]G9. Harvest and sowing months'!$D$65:$P$65</definedName>
    <definedName name="G9_DRYHARV_COFFEE">'[1]G9. Harvest and sowing months'!$D$65:$P$65</definedName>
    <definedName name="G9_DRYHARV_FMILLET" localSheetId="1">'[2]G9. Harvest and sowing months'!$D$49:$P$49</definedName>
    <definedName name="G9_DRYHARV_FMILLET">'[1]G9. Harvest and sowing months'!$D$49:$P$49</definedName>
    <definedName name="G9_DRYHARV_HBEANS" localSheetId="1">'[2]G9. Harvest and sowing months'!$D$33:$P$33</definedName>
    <definedName name="G9_DRYHARV_HBEANS">'[1]G9. Harvest and sowing months'!$D$33:$P$33</definedName>
    <definedName name="G9_DRYHARV_MAIZE" localSheetId="1">'[2]G9. Harvest and sowing months'!$D$25:$P$25</definedName>
    <definedName name="G9_DRYHARV_MAIZE">'[1]G9. Harvest and sowing months'!$D$25:$P$25</definedName>
    <definedName name="G9_DRYHARV_OTHER" localSheetId="1">'[2]G9. Harvest and sowing months'!$D$97:$P$97</definedName>
    <definedName name="G9_DRYHARV_OTHER">'[1]G9. Harvest and sowing months'!$D$97:$P$97</definedName>
    <definedName name="G9_DRYHARV_PEPPER" localSheetId="1">'[2]G9. Harvest and sowing months'!$D$57:$P$57</definedName>
    <definedName name="G9_DRYHARV_PEPPER">'[1]G9. Harvest and sowing months'!$D$57:$P$57</definedName>
    <definedName name="G9_DRYHARV_TEFF" localSheetId="1">'[2]G9. Harvest and sowing months'!$D$41:$P$41</definedName>
    <definedName name="G9_DRYHARV_TEFF">'[1]G9. Harvest and sowing months'!$D$41:$P$41</definedName>
    <definedName name="G9_DRYHARV_TOMATOES" localSheetId="1">'[2]G9. Harvest and sowing months'!$D$81:$P$81</definedName>
    <definedName name="G9_DRYHARV_TOMATOES">'[1]G9. Harvest and sowing months'!$D$81:$P$81</definedName>
    <definedName name="G9_DRYSOW_ALL" localSheetId="1">'[2]G9. Harvest and sowing months'!$D$106:$P$106</definedName>
    <definedName name="G9_DRYSOW_ALL">'[1]G9. Harvest and sowing months'!$D$106:$P$106</definedName>
    <definedName name="G9_WETHARV_CABBAGE" localSheetId="1">'[2]G9. Harvest and sowing months'!$D$90:$P$90</definedName>
    <definedName name="G9_WETHARV_CABBAGE">'[1]G9. Harvest and sowing months'!$D$90:$P$90</definedName>
    <definedName name="G9_WETHARV_CHAT" localSheetId="1">'[2]G9. Harvest and sowing months'!$D$74:$P$74</definedName>
    <definedName name="G9_WETHARV_CHAT">'[1]G9. Harvest and sowing months'!$D$74:$P$74</definedName>
    <definedName name="G9_WETHARV_COFFEE" localSheetId="1">'[2]G9. Harvest and sowing months'!$D$66:$P$66</definedName>
    <definedName name="G9_WETHARV_COFFEE">'[1]G9. Harvest and sowing months'!$D$66:$P$66</definedName>
    <definedName name="G9_WETHARV_FMILLET" localSheetId="1">'[2]G9. Harvest and sowing months'!$D$50:$P$50</definedName>
    <definedName name="G9_WETHARV_FMILLET">'[1]G9. Harvest and sowing months'!$D$50:$P$50</definedName>
    <definedName name="G9_WETHARV_HBEANS" localSheetId="1">'[2]G9. Harvest and sowing months'!$D$34:$P$34</definedName>
    <definedName name="G9_WETHARV_HBEANS">'[1]G9. Harvest and sowing months'!$D$34:$P$34</definedName>
    <definedName name="G9_WETHARV_MAIZE" localSheetId="1">'[2]G9. Harvest and sowing months'!$D$26:$P$26</definedName>
    <definedName name="G9_WETHARV_MAIZE">'[1]G9. Harvest and sowing months'!$D$26:$P$26</definedName>
    <definedName name="G9_WETHARV_OTHER" localSheetId="1">'[2]G9. Harvest and sowing months'!$D$98:$P$98</definedName>
    <definedName name="G9_WETHARV_OTHER">'[1]G9. Harvest and sowing months'!$D$98:$P$98</definedName>
    <definedName name="G9_WETHARV_PEPPER" localSheetId="1">'[2]G9. Harvest and sowing months'!$D$58:$P$58</definedName>
    <definedName name="G9_WETHARV_PEPPER">'[1]G9. Harvest and sowing months'!$D$58:$P$58</definedName>
    <definedName name="G9_WETHARV_TEFF" localSheetId="1">'[2]G9. Harvest and sowing months'!$D$42:$P$42</definedName>
    <definedName name="G9_WETHARV_TEFF">'[1]G9. Harvest and sowing months'!$D$42:$P$42</definedName>
    <definedName name="G9_WETHARV_TOMATOES" localSheetId="1">'[2]G9. Harvest and sowing months'!$D$82:$P$82</definedName>
    <definedName name="G9_WETHARV_TOMATOES">'[1]G9. Harvest and sowing months'!$D$82:$P$82</definedName>
    <definedName name="G9_WETSOW_ALL" localSheetId="1">'[2]G9. Harvest and sowing months'!$D$107:$P$107</definedName>
    <definedName name="G9_WETSOW_ALL">'[1]G9. Harvest and sowing months'!$D$107:$P$107</definedName>
    <definedName name="IN1_ATM_NDEP" localSheetId="1">'[2]Inputs1- Farm location'!$D$25</definedName>
    <definedName name="IN1_ATM_NDEP">'[1]Inputs1- Farm location'!$D$25</definedName>
    <definedName name="IN1_FBLOCK" localSheetId="9">'[1]Inputs1- Farm location'!$E$10</definedName>
    <definedName name="IN1_FBLOCK" localSheetId="10">'[1]Inputs1- Farm location'!$E$10</definedName>
    <definedName name="IN1_FBLOCK" localSheetId="1">'[2]Inputs1- Farm location'!$E$10</definedName>
    <definedName name="IN1_FBLOCK" localSheetId="8">'[1]Inputs1- Farm location'!$E$10</definedName>
    <definedName name="IN1_FBLOCK">'[3]Inputs1- Farm location'!$E$10</definedName>
    <definedName name="IN1_LATFARM1" localSheetId="1">'[2]Inputs1- Farm location'!$D$20</definedName>
    <definedName name="IN1_LATFARM1">'[1]Inputs1- Farm location'!$D$20</definedName>
    <definedName name="IN1_NAMEFARM1" localSheetId="9">'[1]Inputs1- Farm location'!$D$19</definedName>
    <definedName name="IN1_NAMEFARM1" localSheetId="10">'[1]Inputs1- Farm location'!$D$19</definedName>
    <definedName name="IN1_NAMEFARM1" localSheetId="1">'[2]Inputs1- Farm location'!$D$19</definedName>
    <definedName name="IN1_NAMEFARM1" localSheetId="8">'[1]Inputs1- Farm location'!$D$19</definedName>
    <definedName name="IN1_NAMEFARM1">'[3]Inputs1- Farm location'!$D$19</definedName>
    <definedName name="IN1_NAMEKEBELE" localSheetId="9">'[1]Inputs1- Farm location'!$D$15</definedName>
    <definedName name="IN1_NAMEKEBELE" localSheetId="10">'[1]Inputs1- Farm location'!$D$15</definedName>
    <definedName name="IN1_NAMEKEBELE" localSheetId="1">'[2]Inputs1- Farm location'!$D$15</definedName>
    <definedName name="IN1_NAMEKEBELE" localSheetId="8">'[1]Inputs1- Farm location'!$D$15</definedName>
    <definedName name="IN1_NAMEKEBELE">'[3]Inputs1- Farm location'!$D$15</definedName>
    <definedName name="IN2_DRYSEASON_RAIN_TYPICAL" localSheetId="1">'[2]Inputs2- Weather'!$G$8</definedName>
    <definedName name="IN2_DRYSEASON_RAIN_TYPICAL">'[1]Inputs2- Weather'!$G$8</definedName>
    <definedName name="IN2_MONTH" localSheetId="1">'[2]Inputs2- Weather'!$D$45</definedName>
    <definedName name="IN2_MONTH">'[1]Inputs2- Weather'!$D$45</definedName>
    <definedName name="IN2_RAIN" localSheetId="1">'[2]Inputs2- Weather'!$F$44</definedName>
    <definedName name="IN2_RAIN">'[1]Inputs2- Weather'!$F$44</definedName>
    <definedName name="IN2_SEASON" localSheetId="1">'[2]Inputs2- Weather'!$E$44</definedName>
    <definedName name="IN2_SEASON">'[1]Inputs2- Weather'!$E$44</definedName>
    <definedName name="IN2_SSRAIN" localSheetId="1">'[2]Inputs2- Weather'!$F$15</definedName>
    <definedName name="IN2_SSRAIN">'[1]Inputs2- Weather'!$F$15</definedName>
    <definedName name="IN2_SSTEMP" localSheetId="1">'[2]Inputs2- Weather'!$F$29</definedName>
    <definedName name="IN2_SSTEMP">'[1]Inputs2- Weather'!$F$29</definedName>
    <definedName name="IN2_TEMP" localSheetId="1">'[2]Inputs2- Weather'!$F$58</definedName>
    <definedName name="IN2_TEMP">'[1]Inputs2- Weather'!$F$58</definedName>
    <definedName name="IN2_TYPICALRAIN" localSheetId="1">'[2]Inputs2- Weather'!$F$45</definedName>
    <definedName name="IN2_TYPICALRAIN">'[1]Inputs2- Weather'!$F$45</definedName>
    <definedName name="IN2_WETSEASON_RAIN_TYPICAL" localSheetId="9">'[1]Inputs2- Weather'!$G$7</definedName>
    <definedName name="IN2_WETSEASON_RAIN_TYPICAL" localSheetId="10">'[1]Inputs2- Weather'!$G$7</definedName>
    <definedName name="IN2_WETSEASON_RAIN_TYPICAL" localSheetId="1">'[2]Inputs2- Weather'!$G$7</definedName>
    <definedName name="IN2_WETSEASON_RAIN_TYPICAL" localSheetId="8">'[1]Inputs2- Weather'!$G$7</definedName>
    <definedName name="IN2_WETSEASON_RAIN_TYPICAL">Weather!$G$7</definedName>
    <definedName name="IN3_AREA" localSheetId="9">'[1]Inputs3- Soils &amp; Crops'!$D$16</definedName>
    <definedName name="IN3_AREA" localSheetId="10">'[1]Inputs3- Soils &amp; Crops'!$D$16</definedName>
    <definedName name="IN3_AREA" localSheetId="1">'Inputs3- Soils &amp; Crops'!$D$16</definedName>
    <definedName name="IN3_AREA" localSheetId="8">'[1]Inputs3- Soils &amp; Crops'!$D$16</definedName>
    <definedName name="IN3_AREA">'[3]Inputs3- Soils &amp; Crops'!$D$16</definedName>
    <definedName name="IN3_AREANAME" localSheetId="1">'Inputs3- Soils &amp; Crops'!$E$15:$I$15</definedName>
    <definedName name="IN3_AREANAME">'[1]Inputs3- Soils &amp; Crops'!$E$15:$I$15</definedName>
    <definedName name="IN3_BD" localSheetId="9">'[1]Inputs3- Soils &amp; Crops'!$D$23</definedName>
    <definedName name="IN3_BD" localSheetId="10">'[1]Inputs3- Soils &amp; Crops'!$D$23</definedName>
    <definedName name="IN3_BD" localSheetId="1">'Inputs3- Soils &amp; Crops'!$D$23</definedName>
    <definedName name="IN3_BD" localSheetId="8">'[1]Inputs3- Soils &amp; Crops'!$D$23</definedName>
    <definedName name="IN3_BD">'[3]Inputs3- Soils &amp; Crops'!$D$23</definedName>
    <definedName name="IN3_CLAY" localSheetId="9">'[1]Inputs3- Soils &amp; Crops'!$D$19</definedName>
    <definedName name="IN3_CLAY" localSheetId="10">'[1]Inputs3- Soils &amp; Crops'!$D$19</definedName>
    <definedName name="IN3_CLAY" localSheetId="1">'Inputs3- Soils &amp; Crops'!$D$19</definedName>
    <definedName name="IN3_CLAY" localSheetId="8">'[1]Inputs3- Soils &amp; Crops'!$D$19</definedName>
    <definedName name="IN3_CLAY">'[3]Inputs3- Soils &amp; Crops'!$D$19</definedName>
    <definedName name="IN3_CROPINPUT" localSheetId="9">'[1]Inputs3- Soils &amp; Crops'!$I$10</definedName>
    <definedName name="IN3_CROPINPUT" localSheetId="10">'[1]Inputs3- Soils &amp; Crops'!$I$10</definedName>
    <definedName name="IN3_CROPINPUT" localSheetId="1">'Inputs3- Soils &amp; Crops'!$I$10</definedName>
    <definedName name="IN3_CROPINPUT" localSheetId="8">'[1]Inputs3- Soils &amp; Crops'!$I$10</definedName>
    <definedName name="IN3_CROPINPUT">'[3]Inputs3- Soils &amp; Crops'!$I$10</definedName>
    <definedName name="IN3_CROPINPUT_CODE">'Inputs3- Soils &amp; Crops'!$H$10</definedName>
    <definedName name="IN3_DEPTH" localSheetId="9">'[1]Inputs3- Soils &amp; Crops'!$D$18</definedName>
    <definedName name="IN3_DEPTH" localSheetId="10">'[1]Inputs3- Soils &amp; Crops'!$D$18</definedName>
    <definedName name="IN3_DEPTH" localSheetId="1">'Inputs3- Soils &amp; Crops'!$D$18</definedName>
    <definedName name="IN3_DEPTH" localSheetId="8">'[1]Inputs3- Soils &amp; Crops'!$D$18</definedName>
    <definedName name="IN3_DEPTH">'[3]Inputs3- Soils &amp; Crops'!$D$18</definedName>
    <definedName name="IN3_FBLOCK" localSheetId="9">'[1]Inputs3- Soils &amp; Crops'!$F$9</definedName>
    <definedName name="IN3_FBLOCK" localSheetId="10">'[1]Inputs3- Soils &amp; Crops'!$F$9</definedName>
    <definedName name="IN3_FBLOCK" localSheetId="1">'Inputs3- Soils &amp; Crops'!$F$9</definedName>
    <definedName name="IN3_FBLOCK" localSheetId="8">'[1]Inputs3- Soils &amp; Crops'!$F$9</definedName>
    <definedName name="IN3_FBLOCK">'[3]Inputs3- Soils &amp; Crops'!$F$9</definedName>
    <definedName name="IN3_FERT_MONTH" localSheetId="9">'[1]Inputs3- Soils &amp; Crops'!$D$30</definedName>
    <definedName name="IN3_FERT_MONTH" localSheetId="10">'[1]Inputs3- Soils &amp; Crops'!$D$30</definedName>
    <definedName name="IN3_FERT_MONTH" localSheetId="1">'Inputs3- Soils &amp; Crops'!$D$30</definedName>
    <definedName name="IN3_FERT_MONTH" localSheetId="8">'[1]Inputs3- Soils &amp; Crops'!$D$30</definedName>
    <definedName name="IN3_FERT_MONTH">'[3]Inputs3- Soils &amp; Crops'!$D$30</definedName>
    <definedName name="IN3_FERTN_APP" localSheetId="9">'[1]Inputs3- Soils &amp; Crops'!$D$27</definedName>
    <definedName name="IN3_FERTN_APP" localSheetId="10">'[1]Inputs3- Soils &amp; Crops'!$D$27</definedName>
    <definedName name="IN3_FERTN_APP" localSheetId="1">'Inputs3- Soils &amp; Crops'!$D$27</definedName>
    <definedName name="IN3_FERTN_APP" localSheetId="8">'[1]Inputs3- Soils &amp; Crops'!$D$27</definedName>
    <definedName name="IN3_FERTN_APP">'[3]Inputs3- Soils &amp; Crops'!$D$27</definedName>
    <definedName name="IN3_FERTP_APP">'Inputs3- Soils &amp; Crops'!$D$28</definedName>
    <definedName name="IN3_IRRIGATION_AMOUNT" localSheetId="1">'Inputs3- Soils &amp; Crops'!$D$36</definedName>
    <definedName name="IN3_IRRIGATION_AMOUNT">'[1]Inputs3- Soils &amp; Crops'!$D$36</definedName>
    <definedName name="IN3_IRRIGATION_MAX" localSheetId="1">'Inputs3- Soils &amp; Crops'!$D$37</definedName>
    <definedName name="IN3_IRRIGATION_MAX">'[1]Inputs3- Soils &amp; Crops'!$D$37</definedName>
    <definedName name="IN3_LANDUSE" localSheetId="9">'[1]Inputs3- Soils &amp; Crops'!$D$26</definedName>
    <definedName name="IN3_LANDUSE" localSheetId="10">'[1]Inputs3- Soils &amp; Crops'!$D$26</definedName>
    <definedName name="IN3_LANDUSE" localSheetId="1">'Inputs3- Soils &amp; Crops'!$D$26</definedName>
    <definedName name="IN3_LANDUSE" localSheetId="8">'[1]Inputs3- Soils &amp; Crops'!$D$26</definedName>
    <definedName name="IN3_LANDUSE">'[3]Inputs3- Soils &amp; Crops'!$D$26</definedName>
    <definedName name="IN3_NAREAS" localSheetId="9">'[1]Inputs3- Soils &amp; Crops'!$F$10</definedName>
    <definedName name="IN3_NAREAS" localSheetId="10">'[1]Inputs3- Soils &amp; Crops'!$F$10</definedName>
    <definedName name="IN3_NAREAS" localSheetId="1">'Inputs3- Soils &amp; Crops'!$F$10</definedName>
    <definedName name="IN3_NAREAS" localSheetId="8">'[1]Inputs3- Soils &amp; Crops'!$F$10</definedName>
    <definedName name="IN3_NAREAS">'[3]Inputs3- Soils &amp; Crops'!$F$10</definedName>
    <definedName name="IN3_ORGWASTE_AMOUNT" localSheetId="9">'[1]Inputs3- Soils &amp; Crops'!$D$34</definedName>
    <definedName name="IN3_ORGWASTE_AMOUNT" localSheetId="10">'[1]Inputs3- Soils &amp; Crops'!$D$34</definedName>
    <definedName name="IN3_ORGWASTE_AMOUNT" localSheetId="1">'Inputs3- Soils &amp; Crops'!$D$34</definedName>
    <definedName name="IN3_ORGWASTE_AMOUNT" localSheetId="8">'[1]Inputs3- Soils &amp; Crops'!$D$34</definedName>
    <definedName name="IN3_ORGWASTE_AMOUNT">'[3]Inputs3- Soils &amp; Crops'!$D$34</definedName>
    <definedName name="IN3_ORGWASTE_MONTH" localSheetId="9">'[1]Inputs3- Soils &amp; Crops'!$D$33</definedName>
    <definedName name="IN3_ORGWASTE_MONTH" localSheetId="10">'[1]Inputs3- Soils &amp; Crops'!$D$33</definedName>
    <definedName name="IN3_ORGWASTE_MONTH" localSheetId="1">'Inputs3- Soils &amp; Crops'!$D$33</definedName>
    <definedName name="IN3_ORGWASTE_MONTH" localSheetId="8">'[1]Inputs3- Soils &amp; Crops'!$D$33</definedName>
    <definedName name="IN3_ORGWASTE_MONTH">'[3]Inputs3- Soils &amp; Crops'!$D$33</definedName>
    <definedName name="IN3_ORGWASTE_TYPE" localSheetId="9">'[1]Inputs3- Soils &amp; Crops'!$D$32</definedName>
    <definedName name="IN3_ORGWASTE_TYPE" localSheetId="10">'[1]Inputs3- Soils &amp; Crops'!$D$32</definedName>
    <definedName name="IN3_ORGWASTE_TYPE" localSheetId="1">'Inputs3- Soils &amp; Crops'!$D$32</definedName>
    <definedName name="IN3_ORGWASTE_TYPE" localSheetId="8">'[1]Inputs3- Soils &amp; Crops'!$D$32</definedName>
    <definedName name="IN3_ORGWASTE_TYPE">'[3]Inputs3- Soils &amp; Crops'!$D$32</definedName>
    <definedName name="IN3_PERCENTC" localSheetId="9">'[1]Inputs3- Soils &amp; Crops'!$D$22</definedName>
    <definedName name="IN3_PERCENTC" localSheetId="10">'[1]Inputs3- Soils &amp; Crops'!$D$22</definedName>
    <definedName name="IN3_PERCENTC" localSheetId="1">'Inputs3- Soils &amp; Crops'!$D$22</definedName>
    <definedName name="IN3_PERCENTC" localSheetId="8">'[1]Inputs3- Soils &amp; Crops'!$D$22</definedName>
    <definedName name="IN3_PERCENTC">'[3]Inputs3- Soils &amp; Crops'!$D$22</definedName>
    <definedName name="IN3_PH" localSheetId="9">'[1]Inputs3- Soils &amp; Crops'!$D$24</definedName>
    <definedName name="IN3_PH" localSheetId="10">'[1]Inputs3- Soils &amp; Crops'!$D$24</definedName>
    <definedName name="IN3_PH" localSheetId="1">'Inputs3- Soils &amp; Crops'!$D$24</definedName>
    <definedName name="IN3_PH" localSheetId="8">'[1]Inputs3- Soils &amp; Crops'!$D$24</definedName>
    <definedName name="IN3_PH">'[3]Inputs3- Soils &amp; Crops'!$D$24</definedName>
    <definedName name="IN3_SAL" localSheetId="9">'[1]Inputs3- Soils &amp; Crops'!$D$25</definedName>
    <definedName name="IN3_SAL" localSheetId="10">'[1]Inputs3- Soils &amp; Crops'!$D$25</definedName>
    <definedName name="IN3_SAL" localSheetId="1">'Inputs3- Soils &amp; Crops'!$D$25</definedName>
    <definedName name="IN3_SAL" localSheetId="8">'[1]Inputs3- Soils &amp; Crops'!$D$25</definedName>
    <definedName name="IN3_SAL">'[3]Inputs3- Soils &amp; Crops'!$D$25</definedName>
    <definedName name="IN3_SAND">'Inputs3- Soils &amp; Crops'!$D$21</definedName>
    <definedName name="IN3_SILT" localSheetId="9">'[1]Inputs3- Soils &amp; Crops'!$D$20</definedName>
    <definedName name="IN3_SILT" localSheetId="10">'[1]Inputs3- Soils &amp; Crops'!$D$20</definedName>
    <definedName name="IN3_SILT" localSheetId="1">'Inputs3- Soils &amp; Crops'!$D$20</definedName>
    <definedName name="IN3_SILT" localSheetId="8">'[1]Inputs3- Soils &amp; Crops'!$D$20</definedName>
    <definedName name="IN3_SILT">'[3]Inputs3- Soils &amp; Crops'!$D$20</definedName>
    <definedName name="IN3_YIELD" localSheetId="1">'Inputs3- Soils &amp; Crops'!$D$29</definedName>
    <definedName name="IN3_YIELD">'[1]Inputs3- Soils &amp; Crops'!$D$29</definedName>
    <definedName name="IN3B_AREA" localSheetId="9">'[1]Inputs3b- Soils &amp; Rotations'!$D$15</definedName>
    <definedName name="IN3B_AREA" localSheetId="10">'[1]Inputs3b- Soils &amp; Rotations'!$D$15</definedName>
    <definedName name="IN3B_AREA" localSheetId="1">'[2]Inputs3b- Soils &amp; Rotations'!$D$15</definedName>
    <definedName name="IN3B_AREA" localSheetId="8">'[1]Inputs3b- Soils &amp; Rotations'!$D$15</definedName>
    <definedName name="IN3B_AREA">'[3]Inputs3b- Soils &amp; Rotations'!$D$15</definedName>
    <definedName name="IN3B_AREANAME" localSheetId="1">'[2]Inputs3b- Soils &amp; Rotations'!$E$14:$I$14</definedName>
    <definedName name="IN3B_AREANAME">'[1]Inputs3b- Soils &amp; Rotations'!$E$14:$I$14</definedName>
    <definedName name="IN3B_BD" localSheetId="9">'[1]Inputs3b- Soils &amp; Rotations'!$D$22</definedName>
    <definedName name="IN3B_BD" localSheetId="10">'[1]Inputs3b- Soils &amp; Rotations'!$D$22</definedName>
    <definedName name="IN3B_BD" localSheetId="1">'[2]Inputs3b- Soils &amp; Rotations'!$D$22</definedName>
    <definedName name="IN3B_BD" localSheetId="8">'[1]Inputs3b- Soils &amp; Rotations'!$D$22</definedName>
    <definedName name="IN3B_BD">'[3]Inputs3b- Soils &amp; Rotations'!$D$22</definedName>
    <definedName name="IN3B_CBLOCK" localSheetId="9">'[1]Inputs3b- Soils &amp; Rotations'!$F$9</definedName>
    <definedName name="IN3B_CBLOCK" localSheetId="10">'[1]Inputs3b- Soils &amp; Rotations'!$F$9</definedName>
    <definedName name="IN3B_CBLOCK" localSheetId="1">'[2]Inputs3b- Soils &amp; Rotations'!$F$9</definedName>
    <definedName name="IN3B_CBLOCK" localSheetId="8">'[1]Inputs3b- Soils &amp; Rotations'!$F$9</definedName>
    <definedName name="IN3B_CBLOCK">'[3]Inputs3b- Soils &amp; Rotations'!$F$9</definedName>
    <definedName name="IN3B_CLAY" localSheetId="9">'[1]Inputs3b- Soils &amp; Rotations'!$D$18</definedName>
    <definedName name="IN3B_CLAY" localSheetId="10">'[1]Inputs3b- Soils &amp; Rotations'!$D$18</definedName>
    <definedName name="IN3B_CLAY" localSheetId="1">'[2]Inputs3b- Soils &amp; Rotations'!$D$18</definedName>
    <definedName name="IN3B_CLAY" localSheetId="8">'[1]Inputs3b- Soils &amp; Rotations'!$D$18</definedName>
    <definedName name="IN3B_CLAY">'[3]Inputs3b- Soils &amp; Rotations'!$D$18</definedName>
    <definedName name="IN3B_DEPTH" localSheetId="9">'[1]Inputs3b- Soils &amp; Rotations'!$D$17</definedName>
    <definedName name="IN3B_DEPTH" localSheetId="10">'[1]Inputs3b- Soils &amp; Rotations'!$D$17</definedName>
    <definedName name="IN3B_DEPTH" localSheetId="1">'[2]Inputs3b- Soils &amp; Rotations'!$D$17</definedName>
    <definedName name="IN3B_DEPTH" localSheetId="8">'[1]Inputs3b- Soils &amp; Rotations'!$D$17</definedName>
    <definedName name="IN3B_DEPTH">'[3]Inputs3b- Soils &amp; Rotations'!$D$17</definedName>
    <definedName name="IN3B_FERT_MONTH" localSheetId="9">'[1]Inputs3b- Soils &amp; Rotations'!$D$159</definedName>
    <definedName name="IN3B_FERT_MONTH" localSheetId="10">'[1]Inputs3b- Soils &amp; Rotations'!$D$159</definedName>
    <definedName name="IN3B_FERT_MONTH" localSheetId="1">'[2]Inputs3b- Soils &amp; Rotations'!$D$159</definedName>
    <definedName name="IN3B_FERT_MONTH" localSheetId="8">'[1]Inputs3b- Soils &amp; Rotations'!$D$159</definedName>
    <definedName name="IN3B_FERT_MONTH">'[3]Inputs3b- Soils &amp; Rotations'!$D$159</definedName>
    <definedName name="IN3B_FERTN_APP" localSheetId="9">'[1]Inputs3b- Soils &amp; Rotations'!$D$157</definedName>
    <definedName name="IN3B_FERTN_APP" localSheetId="10">'[1]Inputs3b- Soils &amp; Rotations'!$D$157</definedName>
    <definedName name="IN3B_FERTN_APP" localSheetId="1">'[2]Inputs3b- Soils &amp; Rotations'!$D$157</definedName>
    <definedName name="IN3B_FERTN_APP" localSheetId="8">'[1]Inputs3b- Soils &amp; Rotations'!$D$157</definedName>
    <definedName name="IN3B_FERTN_APP">'[3]Inputs3b- Soils &amp; Rotations'!$D$157</definedName>
    <definedName name="IN3B_FERTTYPE" localSheetId="9">'[1]Inputs3b- Soils &amp; Rotations'!$D$156</definedName>
    <definedName name="IN3B_FERTTYPE" localSheetId="10">'[1]Inputs3b- Soils &amp; Rotations'!$D$156</definedName>
    <definedName name="IN3B_FERTTYPE" localSheetId="1">'[2]Inputs3b- Soils &amp; Rotations'!$D$156</definedName>
    <definedName name="IN3B_FERTTYPE" localSheetId="8">'[1]Inputs3b- Soils &amp; Rotations'!$D$156</definedName>
    <definedName name="IN3B_FERTTYPE">'[3]Inputs3b- Soils &amp; Rotations'!$D$156</definedName>
    <definedName name="IN3B_HARV" localSheetId="9">'[1]Inputs3b- Soils &amp; Rotations'!$D$153</definedName>
    <definedName name="IN3B_HARV" localSheetId="10">'[1]Inputs3b- Soils &amp; Rotations'!$D$153</definedName>
    <definedName name="IN3B_HARV" localSheetId="1">'[2]Inputs3b- Soils &amp; Rotations'!$D$153</definedName>
    <definedName name="IN3B_HARV" localSheetId="8">'[1]Inputs3b- Soils &amp; Rotations'!$D$153</definedName>
    <definedName name="IN3B_HARV">'[3]Inputs3b- Soils &amp; Rotations'!$D$153</definedName>
    <definedName name="IN3B_LANDUSE" localSheetId="9">'[1]Inputs3b- Soils &amp; Rotations'!$D$151</definedName>
    <definedName name="IN3B_LANDUSE" localSheetId="10">'[1]Inputs3b- Soils &amp; Rotations'!$D$151</definedName>
    <definedName name="IN3B_LANDUSE" localSheetId="1">'[2]Inputs3b- Soils &amp; Rotations'!$D$151</definedName>
    <definedName name="IN3B_LANDUSE" localSheetId="8">'[1]Inputs3b- Soils &amp; Rotations'!$D$151</definedName>
    <definedName name="IN3B_LANDUSE">'[3]Inputs3b- Soils &amp; Rotations'!$D$151</definedName>
    <definedName name="IN3B_ORGWASTE_AMOUNT" localSheetId="9">'[1]Inputs3b- Soils &amp; Rotations'!$D$163</definedName>
    <definedName name="IN3B_ORGWASTE_AMOUNT" localSheetId="10">'[1]Inputs3b- Soils &amp; Rotations'!$D$163</definedName>
    <definedName name="IN3B_ORGWASTE_AMOUNT" localSheetId="1">'[2]Inputs3b- Soils &amp; Rotations'!$D$163</definedName>
    <definedName name="IN3B_ORGWASTE_AMOUNT" localSheetId="8">'[1]Inputs3b- Soils &amp; Rotations'!$D$163</definedName>
    <definedName name="IN3B_ORGWASTE_AMOUNT">'[3]Inputs3b- Soils &amp; Rotations'!$D$163</definedName>
    <definedName name="IN3B_ORGWASTE_MONTH" localSheetId="9">'[1]Inputs3b- Soils &amp; Rotations'!$D$162</definedName>
    <definedName name="IN3B_ORGWASTE_MONTH" localSheetId="10">'[1]Inputs3b- Soils &amp; Rotations'!$D$162</definedName>
    <definedName name="IN3B_ORGWASTE_MONTH" localSheetId="1">'[2]Inputs3b- Soils &amp; Rotations'!$D$162</definedName>
    <definedName name="IN3B_ORGWASTE_MONTH" localSheetId="8">'[1]Inputs3b- Soils &amp; Rotations'!$D$162</definedName>
    <definedName name="IN3B_ORGWASTE_MONTH">'[3]Inputs3b- Soils &amp; Rotations'!$D$162</definedName>
    <definedName name="IN3B_ORGWASTE_TYPE" localSheetId="9">'[1]Inputs3b- Soils &amp; Rotations'!$D$161</definedName>
    <definedName name="IN3B_ORGWASTE_TYPE" localSheetId="10">'[1]Inputs3b- Soils &amp; Rotations'!$D$161</definedName>
    <definedName name="IN3B_ORGWASTE_TYPE" localSheetId="1">'[2]Inputs3b- Soils &amp; Rotations'!$D$161</definedName>
    <definedName name="IN3B_ORGWASTE_TYPE" localSheetId="8">'[1]Inputs3b- Soils &amp; Rotations'!$D$161</definedName>
    <definedName name="IN3B_ORGWASTE_TYPE">'[3]Inputs3b- Soils &amp; Rotations'!$D$161</definedName>
    <definedName name="IN3B_PERCENTC" localSheetId="9">'[1]Inputs3b- Soils &amp; Rotations'!$D$21</definedName>
    <definedName name="IN3B_PERCENTC" localSheetId="10">'[1]Inputs3b- Soils &amp; Rotations'!$D$21</definedName>
    <definedName name="IN3B_PERCENTC" localSheetId="1">'[2]Inputs3b- Soils &amp; Rotations'!$D$21</definedName>
    <definedName name="IN3B_PERCENTC" localSheetId="8">'[1]Inputs3b- Soils &amp; Rotations'!$D$21</definedName>
    <definedName name="IN3B_PERCENTC">'[3]Inputs3b- Soils &amp; Rotations'!$D$21</definedName>
    <definedName name="IN3B_PH" localSheetId="9">'[1]Inputs3b- Soils &amp; Rotations'!$D$23</definedName>
    <definedName name="IN3B_PH" localSheetId="10">'[1]Inputs3b- Soils &amp; Rotations'!$D$23</definedName>
    <definedName name="IN3B_PH" localSheetId="1">'[2]Inputs3b- Soils &amp; Rotations'!$D$23</definedName>
    <definedName name="IN3B_PH" localSheetId="8">'[1]Inputs3b- Soils &amp; Rotations'!$D$23</definedName>
    <definedName name="IN3B_PH">'[3]Inputs3b- Soils &amp; Rotations'!$D$23</definedName>
    <definedName name="IN3B_ROTYEARS" localSheetId="9">'[1]Inputs3b- Soils &amp; Rotations'!$D$26</definedName>
    <definedName name="IN3B_ROTYEARS" localSheetId="10">'[1]Inputs3b- Soils &amp; Rotations'!$D$26</definedName>
    <definedName name="IN3B_ROTYEARS" localSheetId="1">'[2]Inputs3b- Soils &amp; Rotations'!$D$26</definedName>
    <definedName name="IN3B_ROTYEARS" localSheetId="8">'[1]Inputs3b- Soils &amp; Rotations'!$D$26</definedName>
    <definedName name="IN3B_ROTYEARS">'[3]Inputs3b- Soils &amp; Rotations'!$D$26</definedName>
    <definedName name="IN3B_SAL" localSheetId="9">'[1]Inputs3b- Soils &amp; Rotations'!$D$24</definedName>
    <definedName name="IN3B_SAL" localSheetId="10">'[1]Inputs3b- Soils &amp; Rotations'!$D$24</definedName>
    <definedName name="IN3B_SAL" localSheetId="1">'[2]Inputs3b- Soils &amp; Rotations'!$D$24</definedName>
    <definedName name="IN3B_SAL" localSheetId="8">'[1]Inputs3b- Soils &amp; Rotations'!$D$24</definedName>
    <definedName name="IN3B_SAL">'[3]Inputs3b- Soils &amp; Rotations'!$D$24</definedName>
    <definedName name="IN3B_SILT" localSheetId="9">'[1]Inputs3b- Soils &amp; Rotations'!$D$19</definedName>
    <definedName name="IN3B_SILT" localSheetId="10">'[1]Inputs3b- Soils &amp; Rotations'!$D$19</definedName>
    <definedName name="IN3B_SILT" localSheetId="1">'[2]Inputs3b- Soils &amp; Rotations'!$D$19</definedName>
    <definedName name="IN3B_SILT" localSheetId="8">'[1]Inputs3b- Soils &amp; Rotations'!$D$19</definedName>
    <definedName name="IN3B_SILT">'[3]Inputs3b- Soils &amp; Rotations'!$D$19</definedName>
    <definedName name="IN3B_SOW" localSheetId="9">'[1]Inputs3b- Soils &amp; Rotations'!$D$152</definedName>
    <definedName name="IN3B_SOW" localSheetId="10">'[1]Inputs3b- Soils &amp; Rotations'!$D$152</definedName>
    <definedName name="IN3B_SOW" localSheetId="1">'[2]Inputs3b- Soils &amp; Rotations'!$D$152</definedName>
    <definedName name="IN3B_SOW" localSheetId="8">'[1]Inputs3b- Soils &amp; Rotations'!$D$152</definedName>
    <definedName name="IN3B_SOW">'[3]Inputs3b- Soils &amp; Rotations'!$D$152</definedName>
    <definedName name="IN3B_YIELD" localSheetId="9">'[1]Inputs3b- Soils &amp; Rotations'!$D$154</definedName>
    <definedName name="IN3B_YIELD" localSheetId="10">'[1]Inputs3b- Soils &amp; Rotations'!$D$154</definedName>
    <definedName name="IN3B_YIELD" localSheetId="1">'[2]Inputs3b- Soils &amp; Rotations'!$D$154</definedName>
    <definedName name="IN3B_YIELD" localSheetId="8">'[1]Inputs3b- Soils &amp; Rotations'!$D$154</definedName>
    <definedName name="IN3B_YIELD">'[3]Inputs3b- Soils &amp; Rotations'!$D$154</definedName>
    <definedName name="IN3C_EXTRA_FERT_MONTH" localSheetId="9">'[1]Inputs3c- Changes in management'!$D$19</definedName>
    <definedName name="IN3C_EXTRA_FERT_MONTH" localSheetId="10">'[1]Inputs3c- Changes in management'!$D$19</definedName>
    <definedName name="IN3C_EXTRA_FERT_MONTH" localSheetId="1">'[2]Inputs3c- Changes in management'!$D$19</definedName>
    <definedName name="IN3C_EXTRA_FERT_MONTH" localSheetId="8">'[1]Inputs3c- Changes in management'!$D$19</definedName>
    <definedName name="IN3C_EXTRA_FERT_MONTH">'[3]Inputs3c- Changes in management'!$D$19</definedName>
    <definedName name="IN3C_EXTRA_FERTN_AMOUNT" localSheetId="9">'[1]Inputs3c- Changes in management'!$D$17</definedName>
    <definedName name="IN3C_EXTRA_FERTN_AMOUNT" localSheetId="10">'[1]Inputs3c- Changes in management'!$D$17</definedName>
    <definedName name="IN3C_EXTRA_FERTN_AMOUNT" localSheetId="1">'[2]Inputs3c- Changes in management'!$D$17</definedName>
    <definedName name="IN3C_EXTRA_FERTN_AMOUNT" localSheetId="8">'[1]Inputs3c- Changes in management'!$D$17</definedName>
    <definedName name="IN3C_EXTRA_FERTN_AMOUNT">'[3]Inputs3c- Changes in management'!$D$17</definedName>
    <definedName name="IN3C_EXTRA_OW_AMOUNT" localSheetId="1">'[2]Inputs3c- Changes in management'!$D$23</definedName>
    <definedName name="IN3C_EXTRA_OW_AMOUNT">'[1]Inputs3c- Changes in management'!$D$23</definedName>
    <definedName name="IN3C_EXTRA_OW_MONTH" localSheetId="1">'[2]Inputs3c- Changes in management'!$D$22</definedName>
    <definedName name="IN3C_EXTRA_OW_MONTH">'[1]Inputs3c- Changes in management'!$D$22</definedName>
    <definedName name="IN3C_EXTRA_OW_TYPE" localSheetId="9">'[1]Inputs3c- Changes in management'!$D$21</definedName>
    <definedName name="IN3C_EXTRA_OW_TYPE" localSheetId="10">'[1]Inputs3c- Changes in management'!$D$21</definedName>
    <definedName name="IN3C_EXTRA_OW_TYPE" localSheetId="1">'[2]Inputs3c- Changes in management'!$D$21</definedName>
    <definedName name="IN3C_EXTRA_OW_TYPE" localSheetId="8">'[1]Inputs3c- Changes in management'!$D$21</definedName>
    <definedName name="IN3C_EXTRA_OW_TYPE">'[3]Inputs3c- Changes in management'!$D$21</definedName>
    <definedName name="IN4_ANIMALS" localSheetId="9">'[1]Inputs4- Livestock'!$D$18</definedName>
    <definedName name="IN4_ANIMALS" localSheetId="10">'[1]Inputs4- Livestock'!$D$18</definedName>
    <definedName name="IN4_ANIMALS" localSheetId="1">'[2]Inputs4- Livestock'!$D$18</definedName>
    <definedName name="IN4_ANIMALS">'Inputs4- Livestock'!$D$18</definedName>
    <definedName name="IN4_FBLOCK" localSheetId="9">'[1]Inputs4- Livestock'!$F$9</definedName>
    <definedName name="IN4_FBLOCK" localSheetId="10">'[1]Inputs4- Livestock'!$F$9</definedName>
    <definedName name="IN4_FBLOCK" localSheetId="1">'[2]Inputs4- Livestock'!$F$9</definedName>
    <definedName name="IN4_FBLOCK">'Inputs4- Livestock'!$F$9</definedName>
    <definedName name="IN4_FEEDTYPE" localSheetId="9">'[1]Inputs4- Livestock'!$D$21</definedName>
    <definedName name="IN4_FEEDTYPE" localSheetId="10">'[1]Inputs4- Livestock'!$D$21</definedName>
    <definedName name="IN4_FEEDTYPE" localSheetId="1">'[2]Inputs4- Livestock'!$D$21</definedName>
    <definedName name="IN4_FEEDTYPE">'Inputs4- Livestock'!$D$21</definedName>
    <definedName name="IN4_NANIMALS" localSheetId="9">'[1]Inputs4- Livestock'!$F$10</definedName>
    <definedName name="IN4_NANIMALS" localSheetId="10">'[1]Inputs4- Livestock'!$F$10</definedName>
    <definedName name="IN4_NANIMALS" localSheetId="1">'[2]Inputs4- Livestock'!$F$10</definedName>
    <definedName name="IN4_NANIMALS">'Inputs4- Livestock'!$F$10</definedName>
    <definedName name="IN4_NUMBER_OF_ANIMALS" localSheetId="9">'[1]Inputs4- Livestock'!$D$19</definedName>
    <definedName name="IN4_NUMBER_OF_ANIMALS" localSheetId="10">'[1]Inputs4- Livestock'!$D$19</definedName>
    <definedName name="IN4_NUMBER_OF_ANIMALS" localSheetId="1">'[2]Inputs4- Livestock'!$D$19</definedName>
    <definedName name="IN4_NUMBER_OF_ANIMALS">'Inputs4- Livestock'!$D$19</definedName>
    <definedName name="IN4_PERCENT_FEED_CROP1" localSheetId="9">'[1]Inputs4- Livestock'!$D$22</definedName>
    <definedName name="IN4_PERCENT_FEED_CROP1" localSheetId="10">'[1]Inputs4- Livestock'!$D$22</definedName>
    <definedName name="IN4_PERCENT_FEED_CROP1" localSheetId="1">'[2]Inputs4- Livestock'!$D$22</definedName>
    <definedName name="IN4_PERCENT_FEED_CROP1">'Inputs4- Livestock'!$D$22</definedName>
    <definedName name="IN4_PERCENT_FEED_CROP2" localSheetId="9">'[1]Inputs4- Livestock'!$D$24</definedName>
    <definedName name="IN4_PERCENT_FEED_CROP2" localSheetId="10">'[1]Inputs4- Livestock'!$D$24</definedName>
    <definedName name="IN4_PERCENT_FEED_CROP2" localSheetId="1">'[2]Inputs4- Livestock'!$D$24</definedName>
    <definedName name="IN4_PERCENT_FEED_CROP2">'Inputs4- Livestock'!$D$24</definedName>
    <definedName name="IN4_PERCENT_FEED_CROP3" localSheetId="9">'[1]Inputs4- Livestock'!$D$26</definedName>
    <definedName name="IN4_PERCENT_FEED_CROP3" localSheetId="10">'[1]Inputs4- Livestock'!$D$26</definedName>
    <definedName name="IN4_PERCENT_FEED_CROP3" localSheetId="1">'[2]Inputs4- Livestock'!$D$26</definedName>
    <definedName name="IN4_PERCENT_FEED_CROP3">'Inputs4- Livestock'!$D$26</definedName>
    <definedName name="IN4_PERCENT_FEED_CROP4" localSheetId="9">'[1]Inputs4- Livestock'!$D$28</definedName>
    <definedName name="IN4_PERCENT_FEED_CROP4" localSheetId="10">'[1]Inputs4- Livestock'!$D$28</definedName>
    <definedName name="IN4_PERCENT_FEED_CROP4" localSheetId="1">'[2]Inputs4- Livestock'!$D$28</definedName>
    <definedName name="IN4_PERCENT_FEED_CROP4">'Inputs4- Livestock'!$D$28</definedName>
    <definedName name="IN4_PERCENT_FEED_CROP5" localSheetId="9">'[1]Inputs4- Livestock'!$D$30</definedName>
    <definedName name="IN4_PERCENT_FEED_CROP5" localSheetId="10">'[1]Inputs4- Livestock'!$D$30</definedName>
    <definedName name="IN4_PERCENT_FEED_CROP5" localSheetId="1">'[2]Inputs4- Livestock'!$D$30</definedName>
    <definedName name="IN4_PERCENT_FEED_CROP5">'Inputs4- Livestock'!$D$30</definedName>
    <definedName name="IN4_PERCENT_FEED_OFFFARM" localSheetId="9">'[1]Inputs4- Livestock'!$D$31</definedName>
    <definedName name="IN4_PERCENT_FEED_OFFFARM" localSheetId="10">'[1]Inputs4- Livestock'!$D$31</definedName>
    <definedName name="IN4_PERCENT_FEED_OFFFARM" localSheetId="1">'[2]Inputs4- Livestock'!$D$31</definedName>
    <definedName name="IN4_PERCENT_FEED_OFFFARM">'Inputs4- Livestock'!$D$31</definedName>
    <definedName name="IN4_STRATEGY1">'Inputs4- Livestock'!$D$13</definedName>
    <definedName name="IN4_STRATEGY2">'Inputs4- Livestock'!$D$14</definedName>
    <definedName name="IN5_FBLOCK" localSheetId="1">'[2]Inputs5 - Org.Resource &amp; Energy'!$F$9</definedName>
    <definedName name="IN5_FBLOCK">'[1]Inputs5 - Org.Resource &amp; Energy'!$F$9</definedName>
    <definedName name="IN5_PERCENT_DUNG_USED_AS_FUEL" localSheetId="1">'[2]Inputs5 - Org.Resource &amp; Energy'!$F$18</definedName>
    <definedName name="IN5_PERCENT_DUNG_USED_AS_FUEL">'[1]Inputs5 - Org.Resource &amp; Energy'!$F$18</definedName>
    <definedName name="IN5_PERCENT_ORGANIC_RESOURCE_USE" localSheetId="1">'[2]Inputs5 - Org.Resource &amp; Energy'!$D$17</definedName>
    <definedName name="IN5_PERCENT_ORGANIC_RESOURCE_USE">'[1]Inputs5 - Org.Resource &amp; Energy'!$D$17</definedName>
    <definedName name="IN6_DAYS_HARVESTING" localSheetId="1">'[2]Inputs6 - Labour'!$D$51</definedName>
    <definedName name="IN6_DAYS_HARVESTING">'[1]Inputs6 - Labour'!$D$51</definedName>
    <definedName name="IN6_DAYS_SOWING" localSheetId="1">'[2]Inputs6 - Labour'!$D$44</definedName>
    <definedName name="IN6_DAYS_SOWING">'[1]Inputs6 - Labour'!$D$44</definedName>
    <definedName name="IN6_FBLOCK" localSheetId="1">'[2]Inputs6 - Labour'!$F$9</definedName>
    <definedName name="IN6_FBLOCK">'[1]Inputs6 - Labour'!$F$9</definedName>
    <definedName name="IN6_NUMBER_PEOPLE" localSheetId="1">'[2]Inputs6 - Labour'!$D$14</definedName>
    <definedName name="IN6_NUMBER_PEOPLE">'[1]Inputs6 - Labour'!$D$14</definedName>
    <definedName name="IN6_TIME_HARVESTING_EACH_DAY" localSheetId="1">'[2]Inputs6 - Labour'!$D$53</definedName>
    <definedName name="IN6_TIME_HARVESTING_EACH_DAY">'[1]Inputs6 - Labour'!$D$53</definedName>
    <definedName name="IN6_TIME_ON_OTHER_ESSENTIAL_ACTIVITIES" localSheetId="1">'[2]Inputs6 - Labour'!$D$58</definedName>
    <definedName name="IN6_TIME_ON_OTHER_ESSENTIAL_ACTIVITIES">'[1]Inputs6 - Labour'!$D$58</definedName>
    <definedName name="IN6_TIME_SOWING_EACH_DAY" localSheetId="1">'[2]Inputs6 - Labour'!$D$46</definedName>
    <definedName name="IN6_TIME_SOWING_EACH_DAY">'[1]Inputs6 - Labour'!$D$46</definedName>
    <definedName name="IN6_TIME_SPENT_MAINTAINING_LIVESTOCK" localSheetId="1">'[2]Inputs6 - Labour'!$D$39</definedName>
    <definedName name="IN6_TIME_SPENT_MAINTAINING_LIVESTOCK">'[1]Inputs6 - Labour'!$D$39</definedName>
    <definedName name="IN6_TIME_SPENT_MANAGING_DUNG" localSheetId="1">'[2]Inputs6 - Labour'!$D$40</definedName>
    <definedName name="IN6_TIME_SPENT_MANAGING_DUNG">'[1]Inputs6 - Labour'!$D$40</definedName>
    <definedName name="IN6_TIME_TENDING_CROPS" localSheetId="1">'[2]Inputs6 - Labour'!$D$49</definedName>
    <definedName name="IN6_TIME_TENDING_CROPS">'[1]Inputs6 - Labour'!$D$49</definedName>
    <definedName name="IN6_TIMETOCOLLECT_WOOD_BUNDLE" localSheetId="1">'[2]Inputs6 - Labour'!$E$18:$H$18</definedName>
    <definedName name="IN6_TIMETOCOLLECT_WOOD_BUNDLE">'[1]Inputs6 - Labour'!$E$18:$H$18</definedName>
    <definedName name="IN6_TOTAL_TIME_COLLECTING_WATER" localSheetId="1">'[2]Inputs6 - Labour'!$D$36</definedName>
    <definedName name="IN6_TOTAL_TIME_COLLECTING_WATER">'[1]Inputs6 - Labour'!$D$36</definedName>
    <definedName name="IN6_TOTAL_TIME_COLLECTING_WOOD" localSheetId="1">'[2]Inputs6 - Labour'!$D$24</definedName>
    <definedName name="IN6_TOTAL_TIME_COLLECTING_WOOD">'[1]Inputs6 - Labour'!$D$24</definedName>
    <definedName name="IN6_TOTNUM_PEOPLE" localSheetId="1">'[2]Inputs6 - Labour'!$I$14</definedName>
    <definedName name="IN6_TOTNUM_PEOPLE">'[1]Inputs6 - Labour'!$I$14</definedName>
    <definedName name="IN6_TRIPS_FOR_WATER" localSheetId="1">'[2]Inputs6 - Labour'!$D$27</definedName>
    <definedName name="IN6_TRIPS_FOR_WATER">'[1]Inputs6 - Labour'!$D$27</definedName>
    <definedName name="IN6_VOL_WATER_PER_TRIP" localSheetId="1">'[2]Inputs6 - Labour'!$D$29</definedName>
    <definedName name="IN6_VOL_WATER_PER_TRIP">'[1]Inputs6 - Labour'!$D$29</definedName>
    <definedName name="IN6_WAKING_TIME" localSheetId="1">'[2]Inputs6 - Labour'!$D$15</definedName>
    <definedName name="IN6_WAKING_TIME">'[1]Inputs6 - Labour'!$D$15</definedName>
    <definedName name="IN6_WEIGHT_WOOD_BUNDLE" localSheetId="1">'[2]Inputs6 - Labour'!$E$17:$H$17</definedName>
    <definedName name="IN6_WEIGHT_WOOD_BUNDLE">'[1]Inputs6 - Labour'!$E$17:$H$17</definedName>
    <definedName name="IN7_BUY_AMOUNT_DRY" localSheetId="1">'[2]Inputs7 - Purchases &amp; Sales'!$G$20</definedName>
    <definedName name="IN7_BUY_AMOUNT_DRY">'[1]Inputs7 - Purchases &amp; Sales'!$G$20</definedName>
    <definedName name="IN7_BUY_AMOUNT_WET" localSheetId="1">'[2]Inputs7 - Purchases &amp; Sales'!$K$20</definedName>
    <definedName name="IN7_BUY_AMOUNT_WET">'[1]Inputs7 - Purchases &amp; Sales'!$K$20</definedName>
    <definedName name="IN7_BUY_OTHER_DESCRIPTION" localSheetId="1">'[2]Inputs7 - Purchases &amp; Sales'!$E$77</definedName>
    <definedName name="IN7_BUY_OTHER_DESCRIPTION">'[1]Inputs7 - Purchases &amp; Sales'!$E$77</definedName>
    <definedName name="IN7_BUY_PRICE_DRY" localSheetId="1">'[2]Inputs7 - Purchases &amp; Sales'!$E$20</definedName>
    <definedName name="IN7_BUY_PRICE_DRY">'[1]Inputs7 - Purchases &amp; Sales'!$E$20</definedName>
    <definedName name="IN7_BUY_PRICE_WET" localSheetId="1">'[2]Inputs7 - Purchases &amp; Sales'!$I$20</definedName>
    <definedName name="IN7_BUY_PRICE_WET">'[1]Inputs7 - Purchases &amp; Sales'!$I$20</definedName>
    <definedName name="IN7_BUY_PRICE_WOOD_DRY" localSheetId="1">'[2]Inputs7 - Purchases &amp; Sales'!$E$23</definedName>
    <definedName name="IN7_BUY_PRICE_WOOD_DRY">'[1]Inputs7 - Purchases &amp; Sales'!$E$23</definedName>
    <definedName name="IN7_BUY_PRICE_WOOD_WET" localSheetId="1">'[2]Inputs7 - Purchases &amp; Sales'!$I$23</definedName>
    <definedName name="IN7_BUY_PRICE_WOOD_WET">'[1]Inputs7 - Purchases &amp; Sales'!$I$23</definedName>
    <definedName name="IN7_FBLOCK" localSheetId="1">'[2]Inputs7 - Purchases &amp; Sales'!$H$14</definedName>
    <definedName name="IN7_FBLOCK">'[1]Inputs7 - Purchases &amp; Sales'!$H$14</definedName>
    <definedName name="IN7_ITEM" localSheetId="1">'[2]Inputs7 - Purchases &amp; Sales'!$D$20</definedName>
    <definedName name="IN7_ITEM">'[1]Inputs7 - Purchases &amp; Sales'!$D$20</definedName>
    <definedName name="IN7_PRICE_UREA_N_DRYSEASON" localSheetId="1">'[2]Inputs7 - Purchases &amp; Sales'!$E$65</definedName>
    <definedName name="IN7_PRICE_UREA_N_DRYSEASON">'[1]Inputs7 - Purchases &amp; Sales'!$E$65</definedName>
    <definedName name="IN7_PRICE_UREA_N_WETSEASON" localSheetId="1">'[2]Inputs7 - Purchases &amp; Sales'!$I$65</definedName>
    <definedName name="IN7_PRICE_UREA_N_WETSEASON">'[1]Inputs7 - Purchases &amp; Sales'!$I$65</definedName>
    <definedName name="IN7_SALE_AMOUNT_DRY" localSheetId="1">'[2]Inputs7 - Purchases &amp; Sales'!$O$20</definedName>
    <definedName name="IN7_SALE_AMOUNT_DRY">'[1]Inputs7 - Purchases &amp; Sales'!$O$20</definedName>
    <definedName name="IN7_SALE_AMOUNT_WET" localSheetId="1">'[2]Inputs7 - Purchases &amp; Sales'!$S$20</definedName>
    <definedName name="IN7_SALE_AMOUNT_WET">'[1]Inputs7 - Purchases &amp; Sales'!$S$20</definedName>
    <definedName name="IN7_SALE_OTHER_AMOUNT" localSheetId="1">'[2]Inputs7 - Purchases &amp; Sales'!$O$77</definedName>
    <definedName name="IN7_SALE_OTHER_AMOUNT">'[1]Inputs7 - Purchases &amp; Sales'!$O$77</definedName>
    <definedName name="IN7_SALE_OTHER_DESCRIPTION" localSheetId="1">'[2]Inputs7 - Purchases &amp; Sales'!$M$77</definedName>
    <definedName name="IN7_SALE_OTHER_DESCRIPTION">'[1]Inputs7 - Purchases &amp; Sales'!$M$77</definedName>
    <definedName name="IN7_SALE_OTHER_MONTH" localSheetId="1">'[2]Inputs7 - Purchases &amp; Sales'!$Q$77</definedName>
    <definedName name="IN7_SALE_OTHER_MONTH">'[1]Inputs7 - Purchases &amp; Sales'!$Q$77</definedName>
    <definedName name="IN7_SALE_PRICE_DRY" localSheetId="1">'[2]Inputs7 - Purchases &amp; Sales'!$M$20</definedName>
    <definedName name="IN7_SALE_PRICE_DRY">'[1]Inputs7 - Purchases &amp; Sales'!$M$20</definedName>
    <definedName name="IN7_SALE_PRICE_DUNG_DRY" localSheetId="1">'[2]Inputs7 - Purchases &amp; Sales'!$M$22</definedName>
    <definedName name="IN7_SALE_PRICE_DUNG_DRY">'[1]Inputs7 - Purchases &amp; Sales'!$M$22</definedName>
    <definedName name="IN7_SALE_PRICE_DUNG_WET" localSheetId="1">'[2]Inputs7 - Purchases &amp; Sales'!$Q$22</definedName>
    <definedName name="IN7_SALE_PRICE_DUNG_WET">'[1]Inputs7 - Purchases &amp; Sales'!$Q$22</definedName>
    <definedName name="IN7_SALE_PRICE_WET" localSheetId="1">'[2]Inputs7 - Purchases &amp; Sales'!$Q$20</definedName>
    <definedName name="IN7_SALE_PRICE_WET">'[1]Inputs7 - Purchases &amp; Sales'!$Q$20</definedName>
    <definedName name="Manure_per_head" localSheetId="1">'[2]C1. Change in animal production'!$C$28:$AA$28</definedName>
    <definedName name="Manure_per_head">'[1]C1. Change in animal production'!$C$28:$AA$28</definedName>
    <definedName name="Meat_per_head" localSheetId="9">'C1. Change in animal production'!#REF!</definedName>
    <definedName name="Milk_per_head" localSheetId="9">'C1. Change in animal production'!#REF!</definedName>
    <definedName name="MinN_Rel" localSheetId="5">'Crop parms'!XEZ1</definedName>
    <definedName name="Month" localSheetId="9">'C1. Change in animal production'!#REF!</definedName>
    <definedName name="Month" localSheetId="5">'Crop parms'!$A:$A</definedName>
    <definedName name="N_response_coeff_LU" localSheetId="5">'Crop parms'!#REF!</definedName>
    <definedName name="NExcreted_per_head" localSheetId="1">'[2]C1. Change in animal production'!$C$29:$AA$29</definedName>
    <definedName name="NExcreted_per_head">'[1]C1. Change in animal production'!$C$29:$AA$29</definedName>
    <definedName name="NlimNPP_10y_earlier" localSheetId="5">'Crop parms'!XFD1048457</definedName>
    <definedName name="NLimNPP_Rel" localSheetId="5">'Crop parms'!XFD1</definedName>
    <definedName name="Nmin_LU" localSheetId="5">'Crop parms'!#REF!</definedName>
    <definedName name="Nopt_LU" localSheetId="5">'Crop parms'!#REF!</definedName>
    <definedName name="Number_Animals" localSheetId="9">'C1. Change in animal production'!#REF!</definedName>
    <definedName name="Number_People" localSheetId="1">'[2]E2. Energy use'!$C$14:$G$14</definedName>
    <definedName name="Number_People">'[1]E2. Energy use'!$C$14:$G$14</definedName>
    <definedName name="OptN_Rel" localSheetId="5">'Crop parms'!XFA1</definedName>
    <definedName name="R_1_PCH_ORGINPUT" localSheetId="1">'[2]R1. Impact organic waste (%)'!$C$15</definedName>
    <definedName name="R_1_PCH_ORGINPUT">'[1]R1. Impact organic waste (%)'!$C$15</definedName>
    <definedName name="R_2_EXTRA_ORGINPUT" localSheetId="1">'[2]R2. Impact extra organic waste'!$C$16</definedName>
    <definedName name="R_2_EXTRA_ORGINPUT">'[1]R2. Impact extra organic waste'!$C$16</definedName>
    <definedName name="R_2_MONTH_APPLIED" localSheetId="1">'[2]R2. Impact extra organic waste'!$M$10</definedName>
    <definedName name="R_2_MONTH_APPLIED">'[1]R2. Impact extra organic waste'!$M$10</definedName>
    <definedName name="R_2_PNH4_N" localSheetId="1">'[2]R2. Impact extra organic waste'!$P$10</definedName>
    <definedName name="R_2_PNH4_N">'[1]R2. Impact extra organic waste'!$P$10</definedName>
    <definedName name="Region" localSheetId="9">'C1. Change in animal production'!$C$18</definedName>
    <definedName name="ScaledNSupply_Rel" localSheetId="5">'Crop parms'!XFD1</definedName>
    <definedName name="ScaledYld_Rel" localSheetId="5">'Crop parms'!XFD1</definedName>
    <definedName name="SelectedModel" localSheetId="9">'C1. Change in animal production'!$H$16</definedName>
    <definedName name="SHEET_C1">'C1. Change in animal production'!$A$1</definedName>
    <definedName name="SHEET_C1A">'C1a. Typical animal production'!$A$1</definedName>
    <definedName name="SHEET_IN3">'Inputs3- Soils &amp; Crops'!$A$1</definedName>
    <definedName name="SHEET_IN4">'Inputs4- Livestock'!$A$1</definedName>
    <definedName name="SoilNSupply_Rel" localSheetId="5">'Crop parms'!XFC1</definedName>
    <definedName name="System" localSheetId="9">'C1. Change in animal production'!$K$18</definedName>
    <definedName name="Temp_Rel_NPP" localSheetId="1">'[2]B1a. Change from temp &amp; rain'!XFC1</definedName>
    <definedName name="Temp_Rel_NPP">'[1]B1a. Change from temp &amp; rain'!XFC1</definedName>
    <definedName name="ThisX" localSheetId="9">'C1. Change in animal production'!A:A</definedName>
    <definedName name="ThisX" localSheetId="5">'Crop parms'!A:A</definedName>
    <definedName name="ThisX" localSheetId="8">'Inputs4- Livestock'!A:A</definedName>
    <definedName name="ThisY" localSheetId="9">'C1. Change in animal production'!1:1</definedName>
    <definedName name="ThisY" localSheetId="5">'Crop parms'!1:1</definedName>
    <definedName name="Timestep" localSheetId="5">'Crop parms'!#REF!</definedName>
    <definedName name="Timestep_10yr" localSheetId="5">'Crop parms'!#REF!</definedName>
    <definedName name="Total_Manure" localSheetId="9">'C1. Change in animal production'!#REF!</definedName>
    <definedName name="Total_Meat" localSheetId="9">'C1. Change in animal production'!#REF!</definedName>
    <definedName name="Total_Milk" localSheetId="9">'C1. Change in animal production'!#REF!</definedName>
    <definedName name="TotalNExcreted" localSheetId="9">'C1. Change in animal production'!#REF!</definedName>
    <definedName name="Typical_SoilWater" localSheetId="1">'[2]D2. Water use for crops'!$G$38</definedName>
    <definedName name="Typical_SoilWater">'[1]D2. Water use for crops'!$G$38</definedName>
    <definedName name="Year" localSheetId="9">'C1. Change in animal production'!#REF!</definedName>
    <definedName name="Year" localSheetId="5">'Crop parms'!#REF!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0" i="20" l="1"/>
  <c r="L20" i="20"/>
  <c r="H10" i="20"/>
  <c r="I10" i="20" s="1"/>
  <c r="K18" i="19" l="1"/>
  <c r="B2" i="19"/>
  <c r="B2" i="18" l="1"/>
  <c r="J32" i="17"/>
  <c r="I32" i="17"/>
  <c r="H32" i="17"/>
  <c r="G32" i="17"/>
  <c r="F32" i="17"/>
  <c r="E32" i="17"/>
  <c r="D18" i="17"/>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49" i="15"/>
  <c r="I101" i="15" s="1"/>
  <c r="I153" i="15" s="1"/>
  <c r="I205" i="15" s="1"/>
  <c r="I257" i="15" s="1"/>
  <c r="I309" i="15" s="1"/>
  <c r="I361" i="15" s="1"/>
  <c r="I413" i="15" s="1"/>
  <c r="I465" i="15" s="1"/>
  <c r="I517" i="15" s="1"/>
  <c r="H49" i="15"/>
  <c r="H101" i="15" s="1"/>
  <c r="H153" i="15" s="1"/>
  <c r="H205" i="15" s="1"/>
  <c r="H257" i="15" s="1"/>
  <c r="H309" i="15" s="1"/>
  <c r="H361" i="15" s="1"/>
  <c r="H413" i="15" s="1"/>
  <c r="H465" i="15" s="1"/>
  <c r="H517" i="15" s="1"/>
  <c r="G49" i="15"/>
  <c r="G101" i="15" s="1"/>
  <c r="G153" i="15" s="1"/>
  <c r="G205" i="15" s="1"/>
  <c r="G257" i="15" s="1"/>
  <c r="G309" i="15" s="1"/>
  <c r="G361" i="15" s="1"/>
  <c r="G413" i="15" s="1"/>
  <c r="G465" i="15" s="1"/>
  <c r="G517" i="15" s="1"/>
  <c r="F49" i="15"/>
  <c r="F101" i="15" s="1"/>
  <c r="F153" i="15" s="1"/>
  <c r="F205" i="15" s="1"/>
  <c r="F257" i="15" s="1"/>
  <c r="F309" i="15" s="1"/>
  <c r="F361" i="15" s="1"/>
  <c r="F413" i="15" s="1"/>
  <c r="F465" i="15" s="1"/>
  <c r="F517" i="15" s="1"/>
  <c r="E49" i="15"/>
  <c r="E101" i="15" s="1"/>
  <c r="E153" i="15" s="1"/>
  <c r="E205" i="15" s="1"/>
  <c r="E257" i="15" s="1"/>
  <c r="E309" i="15" s="1"/>
  <c r="E361" i="15" s="1"/>
  <c r="E413" i="15" s="1"/>
  <c r="E465" i="15" s="1"/>
  <c r="E517" i="15" s="1"/>
  <c r="I48" i="15"/>
  <c r="I63" i="15" s="1"/>
  <c r="I115" i="15" s="1"/>
  <c r="I167" i="15" s="1"/>
  <c r="I219" i="15" s="1"/>
  <c r="I271" i="15" s="1"/>
  <c r="I323" i="15" s="1"/>
  <c r="I375" i="15" s="1"/>
  <c r="I427" i="15" s="1"/>
  <c r="I479" i="15" s="1"/>
  <c r="I531" i="15" s="1"/>
  <c r="H48" i="15"/>
  <c r="H63" i="15" s="1"/>
  <c r="H115" i="15" s="1"/>
  <c r="H167" i="15" s="1"/>
  <c r="H219" i="15" s="1"/>
  <c r="H271" i="15" s="1"/>
  <c r="H323" i="15" s="1"/>
  <c r="H375" i="15" s="1"/>
  <c r="H427" i="15" s="1"/>
  <c r="H479" i="15" s="1"/>
  <c r="H531" i="15" s="1"/>
  <c r="G48" i="15"/>
  <c r="G100" i="15" s="1"/>
  <c r="G152" i="15" s="1"/>
  <c r="G204" i="15" s="1"/>
  <c r="G256" i="15" s="1"/>
  <c r="G308" i="15" s="1"/>
  <c r="G360" i="15" s="1"/>
  <c r="G412" i="15" s="1"/>
  <c r="G464" i="15" s="1"/>
  <c r="G516" i="15" s="1"/>
  <c r="F48" i="15"/>
  <c r="F100" i="15" s="1"/>
  <c r="F152" i="15" s="1"/>
  <c r="F204" i="15" s="1"/>
  <c r="F256" i="15" s="1"/>
  <c r="F308" i="15" s="1"/>
  <c r="F360" i="15" s="1"/>
  <c r="F412" i="15" s="1"/>
  <c r="F464" i="15" s="1"/>
  <c r="F516" i="15" s="1"/>
  <c r="E48" i="15"/>
  <c r="E69" i="15" s="1"/>
  <c r="E121" i="15" s="1"/>
  <c r="E173" i="15" s="1"/>
  <c r="E225" i="15" s="1"/>
  <c r="E277" i="15" s="1"/>
  <c r="E329" i="15" s="1"/>
  <c r="E381" i="15" s="1"/>
  <c r="E433" i="15" s="1"/>
  <c r="E485" i="15" s="1"/>
  <c r="E537" i="15" s="1"/>
  <c r="I47" i="15"/>
  <c r="I99" i="15" s="1"/>
  <c r="I151" i="15" s="1"/>
  <c r="I203" i="15" s="1"/>
  <c r="I255" i="15" s="1"/>
  <c r="I307" i="15" s="1"/>
  <c r="I359" i="15" s="1"/>
  <c r="I411" i="15" s="1"/>
  <c r="I463" i="15" s="1"/>
  <c r="I515" i="15" s="1"/>
  <c r="H47" i="15"/>
  <c r="H99" i="15" s="1"/>
  <c r="H151" i="15" s="1"/>
  <c r="H203" i="15" s="1"/>
  <c r="H255" i="15" s="1"/>
  <c r="H307" i="15" s="1"/>
  <c r="H359" i="15" s="1"/>
  <c r="H411" i="15" s="1"/>
  <c r="H463" i="15" s="1"/>
  <c r="H515" i="15" s="1"/>
  <c r="G47" i="15"/>
  <c r="G99" i="15" s="1"/>
  <c r="G151" i="15" s="1"/>
  <c r="G203" i="15" s="1"/>
  <c r="G255" i="15" s="1"/>
  <c r="G307" i="15" s="1"/>
  <c r="G359" i="15" s="1"/>
  <c r="G411" i="15" s="1"/>
  <c r="G463" i="15" s="1"/>
  <c r="G515" i="15" s="1"/>
  <c r="F47" i="15"/>
  <c r="F99" i="15" s="1"/>
  <c r="F151" i="15" s="1"/>
  <c r="F203" i="15" s="1"/>
  <c r="F255" i="15" s="1"/>
  <c r="F307" i="15" s="1"/>
  <c r="F359" i="15" s="1"/>
  <c r="F411" i="15" s="1"/>
  <c r="F463" i="15" s="1"/>
  <c r="F515" i="15" s="1"/>
  <c r="E47" i="15"/>
  <c r="E99" i="15" s="1"/>
  <c r="E151" i="15" s="1"/>
  <c r="E203" i="15" s="1"/>
  <c r="E255" i="15" s="1"/>
  <c r="E307" i="15" s="1"/>
  <c r="E359" i="15" s="1"/>
  <c r="E411" i="15" s="1"/>
  <c r="E463" i="15" s="1"/>
  <c r="E515" i="15" s="1"/>
  <c r="I46" i="15"/>
  <c r="H46" i="15"/>
  <c r="G46" i="15"/>
  <c r="F46" i="15"/>
  <c r="E46" i="15"/>
  <c r="I45" i="15"/>
  <c r="H45" i="15"/>
  <c r="G45" i="15"/>
  <c r="F45" i="15"/>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B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G313" i="14"/>
  <c r="G365" i="14" s="1"/>
  <c r="G417" i="14" s="1"/>
  <c r="G469" i="14" s="1"/>
  <c r="G521" i="14" s="1"/>
  <c r="G573" i="14" s="1"/>
  <c r="G625"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49" i="14"/>
  <c r="E175" i="14" s="1"/>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H672" i="14"/>
  <c r="I671" i="14"/>
  <c r="F671" i="14"/>
  <c r="H671" i="14"/>
  <c r="I672" i="14"/>
  <c r="E671" i="14"/>
  <c r="G672" i="14"/>
  <c r="G671" i="14"/>
  <c r="E672" i="14"/>
  <c r="F672" i="14"/>
  <c r="I682" i="14" l="1"/>
  <c r="I679" i="14"/>
  <c r="F682" i="14"/>
  <c r="F679" i="14"/>
  <c r="G682" i="14"/>
  <c r="G679" i="14"/>
  <c r="E682" i="14"/>
  <c r="E679" i="14"/>
  <c r="H682" i="14"/>
  <c r="H679" i="14"/>
  <c r="I673" i="14"/>
  <c r="F673" i="14"/>
  <c r="E673" i="14"/>
  <c r="G673" i="14"/>
  <c r="H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H697" i="14"/>
  <c r="I698" i="14"/>
  <c r="F697" i="14"/>
  <c r="G698" i="14"/>
  <c r="E698" i="14"/>
  <c r="F698" i="14"/>
  <c r="E697" i="14"/>
  <c r="I697" i="14"/>
  <c r="G697" i="14"/>
  <c r="H698"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H699" i="14"/>
  <c r="E699" i="14"/>
  <c r="I699" i="14"/>
  <c r="F699" i="14"/>
  <c r="G699" i="14"/>
  <c r="E19" i="15" l="1"/>
  <c r="E45" i="15" s="1"/>
  <c r="H724" i="14"/>
  <c r="G724" i="14"/>
  <c r="I724" i="14"/>
  <c r="H723" i="14"/>
  <c r="I723" i="14"/>
  <c r="G723" i="14"/>
  <c r="E724" i="14"/>
  <c r="E723" i="14"/>
  <c r="F723" i="14"/>
  <c r="F724" i="14"/>
  <c r="F731" i="14" l="1"/>
  <c r="F734" i="14"/>
  <c r="I731" i="14"/>
  <c r="I734" i="14"/>
  <c r="E734" i="14"/>
  <c r="E731" i="14"/>
  <c r="G731" i="14"/>
  <c r="G734" i="14"/>
  <c r="H731" i="14"/>
  <c r="H734" i="14"/>
  <c r="G725" i="14"/>
  <c r="H725" i="14"/>
  <c r="F725" i="14"/>
  <c r="I725" i="14"/>
  <c r="E725" i="14"/>
  <c r="E750" i="14"/>
  <c r="F750" i="14"/>
  <c r="G749" i="14"/>
  <c r="E749" i="14"/>
  <c r="H750" i="14"/>
  <c r="I750" i="14"/>
  <c r="F749" i="14"/>
  <c r="I749" i="14"/>
  <c r="G750" i="14"/>
  <c r="H749" i="14"/>
  <c r="G757" i="14" l="1"/>
  <c r="G760" i="14"/>
  <c r="I760" i="14"/>
  <c r="I757" i="14"/>
  <c r="H760" i="14"/>
  <c r="H757" i="14"/>
  <c r="F760" i="14"/>
  <c r="F757" i="14"/>
  <c r="E760" i="14"/>
  <c r="E757" i="14"/>
  <c r="E751" i="14"/>
  <c r="I751" i="14"/>
  <c r="H751" i="14"/>
  <c r="G751" i="14"/>
  <c r="F751" i="14"/>
  <c r="F776" i="14"/>
  <c r="F775" i="14"/>
  <c r="G776" i="14"/>
  <c r="G775" i="14"/>
  <c r="H776" i="14"/>
  <c r="H775" i="14"/>
  <c r="I776" i="14"/>
  <c r="I775" i="14"/>
  <c r="E776" i="14"/>
  <c r="E775" i="14"/>
  <c r="E786" i="14" l="1"/>
  <c r="E783" i="14"/>
  <c r="I786" i="14"/>
  <c r="I783" i="14"/>
  <c r="H786" i="14"/>
  <c r="H783" i="14"/>
  <c r="G786" i="14"/>
  <c r="G783" i="14"/>
  <c r="F786" i="14"/>
  <c r="F783" i="14"/>
  <c r="F777" i="14"/>
  <c r="E777" i="14"/>
  <c r="G777" i="14"/>
  <c r="I777" i="14"/>
  <c r="H777" i="14"/>
  <c r="H801" i="14"/>
  <c r="H802" i="14"/>
  <c r="I801" i="14"/>
  <c r="E802" i="14"/>
  <c r="I802" i="14"/>
  <c r="E801" i="14"/>
  <c r="G802" i="14"/>
  <c r="F801" i="14"/>
  <c r="G801" i="14"/>
  <c r="F802" i="14"/>
  <c r="F809" i="14" l="1"/>
  <c r="F812" i="14"/>
  <c r="G812" i="14"/>
  <c r="G809" i="14"/>
  <c r="I812" i="14"/>
  <c r="I809" i="14"/>
  <c r="E809" i="14"/>
  <c r="E812" i="14"/>
  <c r="H812" i="14"/>
  <c r="H809" i="14"/>
  <c r="H803" i="14"/>
  <c r="F803" i="14"/>
  <c r="I803" i="14"/>
  <c r="G803" i="14"/>
  <c r="E803" i="14"/>
  <c r="E827" i="14"/>
  <c r="G827" i="14"/>
  <c r="I828" i="14"/>
  <c r="H828" i="14"/>
  <c r="E828" i="14"/>
  <c r="I827" i="14"/>
  <c r="F828" i="14"/>
  <c r="G828" i="14"/>
  <c r="H827" i="14"/>
  <c r="F827" i="14"/>
  <c r="G835" i="14" l="1"/>
  <c r="G838" i="14"/>
  <c r="F838" i="14"/>
  <c r="F835" i="14"/>
  <c r="E835" i="14"/>
  <c r="E838" i="14"/>
  <c r="H838" i="14"/>
  <c r="H835" i="14"/>
  <c r="I835" i="14"/>
  <c r="I838" i="14"/>
  <c r="G829" i="14"/>
  <c r="H829" i="14"/>
  <c r="I829" i="14"/>
  <c r="E829" i="14"/>
  <c r="F829" i="14"/>
  <c r="F854" i="14"/>
  <c r="F853" i="14"/>
  <c r="E854" i="14"/>
  <c r="E853" i="14"/>
  <c r="I853" i="14"/>
  <c r="I854" i="14"/>
  <c r="H853" i="14"/>
  <c r="H854" i="14"/>
  <c r="G854" i="14"/>
  <c r="G853" i="14"/>
  <c r="G864" i="14" l="1"/>
  <c r="G861" i="14"/>
  <c r="H864" i="14"/>
  <c r="H861" i="14"/>
  <c r="I864" i="14"/>
  <c r="I861" i="14"/>
  <c r="E861" i="14"/>
  <c r="E864" i="14"/>
  <c r="F864" i="14"/>
  <c r="F861" i="14"/>
  <c r="F855" i="14"/>
  <c r="G855" i="14"/>
  <c r="E855" i="14"/>
  <c r="H855" i="14"/>
  <c r="I855" i="14"/>
  <c r="I880" i="14"/>
  <c r="I879" i="14"/>
  <c r="H879" i="14"/>
  <c r="E880" i="14"/>
  <c r="F879" i="14"/>
  <c r="H880" i="14"/>
  <c r="G880" i="14"/>
  <c r="E879" i="14"/>
  <c r="G879" i="14"/>
  <c r="F880" i="14"/>
  <c r="F890" i="14" l="1"/>
  <c r="F887" i="14"/>
  <c r="G890" i="14"/>
  <c r="G887" i="14"/>
  <c r="H887" i="14"/>
  <c r="H890" i="14"/>
  <c r="E890" i="14"/>
  <c r="E887" i="14"/>
  <c r="I890" i="14"/>
  <c r="I887" i="14"/>
  <c r="I881" i="14"/>
  <c r="H881" i="14"/>
  <c r="F881" i="14"/>
  <c r="G881" i="14"/>
  <c r="E881" i="14"/>
  <c r="E906" i="14"/>
  <c r="G905" i="14"/>
  <c r="F906" i="14"/>
  <c r="I905" i="14"/>
  <c r="E905" i="14"/>
  <c r="F905" i="14"/>
  <c r="I906" i="14"/>
  <c r="G906" i="14"/>
  <c r="H905" i="14"/>
  <c r="H906" i="14"/>
  <c r="H916" i="14" l="1"/>
  <c r="H913" i="14"/>
  <c r="G913" i="14"/>
  <c r="G916" i="14"/>
  <c r="I913" i="14"/>
  <c r="I916" i="14"/>
  <c r="F916" i="14"/>
  <c r="F913" i="14"/>
  <c r="E916" i="14"/>
  <c r="E913" i="14"/>
  <c r="H907" i="14"/>
  <c r="G907" i="14"/>
  <c r="E907" i="14"/>
  <c r="I907" i="14"/>
  <c r="F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<sst xmlns="http://schemas.openxmlformats.org/spreadsheetml/2006/main" count="3780" uniqueCount="321">
  <si>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</si>
  <si>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</si>
  <si>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</si>
  <si>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</si>
  <si>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</si>
  <si>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</si>
  <si>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</si>
  <si>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</si>
  <si>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</si>
  <si>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</si>
  <si>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</si>
  <si>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</si>
  <si>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</si>
  <si>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</si>
  <si>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</si>
  <si>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</si>
  <si>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</si>
  <si>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</si>
  <si>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</si>
  <si>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</si>
  <si>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</si>
  <si>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</si>
  <si>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</si>
  <si>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</si>
  <si>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</si>
  <si>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</si>
  <si>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</si>
  <si>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</si>
  <si>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</si>
  <si>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</si>
  <si>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</si>
  <si>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</si>
  <si>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</si>
  <si>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</si>
  <si>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</si>
  <si>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</si>
  <si>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</si>
  <si>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</si>
  <si>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</si>
  <si>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</si>
  <si>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</si>
  <si>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</si>
  <si>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</si>
  <si>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</si>
  <si>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</si>
  <si>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</si>
  <si>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</si>
  <si>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</si>
  <si>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</si>
  <si>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</si>
  <si>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</si>
  <si>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</si>
  <si>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</si>
  <si>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</si>
  <si>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</si>
  <si>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</si>
  <si>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</si>
  <si>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</si>
  <si>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</si>
  <si>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</si>
  <si>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</si>
  <si>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</si>
  <si>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</si>
  <si>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</si>
  <si>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</si>
  <si>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</si>
  <si>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</si>
  <si>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</si>
  <si>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</si>
  <si>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</si>
  <si>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</si>
  <si>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</si>
  <si>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</si>
  <si>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</si>
  <si>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</si>
  <si>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</si>
  <si>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</si>
  <si>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</si>
  <si>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</si>
  <si>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</si>
  <si>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</si>
  <si>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</si>
  <si>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</si>
  <si>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</si>
  <si>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</si>
  <si>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</si>
  <si>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</si>
  <si>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</si>
  <si>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</si>
  <si>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</si>
  <si>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</si>
  <si>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</si>
  <si>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</si>
  <si>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</si>
  <si>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</si>
  <si>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</si>
  <si>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</si>
  <si>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</si>
  <si>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</si>
  <si>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</si>
  <si>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</si>
  <si>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</si>
  <si>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𝑁denit,max</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</si>
  <si>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</si>
  <si>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</si>
  <si>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</si>
  <si>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</si>
  <si>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</si>
  <si>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</si>
  <si>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</si>
  <si>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</si>
  <si>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</si>
  <si>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</si>
  <si>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</si>
  <si>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</si>
  <si>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</si>
  <si>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</si>
  <si>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</si>
  <si>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</si>
  <si>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</si>
  <si>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</si>
  <si>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</si>
  <si>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</si>
  <si>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</si>
  <si>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</si>
  <si>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</si>
  <si>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</si>
  <si>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</si>
  <si>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</si>
  <si>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</si>
  <si>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</si>
  <si>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</si>
  <si>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</si>
  <si>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</si>
  <si>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</si>
  <si>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</si>
  <si>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</si>
  <si>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</si>
  <si>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</si>
  <si>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</si>
  <si>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</si>
  <si>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</si>
  <si>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</si>
  <si>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</si>
  <si>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</si>
  <si>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</si>
  <si>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</si>
  <si>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</si>
  <si>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</si>
  <si>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</si>
  <si>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</si>
  <si>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</si>
  <si>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</si>
  <si>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</si>
  <si>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</si>
  <si>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</si>
  <si>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</si>
  <si>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</si>
  <si>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</si>
  <si>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</si>
  <si>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</si>
  <si>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</si>
  <si>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</si>
  <si>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</si>
  <si>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</si>
  <si>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</si>
  <si>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</si>
  <si>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</si>
  <si>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</si>
  <si>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</si>
  <si>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</si>
  <si>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</si>
  <si>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</si>
  <si>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</si>
  <si>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</si>
  <si>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</si>
  <si>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</si>
  <si>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</si>
  <si>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</si>
  <si>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</si>
  <si>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</si>
  <si>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</si>
  <si>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</si>
  <si>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</si>
  <si>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</si>
  <si>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</si>
  <si>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</si>
  <si>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</si>
  <si>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</si>
  <si>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</si>
  <si>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</si>
  <si>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</si>
  <si>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</si>
  <si>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</si>
  <si>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</si>
  <si>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</si>
  <si>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</si>
  <si>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</si>
  <si>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</si>
  <si>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</si>
  <si>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prop_atm_dep_no3</t>
  </si>
  <si>
    <t>no3_min</t>
  </si>
  <si>
    <t>k_nitrif</t>
  </si>
  <si>
    <t>n_denit_max</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</si>
  <si>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</si>
  <si>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</si>
  <si>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</si>
  <si>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</si>
  <si>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</si>
  <si>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</si>
  <si>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</si>
  <si>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</si>
  <si>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</si>
  <si>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</si>
  <si>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</si>
  <si>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</si>
  <si>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</si>
  <si>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</si>
  <si>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</si>
  <si>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</si>
  <si>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</si>
  <si>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</si>
  <si>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</si>
  <si>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prop_atm_dep_nh4</t>
  </si>
  <si>
    <t>Environmental parameters</t>
  </si>
  <si>
    <t>Area</t>
  </si>
  <si>
    <t xml:space="preserve"> (ha)</t>
  </si>
  <si>
    <t>Zerai Farm</t>
  </si>
  <si>
    <t>Subdistrict or kebele</t>
  </si>
  <si>
    <t>𝑁atm</t>
  </si>
  <si>
    <t>Proportion of inert organic matter in the added organic waste</t>
  </si>
  <si>
    <t>Information about the LIVESTOCK on the farms within the kebele</t>
  </si>
  <si>
    <t>Defaults are taken from the embedded database for site location (not active).</t>
  </si>
  <si>
    <t>Enter specific data for the livestock on the farm in the white cells below.</t>
  </si>
  <si>
    <t>Number of lines in feed type description</t>
  </si>
  <si>
    <t>Number of animal types on a farm</t>
  </si>
  <si>
    <t>POSSIBLE STRATEGIES FOR COPING WITH CHANGES IN FEED AVAILABILITY</t>
  </si>
  <si>
    <t>1. Buy/sell</t>
  </si>
  <si>
    <t xml:space="preserve"> - Buy / sell difference in available feed to maintain animal production</t>
  </si>
  <si>
    <t>2. On farm production</t>
  </si>
  <si>
    <t xml:space="preserve"> - Feed according to availability of on-farm, allowing animal production to change with crop production</t>
  </si>
  <si>
    <t>Dairy cattle</t>
  </si>
  <si>
    <t>Beef cattle</t>
  </si>
  <si>
    <t>Goats / sheep for milk</t>
  </si>
  <si>
    <t>Goats / sheep for meat</t>
  </si>
  <si>
    <t>Pigs</t>
  </si>
  <si>
    <t>Poultry</t>
  </si>
  <si>
    <t>Number</t>
  </si>
  <si>
    <t>Strategy for changes in feed availability</t>
  </si>
  <si>
    <t>Feed type 1</t>
  </si>
  <si>
    <t>Feed value obtained from feed type 1 (%)</t>
  </si>
  <si>
    <t>Feed type 2</t>
  </si>
  <si>
    <t>Feed value obtained from feed type 2 (%)</t>
  </si>
  <si>
    <t>Feed type 3</t>
  </si>
  <si>
    <t>Feed value obtained from feed type 3 (%)</t>
  </si>
  <si>
    <t>Feed type 4</t>
  </si>
  <si>
    <t>Feed value obtained from feed type 4 (%)</t>
  </si>
  <si>
    <t>Feed type 5</t>
  </si>
  <si>
    <t>Feed value obtained from feed type 5 (%)</t>
  </si>
  <si>
    <t>Feed value obtained from bought in feed (%)</t>
  </si>
  <si>
    <t>Check (100%)</t>
  </si>
  <si>
    <t>ss</t>
  </si>
  <si>
    <t>Typical livestock production estimated from data for different countries in Africa provided Herrero et al. (2016)</t>
  </si>
  <si>
    <t>Values in atypical years calculated by multiplying the typical value by the ratio of feed produced in atypical and typical years</t>
  </si>
  <si>
    <t xml:space="preserve">Note: </t>
  </si>
  <si>
    <t xml:space="preserve"> LG = Livestock grazing;  MR = Mixed rotation</t>
  </si>
  <si>
    <t>A = Arid/semi-arid; H = humid/sub-humid; T = Tropical highlands or temperate.</t>
  </si>
  <si>
    <t>Livestock production system</t>
  </si>
  <si>
    <t>Milk</t>
  </si>
  <si>
    <t>Meat</t>
  </si>
  <si>
    <t>Feedstock dry matter from grazing</t>
  </si>
  <si>
    <t>Feedstock dry matter from stovers</t>
  </si>
  <si>
    <t>Feedstock dry matter from occasional sources</t>
  </si>
  <si>
    <t>Feedstock dry matter from grain</t>
  </si>
  <si>
    <t>Manure dry matter</t>
  </si>
  <si>
    <t>Excreted N</t>
  </si>
  <si>
    <t>Animal numbers (herd)</t>
  </si>
  <si>
    <t>Animal numbers (Productive)</t>
  </si>
  <si>
    <t>Livestock type</t>
  </si>
  <si>
    <r>
      <t>kg head</t>
    </r>
    <r>
      <rPr>
        <vertAlign val="superscript"/>
        <sz val="11"/>
        <color theme="0"/>
        <rFont val="Calibri"/>
        <family val="2"/>
        <scheme val="minor"/>
      </rPr>
      <t>-1</t>
    </r>
    <r>
      <rPr>
        <sz val="11"/>
        <color theme="0"/>
        <rFont val="Calibri"/>
        <family val="2"/>
        <scheme val="minor"/>
      </rPr>
      <t xml:space="preserve"> y</t>
    </r>
    <r>
      <rPr>
        <vertAlign val="superscript"/>
        <sz val="11"/>
        <color theme="0"/>
        <rFont val="Calibri"/>
        <family val="2"/>
        <scheme val="minor"/>
      </rPr>
      <t>-1</t>
    </r>
  </si>
  <si>
    <t>Beef cattle and Dairy followers</t>
  </si>
  <si>
    <t>Central Africa</t>
  </si>
  <si>
    <t>ANY</t>
  </si>
  <si>
    <t>Small ruminants dairy</t>
  </si>
  <si>
    <t>Small ruminants for meat</t>
  </si>
  <si>
    <t>LGA</t>
  </si>
  <si>
    <t>LGH</t>
  </si>
  <si>
    <t>LGT</t>
  </si>
  <si>
    <t>MRA</t>
  </si>
  <si>
    <t>MRH</t>
  </si>
  <si>
    <t>MRT</t>
  </si>
  <si>
    <t>Other</t>
  </si>
  <si>
    <t>URBAN</t>
  </si>
  <si>
    <t>Eastern Africa</t>
  </si>
  <si>
    <t>South Africa</t>
  </si>
  <si>
    <t/>
  </si>
  <si>
    <t>Western Africa</t>
  </si>
  <si>
    <t>ASSUMPTIONS</t>
  </si>
  <si>
    <t>On-farm feed availability calculated from last harvested crop in all land areas of the farm</t>
  </si>
  <si>
    <t>See database for….</t>
  </si>
  <si>
    <t>Africa</t>
  </si>
  <si>
    <t xml:space="preserve">Region = </t>
  </si>
  <si>
    <t>Production =</t>
  </si>
  <si>
    <t>Mixed</t>
  </si>
  <si>
    <t xml:space="preserve">Climate = </t>
  </si>
  <si>
    <t>Arid/semi-arid</t>
  </si>
  <si>
    <t>System =</t>
  </si>
  <si>
    <t>THIS SHEET IS ONLY NEEDED FOR ROW 18 - THIS SHOULD BE CHANGED TO A USER INPUT ON GUI?</t>
  </si>
  <si>
    <t>Information FOR STEADY STATE RUN about the SOILS AND SINGLE CROPS on the farms</t>
  </si>
  <si>
    <t>Selected input</t>
  </si>
  <si>
    <t>Stored data</t>
  </si>
  <si>
    <t>Lower 95% CI</t>
  </si>
  <si>
    <t>Upper 95% CI</t>
  </si>
  <si>
    <t>Area name</t>
  </si>
  <si>
    <t>Area 1</t>
  </si>
  <si>
    <t>Area 2</t>
  </si>
  <si>
    <t>Area 3</t>
  </si>
  <si>
    <t>Month of fertiliser application</t>
  </si>
  <si>
    <r>
      <t>Amount of irrigation applied to this area (dm</t>
    </r>
    <r>
      <rPr>
        <vertAlign val="superscript"/>
        <sz val="11"/>
        <rFont val="Calibri"/>
        <family val="2"/>
        <scheme val="minor"/>
      </rPr>
      <t xml:space="preserve">3 </t>
    </r>
    <r>
      <rPr>
        <sz val="11"/>
        <rFont val="Calibri"/>
        <family val="2"/>
        <scheme val="minor"/>
      </rPr>
      <t>day</t>
    </r>
    <r>
      <rPr>
        <vertAlign val="superscript"/>
        <sz val="11"/>
        <rFont val="Calibri"/>
        <family val="2"/>
        <scheme val="minor"/>
      </rPr>
      <t>-1</t>
    </r>
    <r>
      <rPr>
        <sz val="11"/>
        <rFont val="Calibri"/>
        <family val="2"/>
        <scheme val="minor"/>
      </rPr>
      <t>)</t>
    </r>
  </si>
  <si>
    <r>
      <rPr>
        <sz val="11"/>
        <rFont val="Calibri"/>
        <family val="2"/>
        <scheme val="minor"/>
      </rPr>
      <t>Max water available for irrigation of this area  (dm</t>
    </r>
    <r>
      <rPr>
        <vertAlign val="superscript"/>
        <sz val="11"/>
        <rFont val="Calibri"/>
        <family val="2"/>
        <scheme val="minor"/>
      </rPr>
      <t>3</t>
    </r>
    <r>
      <rPr>
        <sz val="11"/>
        <rFont val="Calibri"/>
        <family val="2"/>
        <scheme val="minor"/>
      </rPr>
      <t xml:space="preserve"> day</t>
    </r>
    <r>
      <rPr>
        <vertAlign val="superscript"/>
        <sz val="11"/>
        <rFont val="Calibri"/>
        <family val="2"/>
        <scheme val="minor"/>
      </rPr>
      <t>-1</t>
    </r>
    <r>
      <rPr>
        <sz val="11"/>
        <rFont val="Calibri"/>
        <family val="2"/>
        <scheme val="minor"/>
      </rPr>
      <t>)</t>
    </r>
  </si>
  <si>
    <t>Typical livestock production estimated from data for different countries in Africa provided Herrero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</si>
</sst>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
      <b/>
      <u/>
      <sz val="11"/>
      <name val="Calibri"/>
      <family val="2"/>
      <scheme val="minor"/>
    </font>
    <font>
      <sz val="11"/>
      <name val="Calibri"/>
      <family val="2"/>
    </font>
    <font>
      <vertAlign val="superscript"/>
      <sz val="11"/>
      <color theme="0"/>
      <name val="Calibri"/>
      <family val="2"/>
      <scheme val="minor"/>
    </font>
    <font>
      <sz val="8"/>
      <color rgb="FF000000"/>
      <name val="Segoe UI"/>
      <family val="2"/>
    </font>
  </fonts>
  <fills count="21">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963634"/>
        <bgColor indexed="64"/>
      </patternFill>
    </fill>
    <fill>
      <patternFill patternType="solid">
        <fgColor rgb="FFE6B8B7"/>
        <bgColor indexed="64"/>
      </patternFill>
    </fill>
    <fill>
      <patternFill patternType="solid">
        <fgColor rgb="FFDA9694"/>
        <bgColor indexed="64"/>
      </patternFill>
    </fill>
  </fills>
  <borders count="7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style="thin">
        <color theme="6"/>
      </left>
      <right/>
      <top style="thin">
        <color theme="6"/>
      </top>
      <bottom/>
      <diagonal/>
    </border>
    <border>
      <left/>
      <right style="thin">
        <color theme="6"/>
      </right>
      <top style="thin">
        <color theme="6"/>
      </top>
      <bottom/>
      <diagonal/>
    </border>
    <border>
      <left style="thin">
        <color theme="6"/>
      </left>
      <right/>
      <top/>
      <bottom style="thin">
        <color theme="6"/>
      </bottom>
      <diagonal/>
    </border>
    <border>
      <left/>
      <right style="thin">
        <color theme="6"/>
      </right>
      <top/>
      <bottom style="thin">
        <color theme="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546">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0" fontId="0" fillId="3" borderId="3" xfId="0" applyFill="1" applyBorder="1" applyAlignment="1">
      <alignment vertical="center"/>
    </xf>
    <xf numFmtId="0" fontId="0" fillId="3" borderId="5" xfId="0" applyFill="1" applyBorder="1" applyAlignment="1">
      <alignment vertical="center"/>
    </xf>
    <xf numFmtId="0" fontId="5" fillId="3" borderId="0" xfId="0" applyFont="1" applyFill="1" applyAlignment="1">
      <alignment horizontal="center" vertical="center"/>
    </xf>
    <xf numFmtId="0" fontId="4" fillId="3" borderId="1" xfId="0" applyFont="1" applyFill="1" applyBorder="1" applyAlignment="1">
      <alignment vertical="center"/>
    </xf>
    <xf numFmtId="0" fontId="4" fillId="3" borderId="4" xfId="0" applyFont="1" applyFill="1" applyBorder="1" applyAlignment="1">
      <alignment horizontal="left" vertical="center" indent="10"/>
    </xf>
    <xf numFmtId="0" fontId="4" fillId="3" borderId="0" xfId="0" applyFont="1" applyFill="1" applyAlignment="1">
      <alignment horizontal="left" vertical="center"/>
    </xf>
    <xf numFmtId="0" fontId="4" fillId="3" borderId="0" xfId="0" applyFont="1" applyFill="1" applyAlignment="1">
      <alignment horizontal="right" vertical="center"/>
    </xf>
    <xf numFmtId="0" fontId="4" fillId="3" borderId="7" xfId="0" applyFont="1" applyFill="1" applyBorder="1" applyAlignment="1">
      <alignment horizontal="left" vertical="center" indent="10"/>
    </xf>
    <xf numFmtId="0" fontId="4" fillId="3" borderId="8" xfId="0" applyFont="1" applyFill="1" applyBorder="1" applyAlignment="1">
      <alignment horizontal="left" vertical="center"/>
    </xf>
    <xf numFmtId="0" fontId="4" fillId="3" borderId="8" xfId="0" applyFont="1" applyFill="1" applyBorder="1" applyAlignment="1">
      <alignment horizontal="right" vertical="center"/>
    </xf>
    <xf numFmtId="0" fontId="0" fillId="3" borderId="9" xfId="0" applyFill="1" applyBorder="1" applyAlignment="1">
      <alignment vertical="center"/>
    </xf>
    <xf numFmtId="0" fontId="17" fillId="4" borderId="11" xfId="0" applyFont="1" applyFill="1" applyBorder="1" applyAlignment="1">
      <alignment horizontal="center" vertical="center" wrapText="1"/>
    </xf>
    <xf numFmtId="0" fontId="1" fillId="4" borderId="14" xfId="0" applyFont="1" applyFill="1" applyBorder="1" applyAlignment="1">
      <alignment horizontal="left"/>
    </xf>
    <xf numFmtId="0" fontId="3" fillId="4" borderId="1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5" borderId="14" xfId="0" applyFont="1" applyFill="1" applyBorder="1" applyAlignment="1">
      <alignment horizontal="left"/>
    </xf>
    <xf numFmtId="0" fontId="4" fillId="5" borderId="2" xfId="0" applyFont="1" applyFill="1" applyBorder="1" applyAlignment="1">
      <alignment horizontal="left"/>
    </xf>
    <xf numFmtId="0" fontId="4" fillId="5" borderId="3" xfId="0" applyFont="1" applyFill="1" applyBorder="1" applyAlignment="1">
      <alignment horizontal="right"/>
    </xf>
    <xf numFmtId="0" fontId="4" fillId="6" borderId="15" xfId="0" applyFont="1" applyFill="1" applyBorder="1" applyAlignment="1">
      <alignment horizontal="center"/>
    </xf>
    <xf numFmtId="0" fontId="4" fillId="5" borderId="16" xfId="0" applyFont="1" applyFill="1" applyBorder="1" applyAlignment="1">
      <alignment horizontal="center"/>
    </xf>
    <xf numFmtId="0" fontId="4" fillId="5" borderId="20" xfId="0" applyFont="1" applyFill="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right"/>
    </xf>
    <xf numFmtId="0" fontId="4" fillId="5" borderId="21" xfId="0" applyFont="1" applyFill="1" applyBorder="1" applyAlignment="1">
      <alignment horizontal="center"/>
    </xf>
    <xf numFmtId="0" fontId="4" fillId="5" borderId="41" xfId="0" applyFont="1" applyFill="1" applyBorder="1" applyAlignment="1">
      <alignment horizontal="left"/>
    </xf>
    <xf numFmtId="0" fontId="4" fillId="5" borderId="42" xfId="0" applyFont="1" applyFill="1" applyBorder="1" applyAlignment="1">
      <alignment horizontal="left"/>
    </xf>
    <xf numFmtId="0" fontId="4" fillId="5" borderId="43" xfId="0" applyFont="1" applyFill="1" applyBorder="1" applyAlignment="1">
      <alignment horizontal="right"/>
    </xf>
    <xf numFmtId="0" fontId="0" fillId="16" borderId="44" xfId="0" applyFill="1" applyBorder="1" applyAlignment="1">
      <alignment horizontal="center"/>
    </xf>
    <xf numFmtId="0" fontId="4" fillId="5" borderId="62" xfId="0" applyFont="1" applyFill="1" applyBorder="1" applyAlignment="1">
      <alignment horizontal="center"/>
    </xf>
    <xf numFmtId="0" fontId="4" fillId="17" borderId="0" xfId="0" applyFont="1" applyFill="1" applyAlignment="1">
      <alignment wrapText="1"/>
    </xf>
    <xf numFmtId="0" fontId="4" fillId="17" borderId="0" xfId="0" applyFont="1" applyFill="1" applyAlignment="1">
      <alignment horizontal="center" wrapText="1"/>
    </xf>
    <xf numFmtId="0" fontId="32" fillId="3" borderId="2" xfId="0" applyFont="1" applyFill="1" applyBorder="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4" fillId="3" borderId="4" xfId="0" applyFont="1" applyFill="1" applyBorder="1" applyAlignment="1">
      <alignment vertical="center"/>
    </xf>
    <xf numFmtId="0" fontId="34" fillId="3" borderId="0" xfId="0" applyFont="1" applyFill="1" applyAlignment="1">
      <alignment vertical="center"/>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3" borderId="0" xfId="0" applyFont="1" applyFill="1" applyAlignment="1">
      <alignment horizontal="left" vertical="center" indent="2"/>
    </xf>
    <xf numFmtId="0" fontId="4" fillId="3" borderId="0" xfId="0" applyFont="1" applyFill="1" applyAlignment="1">
      <alignment vertical="center" wrapText="1"/>
    </xf>
    <xf numFmtId="0" fontId="4" fillId="3" borderId="4" xfId="0" applyFont="1" applyFill="1" applyBorder="1" applyAlignment="1">
      <alignment horizontal="left"/>
    </xf>
    <xf numFmtId="0" fontId="4" fillId="3" borderId="0" xfId="0" applyFont="1" applyFill="1" applyAlignment="1">
      <alignment horizontal="left"/>
    </xf>
    <xf numFmtId="2" fontId="4" fillId="3" borderId="4" xfId="0" applyNumberFormat="1" applyFont="1" applyFill="1" applyBorder="1" applyAlignment="1">
      <alignment horizontal="left" indent="3"/>
    </xf>
    <xf numFmtId="2" fontId="4" fillId="3" borderId="0" xfId="0" applyNumberFormat="1" applyFont="1" applyFill="1" applyAlignment="1">
      <alignment horizontal="left" indent="3"/>
    </xf>
    <xf numFmtId="0" fontId="35" fillId="3" borderId="0" xfId="0" applyFont="1" applyFill="1" applyAlignment="1">
      <alignment horizontal="center" vertical="center" wrapText="1"/>
    </xf>
    <xf numFmtId="0" fontId="4" fillId="3" borderId="7"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7" borderId="0" xfId="0" applyFont="1" applyFill="1"/>
    <xf numFmtId="1" fontId="3" fillId="18" borderId="10" xfId="0" applyNumberFormat="1" applyFont="1" applyFill="1" applyBorder="1"/>
    <xf numFmtId="1" fontId="3" fillId="18" borderId="11" xfId="0" applyNumberFormat="1" applyFont="1" applyFill="1" applyBorder="1" applyAlignment="1">
      <alignment horizontal="right" wrapText="1"/>
    </xf>
    <xf numFmtId="1" fontId="3" fillId="18" borderId="11" xfId="0" applyNumberFormat="1" applyFont="1" applyFill="1" applyBorder="1" applyAlignment="1">
      <alignment horizontal="center"/>
    </xf>
    <xf numFmtId="1" fontId="3" fillId="18" borderId="11" xfId="0" applyNumberFormat="1" applyFont="1" applyFill="1" applyBorder="1" applyAlignment="1">
      <alignment horizontal="center" wrapText="1"/>
    </xf>
    <xf numFmtId="0" fontId="4" fillId="17" borderId="0" xfId="0" applyFont="1" applyFill="1" applyAlignment="1">
      <alignment horizontal="center"/>
    </xf>
    <xf numFmtId="1" fontId="3" fillId="18" borderId="20" xfId="0" applyNumberFormat="1" applyFont="1" applyFill="1" applyBorder="1"/>
    <xf numFmtId="1" fontId="3" fillId="18" borderId="8" xfId="0" applyNumberFormat="1" applyFont="1" applyFill="1" applyBorder="1" applyAlignment="1">
      <alignment horizontal="right" wrapText="1"/>
    </xf>
    <xf numFmtId="1" fontId="3" fillId="18" borderId="8" xfId="0" applyNumberFormat="1" applyFont="1" applyFill="1" applyBorder="1" applyAlignment="1">
      <alignment horizontal="center"/>
    </xf>
    <xf numFmtId="1" fontId="4" fillId="19" borderId="14" xfId="0" applyNumberFormat="1" applyFont="1" applyFill="1" applyBorder="1"/>
    <xf numFmtId="1" fontId="4" fillId="19" borderId="2" xfId="0" applyNumberFormat="1" applyFont="1" applyFill="1" applyBorder="1"/>
    <xf numFmtId="1" fontId="4" fillId="19" borderId="2" xfId="0" applyNumberFormat="1" applyFont="1" applyFill="1" applyBorder="1" applyAlignment="1">
      <alignment horizontal="center"/>
    </xf>
    <xf numFmtId="1" fontId="4" fillId="19" borderId="14" xfId="0" applyNumberFormat="1" applyFont="1" applyFill="1" applyBorder="1" applyAlignment="1">
      <alignment horizontal="center"/>
    </xf>
    <xf numFmtId="1" fontId="4" fillId="19" borderId="16" xfId="0" applyNumberFormat="1" applyFont="1" applyFill="1" applyBorder="1" applyAlignment="1">
      <alignment horizontal="center"/>
    </xf>
    <xf numFmtId="1" fontId="4" fillId="19" borderId="10" xfId="0" applyNumberFormat="1" applyFont="1" applyFill="1" applyBorder="1"/>
    <xf numFmtId="1" fontId="4" fillId="19" borderId="11" xfId="0" applyNumberFormat="1" applyFont="1" applyFill="1" applyBorder="1"/>
    <xf numFmtId="1" fontId="4" fillId="19" borderId="11" xfId="0" applyNumberFormat="1" applyFont="1" applyFill="1" applyBorder="1" applyAlignment="1">
      <alignment horizontal="center"/>
    </xf>
    <xf numFmtId="1" fontId="4" fillId="19" borderId="13" xfId="0" applyNumberFormat="1" applyFont="1" applyFill="1" applyBorder="1" applyAlignment="1">
      <alignment horizontal="center"/>
    </xf>
    <xf numFmtId="1" fontId="4" fillId="19" borderId="0" xfId="0" applyNumberFormat="1" applyFont="1" applyFill="1" applyAlignment="1">
      <alignment horizontal="center"/>
    </xf>
    <xf numFmtId="1" fontId="4" fillId="19" borderId="17" xfId="0" applyNumberFormat="1" applyFont="1" applyFill="1" applyBorder="1" applyAlignment="1">
      <alignment horizontal="center"/>
    </xf>
    <xf numFmtId="1" fontId="4" fillId="19" borderId="19" xfId="0" applyNumberFormat="1" applyFont="1" applyFill="1" applyBorder="1" applyAlignment="1">
      <alignment horizontal="center"/>
    </xf>
    <xf numFmtId="1" fontId="4" fillId="19" borderId="17" xfId="0" applyNumberFormat="1" applyFont="1" applyFill="1" applyBorder="1"/>
    <xf numFmtId="1" fontId="4" fillId="19" borderId="0" xfId="0" applyNumberFormat="1" applyFont="1" applyFill="1"/>
    <xf numFmtId="1" fontId="4" fillId="19" borderId="22" xfId="0" applyNumberFormat="1" applyFont="1" applyFill="1" applyBorder="1"/>
    <xf numFmtId="1" fontId="4" fillId="19" borderId="31" xfId="0" applyNumberFormat="1" applyFont="1" applyFill="1" applyBorder="1"/>
    <xf numFmtId="1" fontId="4" fillId="19" borderId="31" xfId="0" applyNumberFormat="1" applyFont="1" applyFill="1" applyBorder="1" applyAlignment="1">
      <alignment horizontal="center"/>
    </xf>
    <xf numFmtId="1" fontId="4" fillId="19" borderId="25" xfId="0" applyNumberFormat="1" applyFont="1" applyFill="1" applyBorder="1" applyAlignment="1">
      <alignment horizontal="center"/>
    </xf>
    <xf numFmtId="0" fontId="4" fillId="17" borderId="2" xfId="0" applyFont="1" applyFill="1" applyBorder="1"/>
    <xf numFmtId="1" fontId="4" fillId="19" borderId="22" xfId="0" applyNumberFormat="1" applyFont="1" applyFill="1" applyBorder="1" applyAlignment="1">
      <alignment horizontal="center"/>
    </xf>
    <xf numFmtId="0" fontId="4" fillId="17" borderId="0" xfId="0" applyFont="1" applyFill="1" applyAlignment="1">
      <alignment horizontal="center" vertical="center" wrapText="1"/>
    </xf>
    <xf numFmtId="0" fontId="34" fillId="3" borderId="2" xfId="0" applyFont="1" applyFill="1" applyBorder="1" applyAlignment="1">
      <alignment horizontal="center" vertical="center" wrapText="1"/>
    </xf>
    <xf numFmtId="0" fontId="34" fillId="3" borderId="0" xfId="0" applyFont="1" applyFill="1" applyAlignment="1">
      <alignment horizontal="center" vertical="center" wrapText="1"/>
    </xf>
    <xf numFmtId="0" fontId="12" fillId="3" borderId="4" xfId="0" applyFont="1" applyFill="1" applyBorder="1" applyAlignment="1">
      <alignment vertical="center"/>
    </xf>
    <xf numFmtId="0" fontId="4" fillId="3" borderId="0" xfId="0" applyFont="1" applyFill="1" applyAlignment="1">
      <alignment horizontal="left" vertical="center" wrapText="1"/>
    </xf>
    <xf numFmtId="0" fontId="4" fillId="17" borderId="0" xfId="0" applyFont="1" applyFill="1" applyAlignment="1">
      <alignment horizontal="right" wrapText="1"/>
    </xf>
    <xf numFmtId="0" fontId="4" fillId="17" borderId="0" xfId="0" applyFont="1" applyFill="1" applyAlignment="1">
      <alignment horizontal="left"/>
    </xf>
    <xf numFmtId="0" fontId="4" fillId="17" borderId="0" xfId="0" applyFont="1" applyFill="1" applyAlignment="1">
      <alignment horizontal="right"/>
    </xf>
    <xf numFmtId="0" fontId="4" fillId="17" borderId="0" xfId="0" applyFont="1" applyFill="1" applyAlignment="1">
      <alignment horizontal="left" wrapText="1"/>
    </xf>
    <xf numFmtId="0" fontId="4" fillId="20" borderId="0" xfId="0" applyFont="1" applyFill="1" applyAlignment="1">
      <alignment horizontal="center" wrapText="1"/>
    </xf>
    <xf numFmtId="0" fontId="5" fillId="3" borderId="65" xfId="0" applyFont="1" applyFill="1" applyBorder="1" applyAlignment="1">
      <alignment vertical="center"/>
    </xf>
    <xf numFmtId="0" fontId="5" fillId="3" borderId="66" xfId="0" applyFont="1" applyFill="1" applyBorder="1" applyAlignment="1">
      <alignment vertical="center"/>
    </xf>
    <xf numFmtId="0" fontId="2" fillId="5" borderId="10" xfId="0" applyFont="1" applyFill="1" applyBorder="1"/>
    <xf numFmtId="0" fontId="0" fillId="5" borderId="11" xfId="0" applyFill="1" applyBorder="1"/>
    <xf numFmtId="0" fontId="0" fillId="5" borderId="13" xfId="0" applyFill="1" applyBorder="1"/>
    <xf numFmtId="0" fontId="0" fillId="5" borderId="17" xfId="0" applyFill="1" applyBorder="1"/>
    <xf numFmtId="0" fontId="0" fillId="5" borderId="0" xfId="0" applyFill="1"/>
    <xf numFmtId="0" fontId="0" fillId="5" borderId="19" xfId="0" applyFill="1" applyBorder="1"/>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13" xfId="0" applyFont="1" applyFill="1" applyBorder="1" applyAlignment="1">
      <alignment horizontal="center"/>
    </xf>
    <xf numFmtId="0" fontId="3" fillId="8" borderId="43" xfId="0" applyFont="1" applyFill="1" applyBorder="1" applyAlignment="1">
      <alignment horizontal="right"/>
    </xf>
    <xf numFmtId="0" fontId="0" fillId="6" borderId="44" xfId="0" applyFill="1" applyBorder="1" applyAlignment="1">
      <alignment horizontal="center"/>
    </xf>
    <xf numFmtId="0" fontId="3" fillId="4" borderId="67" xfId="0" applyFont="1" applyFill="1" applyBorder="1" applyAlignment="1">
      <alignment horizontal="center"/>
    </xf>
    <xf numFmtId="0" fontId="3" fillId="4" borderId="68" xfId="0" applyFont="1" applyFill="1" applyBorder="1" applyAlignment="1">
      <alignment horizontal="center"/>
    </xf>
    <xf numFmtId="0" fontId="3" fillId="4" borderId="69" xfId="0" applyFont="1" applyFill="1" applyBorder="1" applyAlignment="1">
      <alignment horizontal="center"/>
    </xf>
    <xf numFmtId="0" fontId="4" fillId="5" borderId="28" xfId="0" applyFont="1" applyFill="1" applyBorder="1" applyAlignment="1">
      <alignment horizontal="center"/>
    </xf>
    <xf numFmtId="0" fontId="4" fillId="5" borderId="18" xfId="0" applyFont="1" applyFill="1" applyBorder="1" applyAlignment="1">
      <alignment horizontal="center"/>
    </xf>
    <xf numFmtId="0" fontId="3" fillId="11" borderId="46" xfId="0" applyFont="1" applyFill="1" applyBorder="1" applyAlignment="1">
      <alignment horizontal="left"/>
    </xf>
    <xf numFmtId="0" fontId="3" fillId="11" borderId="47" xfId="0" applyFont="1" applyFill="1" applyBorder="1" applyAlignment="1">
      <alignment horizontal="left"/>
    </xf>
    <xf numFmtId="0" fontId="19" fillId="11" borderId="48" xfId="0" applyFont="1" applyFill="1" applyBorder="1" applyAlignment="1">
      <alignment horizontal="right"/>
    </xf>
    <xf numFmtId="0" fontId="3" fillId="11" borderId="30" xfId="0" applyFont="1" applyFill="1" applyBorder="1" applyAlignment="1">
      <alignment horizontal="center"/>
    </xf>
    <xf numFmtId="0" fontId="3" fillId="11" borderId="49" xfId="0" applyFont="1" applyFill="1" applyBorder="1" applyAlignment="1">
      <alignment horizontal="center"/>
    </xf>
    <xf numFmtId="0" fontId="3" fillId="11" borderId="70" xfId="0" applyFont="1" applyFill="1" applyBorder="1" applyAlignment="1">
      <alignment horizontal="center"/>
    </xf>
    <xf numFmtId="0" fontId="3" fillId="11" borderId="71" xfId="0" applyFont="1" applyFill="1" applyBorder="1" applyAlignment="1">
      <alignment horizontal="center"/>
    </xf>
    <xf numFmtId="0" fontId="4" fillId="5" borderId="28"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9" xfId="0" applyFont="1" applyFill="1" applyBorder="1" applyAlignment="1">
      <alignment horizontal="center" vertical="center"/>
    </xf>
    <xf numFmtId="0" fontId="19" fillId="11" borderId="47" xfId="0" applyFont="1" applyFill="1" applyBorder="1" applyAlignment="1">
      <alignment horizontal="right"/>
    </xf>
    <xf numFmtId="0" fontId="4" fillId="6" borderId="30" xfId="0" applyFont="1" applyFill="1" applyBorder="1" applyAlignment="1">
      <alignment horizontal="center"/>
    </xf>
    <xf numFmtId="0" fontId="3" fillId="11" borderId="28" xfId="0" applyFont="1" applyFill="1" applyBorder="1" applyAlignment="1">
      <alignment horizontal="center"/>
    </xf>
    <xf numFmtId="0" fontId="3" fillId="11" borderId="29" xfId="0" applyFont="1" applyFill="1" applyBorder="1" applyAlignment="1">
      <alignment horizontal="center"/>
    </xf>
    <xf numFmtId="164" fontId="4" fillId="5" borderId="29" xfId="0" applyNumberFormat="1" applyFont="1" applyFill="1" applyBorder="1" applyAlignment="1">
      <alignment horizontal="center"/>
    </xf>
    <xf numFmtId="164" fontId="21" fillId="5" borderId="28" xfId="0" applyNumberFormat="1" applyFont="1" applyFill="1" applyBorder="1" applyAlignment="1">
      <alignment horizontal="center"/>
    </xf>
    <xf numFmtId="164" fontId="21" fillId="5" borderId="18" xfId="0" applyNumberFormat="1" applyFont="1" applyFill="1" applyBorder="1" applyAlignment="1">
      <alignment horizontal="center"/>
    </xf>
    <xf numFmtId="164" fontId="21" fillId="5" borderId="29" xfId="0" applyNumberFormat="1" applyFont="1" applyFill="1" applyBorder="1" applyAlignment="1">
      <alignment horizontal="center"/>
    </xf>
    <xf numFmtId="2" fontId="4" fillId="5" borderId="28" xfId="0" applyNumberFormat="1" applyFont="1" applyFill="1" applyBorder="1" applyAlignment="1">
      <alignment horizontal="center"/>
    </xf>
    <xf numFmtId="2" fontId="4" fillId="5" borderId="18" xfId="0" applyNumberFormat="1" applyFont="1" applyFill="1" applyBorder="1" applyAlignment="1">
      <alignment horizontal="center"/>
    </xf>
    <xf numFmtId="2" fontId="4" fillId="5" borderId="29" xfId="0" applyNumberFormat="1" applyFont="1" applyFill="1" applyBorder="1" applyAlignment="1">
      <alignment horizontal="center"/>
    </xf>
    <xf numFmtId="1" fontId="4" fillId="5" borderId="29" xfId="0" applyNumberFormat="1" applyFont="1" applyFill="1" applyBorder="1" applyAlignment="1">
      <alignment horizontal="center"/>
    </xf>
    <xf numFmtId="0" fontId="22" fillId="5" borderId="23" xfId="0" applyFont="1" applyFill="1" applyBorder="1"/>
    <xf numFmtId="1" fontId="4" fillId="5" borderId="24" xfId="0" applyNumberFormat="1" applyFont="1" applyFill="1" applyBorder="1" applyAlignment="1">
      <alignment horizontal="center"/>
    </xf>
    <xf numFmtId="1" fontId="4" fillId="5" borderId="33" xfId="0" applyNumberFormat="1" applyFont="1" applyFill="1" applyBorder="1" applyAlignment="1">
      <alignment horizontal="center"/>
    </xf>
    <xf numFmtId="0" fontId="0" fillId="2" borderId="11" xfId="0" applyFill="1" applyBorder="1"/>
    <xf numFmtId="0" fontId="16" fillId="3" borderId="63" xfId="0" applyFont="1" applyFill="1" applyBorder="1" applyAlignment="1">
      <alignment horizontal="center" vertical="center"/>
    </xf>
    <xf numFmtId="0" fontId="16" fillId="3" borderId="64" xfId="0" applyFont="1" applyFill="1" applyBorder="1" applyAlignment="1">
      <alignment horizontal="center" vertical="center"/>
    </xf>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xf numFmtId="1" fontId="3" fillId="18" borderId="11" xfId="0" applyNumberFormat="1" applyFont="1" applyFill="1" applyBorder="1" applyAlignment="1">
      <alignment horizontal="center" wrapText="1"/>
    </xf>
    <xf numFmtId="1" fontId="3" fillId="18" borderId="8" xfId="0" applyNumberFormat="1" applyFont="1" applyFill="1" applyBorder="1" applyAlignment="1">
      <alignment horizontal="center" wrapText="1"/>
    </xf>
    <xf numFmtId="1" fontId="3" fillId="18" borderId="10" xfId="0" applyNumberFormat="1" applyFont="1" applyFill="1" applyBorder="1" applyAlignment="1">
      <alignment horizontal="center" wrapText="1"/>
    </xf>
    <xf numFmtId="1" fontId="3" fillId="18" borderId="20" xfId="0" applyNumberFormat="1" applyFont="1" applyFill="1" applyBorder="1" applyAlignment="1">
      <alignment horizontal="center" wrapText="1"/>
    </xf>
    <xf numFmtId="1" fontId="3" fillId="18" borderId="13" xfId="0" applyNumberFormat="1" applyFont="1" applyFill="1" applyBorder="1" applyAlignment="1">
      <alignment horizontal="center" wrapText="1"/>
    </xf>
    <xf numFmtId="1" fontId="3" fillId="18" borderId="21" xfId="0" applyNumberFormat="1" applyFont="1" applyFill="1" applyBorder="1" applyAlignment="1">
      <alignment horizontal="center" wrapText="1"/>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Milk / egg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1EB3-4A8F-8F41-E336891BFB78}"/>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1EB3-4A8F-8F41-E336891BFB78}"/>
            </c:ext>
          </c:extLst>
        </c:ser>
        <c:ser>
          <c:idx val="5"/>
          <c:order val="2"/>
          <c:spPr>
            <a:ln w="38100" cap="rnd">
              <a:solidFill>
                <a:srgbClr val="E6B8B7"/>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1EB3-4A8F-8F41-E336891BFB78}"/>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1EB3-4A8F-8F41-E336891BFB78}"/>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1EB3-4A8F-8F41-E336891BFB78}"/>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1EB3-4A8F-8F41-E336891BFB78}"/>
            </c:ext>
          </c:extLst>
        </c:ser>
        <c:dLbls>
          <c:showLegendKey val="0"/>
          <c:showVal val="0"/>
          <c:showCatName val="0"/>
          <c:showSerName val="0"/>
          <c:showPercent val="0"/>
          <c:showBubbleSize val="0"/>
        </c:dLbls>
        <c:smooth val="0"/>
        <c:axId val="1335845368"/>
        <c:axId val="1335869672"/>
      </c:lineChart>
      <c:catAx>
        <c:axId val="133584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69672"/>
        <c:crosses val="autoZero"/>
        <c:auto val="1"/>
        <c:lblAlgn val="ctr"/>
        <c:lblOffset val="100"/>
        <c:tickLblSkip val="12"/>
        <c:tickMarkSkip val="12"/>
        <c:noMultiLvlLbl val="0"/>
      </c:catAx>
      <c:valAx>
        <c:axId val="1335869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45368"/>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Meat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9025-4707-856C-77B5A5925A4A}"/>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9025-4707-856C-77B5A5925A4A}"/>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9025-4707-856C-77B5A5925A4A}"/>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9025-4707-856C-77B5A5925A4A}"/>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9025-4707-856C-77B5A5925A4A}"/>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9025-4707-856C-77B5A5925A4A}"/>
            </c:ext>
          </c:extLst>
        </c:ser>
        <c:dLbls>
          <c:showLegendKey val="0"/>
          <c:showVal val="0"/>
          <c:showCatName val="0"/>
          <c:showSerName val="0"/>
          <c:showPercent val="0"/>
          <c:showBubbleSize val="0"/>
        </c:dLbls>
        <c:smooth val="0"/>
        <c:axId val="1335859872"/>
        <c:axId val="1335858696"/>
      </c:lineChart>
      <c:catAx>
        <c:axId val="13358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8696"/>
        <c:crosses val="autoZero"/>
        <c:auto val="1"/>
        <c:lblAlgn val="ctr"/>
        <c:lblOffset val="100"/>
        <c:tickLblSkip val="12"/>
        <c:tickMarkSkip val="12"/>
        <c:noMultiLvlLbl val="0"/>
      </c:catAx>
      <c:valAx>
        <c:axId val="1335858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872"/>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Manure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2906-4574-B1E8-4B7D3DF9D75B}"/>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2906-4574-B1E8-4B7D3DF9D75B}"/>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2906-4574-B1E8-4B7D3DF9D75B}"/>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2906-4574-B1E8-4B7D3DF9D75B}"/>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2906-4574-B1E8-4B7D3DF9D75B}"/>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2906-4574-B1E8-4B7D3DF9D75B}"/>
            </c:ext>
          </c:extLst>
        </c:ser>
        <c:dLbls>
          <c:showLegendKey val="0"/>
          <c:showVal val="0"/>
          <c:showCatName val="0"/>
          <c:showSerName val="0"/>
          <c:showPercent val="0"/>
          <c:showBubbleSize val="0"/>
        </c:dLbls>
        <c:smooth val="0"/>
        <c:axId val="1335868496"/>
        <c:axId val="1335858304"/>
      </c:lineChart>
      <c:catAx>
        <c:axId val="133586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8304"/>
        <c:crosses val="autoZero"/>
        <c:auto val="1"/>
        <c:lblAlgn val="ctr"/>
        <c:lblOffset val="100"/>
        <c:tickLblSkip val="12"/>
        <c:tickMarkSkip val="12"/>
        <c:noMultiLvlLbl val="0"/>
      </c:catAx>
      <c:valAx>
        <c:axId val="13358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68496"/>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Excreted</a:t>
            </a:r>
            <a:r>
              <a:rPr lang="en-US" baseline="0"/>
              <a:t> Nitrogen</a:t>
            </a:r>
            <a:endParaRPr lang="en-US"/>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28B4-4373-AE8F-56F7C05E810F}"/>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28B4-4373-AE8F-56F7C05E810F}"/>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28B4-4373-AE8F-56F7C05E810F}"/>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28B4-4373-AE8F-56F7C05E810F}"/>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28B4-4373-AE8F-56F7C05E810F}"/>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28B4-4373-AE8F-56F7C05E810F}"/>
            </c:ext>
          </c:extLst>
        </c:ser>
        <c:dLbls>
          <c:showLegendKey val="0"/>
          <c:showVal val="0"/>
          <c:showCatName val="0"/>
          <c:showSerName val="0"/>
          <c:showPercent val="0"/>
          <c:showBubbleSize val="0"/>
        </c:dLbls>
        <c:smooth val="0"/>
        <c:axId val="1335859088"/>
        <c:axId val="1335859480"/>
      </c:lineChart>
      <c:catAx>
        <c:axId val="133585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480"/>
        <c:crosses val="autoZero"/>
        <c:auto val="1"/>
        <c:lblAlgn val="ctr"/>
        <c:lblOffset val="100"/>
        <c:tickLblSkip val="12"/>
        <c:tickMarkSkip val="12"/>
        <c:noMultiLvlLbl val="0"/>
      </c:catAx>
      <c:valAx>
        <c:axId val="13358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088"/>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2]Inputs3b- Soils &amp; Rotations'!$H$10"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17.xml.rels><?xml version="1.0" encoding="UTF-8" standalone="yes"?>
<Relationships xmlns="http://schemas.openxmlformats.org/package/2006/relationships"><Relationship Id="rId2" Type="http://schemas.openxmlformats.org/officeDocument/2006/relationships/hyperlink" Target="#SHEET_C1"/><Relationship Id="rId1" Type="http://schemas.openxmlformats.org/officeDocument/2006/relationships/hyperlink" Target="#SHEET_INSTRUCTIONS_ENTERDATA"/></Relationships>
</file>

<file path=xl/drawings/_rels/drawing1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SHEET_IN4"/><Relationship Id="rId7" Type="http://schemas.openxmlformats.org/officeDocument/2006/relationships/chart" Target="../charts/chart14.xml"/><Relationship Id="rId2" Type="http://schemas.openxmlformats.org/officeDocument/2006/relationships/hyperlink" Target="#SHEET_C1A"/><Relationship Id="rId1" Type="http://schemas.openxmlformats.org/officeDocument/2006/relationships/hyperlink" Target="#SHEET_INSTRUCTIONS_VIEWLIVESTOCK"/><Relationship Id="rId6" Type="http://schemas.openxmlformats.org/officeDocument/2006/relationships/chart" Target="../charts/chart13.xml"/><Relationship Id="rId5" Type="http://schemas.openxmlformats.org/officeDocument/2006/relationships/hyperlink" Target="#'C1. Change in animal production'!A1"/><Relationship Id="rId4" Type="http://schemas.openxmlformats.org/officeDocument/2006/relationships/hyperlink" Target="#'C1. Change in animal production'!A30"/><Relationship Id="rId9"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hyperlink" Target="#SHEET_C1"/></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17.xml><?xml version="1.0" encoding="utf-8"?>
<xdr:wsDr xmlns:xdr="http://schemas.openxmlformats.org/drawingml/2006/spreadsheetDrawing" xmlns:a="http://schemas.openxmlformats.org/drawingml/2006/main">
  <xdr:twoCellAnchor>
    <xdr:from>
      <xdr:col>1</xdr:col>
      <xdr:colOff>53340</xdr:colOff>
      <xdr:row>2</xdr:row>
      <xdr:rowOff>60960</xdr:rowOff>
    </xdr:from>
    <xdr:to>
      <xdr:col>3</xdr:col>
      <xdr:colOff>538980</xdr:colOff>
      <xdr:row>5</xdr:row>
      <xdr:rowOff>6600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99085"/>
          <a:ext cx="1057140" cy="545715"/>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586740</xdr:colOff>
      <xdr:row>2</xdr:row>
      <xdr:rowOff>68580</xdr:rowOff>
    </xdr:from>
    <xdr:to>
      <xdr:col>3</xdr:col>
      <xdr:colOff>1846740</xdr:colOff>
      <xdr:row>5</xdr:row>
      <xdr:rowOff>14220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1215390" y="306705"/>
          <a:ext cx="1260000" cy="545715"/>
        </a:xfrm>
        <a:prstGeom prst="rect">
          <a:avLst/>
        </a:prstGeom>
        <a:solidFill>
          <a:schemeClr val="accent2">
            <a:lumMod val="60000"/>
            <a:lumOff val="40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C1 -</a:t>
          </a:r>
        </a:p>
        <a:p>
          <a:pPr algn="ctr"/>
          <a:r>
            <a:rPr lang="en-GB" sz="1100" b="0" baseline="0">
              <a:solidFill>
                <a:sysClr val="windowText" lastClr="000000"/>
              </a:solidFill>
            </a:rPr>
            <a:t>Animal Production</a:t>
          </a:r>
          <a:endParaRPr lang="en-GB" sz="1100" b="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2421255</xdr:colOff>
      <xdr:row>16</xdr:row>
      <xdr:rowOff>167640</xdr:rowOff>
    </xdr:from>
    <xdr:to>
      <xdr:col>10</xdr:col>
      <xdr:colOff>419100</xdr:colOff>
      <xdr:row>18</xdr:row>
      <xdr:rowOff>31750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2478405" y="5958840"/>
          <a:ext cx="6341745" cy="24511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56730</xdr:colOff>
      <xdr:row>2</xdr:row>
      <xdr:rowOff>40639</xdr:rowOff>
    </xdr:from>
    <xdr:to>
      <xdr:col>1</xdr:col>
      <xdr:colOff>1136730</xdr:colOff>
      <xdr:row>4</xdr:row>
      <xdr:rowOff>191173</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13880" y="288289"/>
          <a:ext cx="1080000" cy="550584"/>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571500</xdr:colOff>
      <xdr:row>10</xdr:row>
      <xdr:rowOff>190500</xdr:rowOff>
    </xdr:from>
    <xdr:to>
      <xdr:col>4</xdr:col>
      <xdr:colOff>389466</xdr:colOff>
      <xdr:row>12</xdr:row>
      <xdr:rowOff>25400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4438650" y="2038350"/>
          <a:ext cx="465666" cy="225425"/>
        </a:xfrm>
        <a:prstGeom prst="rect">
          <a:avLst/>
        </a:prstGeom>
        <a:solidFill>
          <a:schemeClr val="accent2">
            <a:lumMod val="60000"/>
            <a:lumOff val="40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100">
              <a:solidFill>
                <a:sysClr val="windowText" lastClr="000000"/>
              </a:solidFill>
            </a:rPr>
            <a:t>C1a</a:t>
          </a:r>
        </a:p>
      </xdr:txBody>
    </xdr:sp>
    <xdr:clientData/>
  </xdr:twoCellAnchor>
  <xdr:twoCellAnchor>
    <xdr:from>
      <xdr:col>1</xdr:col>
      <xdr:colOff>1202267</xdr:colOff>
      <xdr:row>2</xdr:row>
      <xdr:rowOff>42335</xdr:rowOff>
    </xdr:from>
    <xdr:to>
      <xdr:col>1</xdr:col>
      <xdr:colOff>2282267</xdr:colOff>
      <xdr:row>4</xdr:row>
      <xdr:rowOff>192869</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1259417" y="289985"/>
          <a:ext cx="1080000" cy="550584"/>
        </a:xfrm>
        <a:prstGeom prst="rect">
          <a:avLst/>
        </a:prstGeom>
        <a:solidFill>
          <a:schemeClr val="accent5">
            <a:lumMod val="75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baseline="0">
              <a:solidFill>
                <a:schemeClr val="bg1"/>
              </a:solidFill>
            </a:rPr>
            <a:t>Go to Inputs - Livestock</a:t>
          </a:r>
          <a:endParaRPr lang="en-GB" sz="1100" b="0">
            <a:solidFill>
              <a:schemeClr val="bg1"/>
            </a:solidFill>
          </a:endParaRPr>
        </a:p>
      </xdr:txBody>
    </xdr:sp>
    <xdr:clientData/>
  </xdr:twoCellAnchor>
  <xdr:twoCellAnchor>
    <xdr:from>
      <xdr:col>3</xdr:col>
      <xdr:colOff>357292</xdr:colOff>
      <xdr:row>1</xdr:row>
      <xdr:rowOff>69427</xdr:rowOff>
    </xdr:from>
    <xdr:to>
      <xdr:col>4</xdr:col>
      <xdr:colOff>630554</xdr:colOff>
      <xdr:row>4</xdr:row>
      <xdr:rowOff>99320</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4224442" y="117052"/>
          <a:ext cx="920962" cy="629968"/>
          <a:chOff x="6581775" y="1122045"/>
          <a:chExt cx="935355" cy="624253"/>
        </a:xfrm>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6581775" y="1122045"/>
            <a:ext cx="935355" cy="624253"/>
            <a:chOff x="99058" y="4166235"/>
            <a:chExt cx="937260" cy="626158"/>
          </a:xfrm>
        </xdr:grpSpPr>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99058" y="4183380"/>
              <a:ext cx="9372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rgbClr val="00682F"/>
                  </a:solidFill>
                </a:rPr>
                <a:t>Scroll down</a:t>
              </a:r>
              <a:r>
                <a:rPr lang="en-GB" sz="1100" baseline="0">
                  <a:solidFill>
                    <a:srgbClr val="00682F"/>
                  </a:solidFill>
                </a:rPr>
                <a:t> </a:t>
              </a:r>
            </a:p>
            <a:p>
              <a:pPr algn="ctr"/>
              <a:r>
                <a:rPr lang="en-GB" sz="1100" baseline="0">
                  <a:solidFill>
                    <a:srgbClr val="00682F"/>
                  </a:solidFill>
                </a:rPr>
                <a:t>for workings</a:t>
              </a:r>
            </a:p>
            <a:p>
              <a:pPr algn="ctr"/>
              <a:endParaRPr lang="en-GB" sz="1100">
                <a:solidFill>
                  <a:sysClr val="windowText" lastClr="000000"/>
                </a:solidFill>
              </a:endParaRPr>
            </a:p>
          </xdr:txBody>
        </xdr:sp>
        <xdr:sp macro="" textlink="">
          <xdr:nvSpPr>
            <xdr:cNvPr id="10" name="Rectangle 9">
              <a:extLst>
                <a:ext uri="{FF2B5EF4-FFF2-40B4-BE49-F238E27FC236}">
                  <a16:creationId xmlns:a16="http://schemas.microsoft.com/office/drawing/2014/main" id="{00000000-0008-0000-0900-00000A000000}"/>
                </a:ext>
              </a:extLst>
            </xdr:cNvPr>
            <xdr:cNvSpPr/>
          </xdr:nvSpPr>
          <xdr:spPr>
            <a:xfrm>
              <a:off x="171103" y="4166235"/>
              <a:ext cx="773777" cy="619125"/>
            </a:xfrm>
            <a:prstGeom prst="rect">
              <a:avLst/>
            </a:prstGeom>
            <a:noFill/>
            <a:ln w="12700">
              <a:solidFill>
                <a:srgbClr val="00682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8" name="Left Arrow 10">
            <a:hlinkClick xmlns:r="http://schemas.openxmlformats.org/officeDocument/2006/relationships" r:id="rId4"/>
            <a:extLst>
              <a:ext uri="{FF2B5EF4-FFF2-40B4-BE49-F238E27FC236}">
                <a16:creationId xmlns:a16="http://schemas.microsoft.com/office/drawing/2014/main" id="{00000000-0008-0000-0900-000008000000}"/>
              </a:ext>
            </a:extLst>
          </xdr:cNvPr>
          <xdr:cNvSpPr>
            <a:spLocks noChangeAspect="1"/>
          </xdr:cNvSpPr>
        </xdr:nvSpPr>
        <xdr:spPr>
          <a:xfrm rot="16200000">
            <a:off x="6950392" y="1528763"/>
            <a:ext cx="181905" cy="180000"/>
          </a:xfrm>
          <a:prstGeom prst="leftArrow">
            <a:avLst>
              <a:gd name="adj1" fmla="val 50000"/>
              <a:gd name="adj2" fmla="val 63793"/>
            </a:avLst>
          </a:prstGeom>
          <a:solidFill>
            <a:srgbClr val="CCFFCC"/>
          </a:solidFill>
          <a:ln w="12700">
            <a:solidFill>
              <a:srgbClr val="00682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0</xdr:colOff>
      <xdr:row>17</xdr:row>
      <xdr:rowOff>0</xdr:rowOff>
    </xdr:from>
    <xdr:to>
      <xdr:col>1</xdr:col>
      <xdr:colOff>180000</xdr:colOff>
      <xdr:row>17</xdr:row>
      <xdr:rowOff>180000</xdr:rowOff>
    </xdr:to>
    <xdr:sp macro="" textlink="">
      <xdr:nvSpPr>
        <xdr:cNvPr id="11" name="Left Arrow 39">
          <a:hlinkClick xmlns:r="http://schemas.openxmlformats.org/officeDocument/2006/relationships" r:id="rId5"/>
          <a:extLst>
            <a:ext uri="{FF2B5EF4-FFF2-40B4-BE49-F238E27FC236}">
              <a16:creationId xmlns:a16="http://schemas.microsoft.com/office/drawing/2014/main" id="{00000000-0008-0000-0900-00000B000000}"/>
            </a:ext>
          </a:extLst>
        </xdr:cNvPr>
        <xdr:cNvSpPr>
          <a:spLocks noChangeAspect="1"/>
        </xdr:cNvSpPr>
      </xdr:nvSpPr>
      <xdr:spPr>
        <a:xfrm rot="5400000">
          <a:off x="57150" y="5981700"/>
          <a:ext cx="180000" cy="180000"/>
        </a:xfrm>
        <a:prstGeom prst="leftArrow">
          <a:avLst>
            <a:gd name="adj1" fmla="val 50000"/>
            <a:gd name="adj2" fmla="val 63793"/>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15</xdr:row>
      <xdr:rowOff>0</xdr:rowOff>
    </xdr:from>
    <xdr:to>
      <xdr:col>3</xdr:col>
      <xdr:colOff>533400</xdr:colOff>
      <xdr:row>16</xdr:row>
      <xdr:rowOff>33338</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542925</xdr:colOff>
      <xdr:row>15</xdr:row>
      <xdr:rowOff>0</xdr:rowOff>
    </xdr:from>
    <xdr:to>
      <xdr:col>10</xdr:col>
      <xdr:colOff>352425</xdr:colOff>
      <xdr:row>16</xdr:row>
      <xdr:rowOff>33338</xdr:rowOff>
    </xdr:to>
    <xdr:graphicFrame macro="">
      <xdr:nvGraphicFramePr>
        <xdr:cNvPr id="13" name="Chart 1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361950</xdr:colOff>
      <xdr:row>15</xdr:row>
      <xdr:rowOff>0</xdr:rowOff>
    </xdr:from>
    <xdr:to>
      <xdr:col>17</xdr:col>
      <xdr:colOff>171450</xdr:colOff>
      <xdr:row>16</xdr:row>
      <xdr:rowOff>33338</xdr:rowOff>
    </xdr:to>
    <xdr:graphicFrame macro="">
      <xdr:nvGraphicFramePr>
        <xdr:cNvPr id="14" name="Chart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190500</xdr:colOff>
      <xdr:row>15</xdr:row>
      <xdr:rowOff>0</xdr:rowOff>
    </xdr:from>
    <xdr:to>
      <xdr:col>24</xdr:col>
      <xdr:colOff>0</xdr:colOff>
      <xdr:row>16</xdr:row>
      <xdr:rowOff>33338</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51435</xdr:colOff>
      <xdr:row>2</xdr:row>
      <xdr:rowOff>45719</xdr:rowOff>
    </xdr:from>
    <xdr:to>
      <xdr:col>1</xdr:col>
      <xdr:colOff>1131435</xdr:colOff>
      <xdr:row>4</xdr:row>
      <xdr:rowOff>185669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08585" y="293369"/>
          <a:ext cx="1080000" cy="540000"/>
        </a:xfrm>
        <a:prstGeom prst="rect">
          <a:avLst/>
        </a:prstGeom>
        <a:solidFill>
          <a:schemeClr val="accent2">
            <a:lumMod val="60000"/>
            <a:lumOff val="40000"/>
          </a:schemeClr>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C1</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3</xdr:col>
      <xdr:colOff>538980</xdr:colOff>
      <xdr:row>4</xdr:row>
      <xdr:rowOff>197100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10490" y="291465"/>
          <a:ext cx="105714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586740</xdr:colOff>
      <xdr:row>2</xdr:row>
      <xdr:rowOff>60960</xdr:rowOff>
    </xdr:from>
    <xdr:to>
      <xdr:col>3</xdr:col>
      <xdr:colOff>1882740</xdr:colOff>
      <xdr:row>5</xdr:row>
      <xdr:rowOff>6600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1215390" y="299085"/>
          <a:ext cx="1296000" cy="545715"/>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1935480</xdr:colOff>
      <xdr:row>2</xdr:row>
      <xdr:rowOff>53340</xdr:rowOff>
    </xdr:from>
    <xdr:to>
      <xdr:col>4</xdr:col>
      <xdr:colOff>401820</xdr:colOff>
      <xdr:row>4</xdr:row>
      <xdr:rowOff>197100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100-000004000000}"/>
            </a:ext>
          </a:extLst>
        </xdr:cNvPr>
        <xdr:cNvSpPr/>
      </xdr:nvSpPr>
      <xdr:spPr>
        <a:xfrm>
          <a:off x="2564130" y="291465"/>
          <a:ext cx="1009515" cy="54381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441960</xdr:colOff>
      <xdr:row>2</xdr:row>
      <xdr:rowOff>60960</xdr:rowOff>
    </xdr:from>
    <xdr:to>
      <xdr:col>5</xdr:col>
      <xdr:colOff>668520</xdr:colOff>
      <xdr:row>5</xdr:row>
      <xdr:rowOff>6600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100-000005000000}"/>
            </a:ext>
          </a:extLst>
        </xdr:cNvPr>
        <xdr:cNvSpPr/>
      </xdr:nvSpPr>
      <xdr:spPr>
        <a:xfrm>
          <a:off x="3613785" y="299085"/>
          <a:ext cx="1055235"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19050</xdr:colOff>
          <xdr:row>2</xdr:row>
          <xdr:rowOff>133350</xdr:rowOff>
        </xdr:from>
        <xdr:to>
          <xdr:col>9</xdr:col>
          <xdr:colOff>409575</xdr:colOff>
          <xdr:row>4</xdr:row>
          <xdr:rowOff>19050</xdr:rowOff>
        </xdr:to>
        <xdr:sp macro="" textlink="">
          <xdr:nvSpPr>
            <xdr:cNvPr id="31745" name="Option Button 1" hidden="1">
              <a:extLst>
                <a:ext uri="{63B3BB69-23CF-44E3-9099-C40C66FF867C}">
                  <a14:compatExt spid="_x0000_s31745"/>
                </a:ext>
                <a:ext uri="{FF2B5EF4-FFF2-40B4-BE49-F238E27FC236}">
                  <a16:creationId xmlns:a16="http://schemas.microsoft.com/office/drawing/2014/main" id="{00000000-0008-0000-01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Run using information for a single crop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3</xdr:row>
          <xdr:rowOff>161925</xdr:rowOff>
        </xdr:from>
        <xdr:to>
          <xdr:col>9</xdr:col>
          <xdr:colOff>409575</xdr:colOff>
          <xdr:row>5</xdr:row>
          <xdr:rowOff>47625</xdr:rowOff>
        </xdr:to>
        <xdr:sp macro="" textlink="">
          <xdr:nvSpPr>
            <xdr:cNvPr id="31746" name="Option Button 2" hidden="1">
              <a:extLst>
                <a:ext uri="{63B3BB69-23CF-44E3-9099-C40C66FF867C}">
                  <a14:compatExt spid="_x0000_s31746"/>
                </a:ext>
                <a:ext uri="{FF2B5EF4-FFF2-40B4-BE49-F238E27FC236}">
                  <a16:creationId xmlns:a16="http://schemas.microsoft.com/office/drawing/2014/main" id="{00000000-0008-0000-01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Run using information for a crop rotation</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3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bUniv/livestock/ORATOR%20V1.0.26%20TEST%20VALU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Univ/crops/ORATOR%20V1.0.2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ORATOR_Excel\v34\ORATOR%20V1.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soi450\Documents\Courses\BI4016%20-%20Honours%20Projects\2019\Y-Zofie%20Hobzikova%20-%20Whole%20farm%20modelling%20in%20India%20or%20Ethiopia\Sent%20files\ORATOR%20V1.0.3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Haramaya</v>
          </cell>
        </row>
        <row r="19">
          <cell r="D19" t="str">
            <v>Finkile peasant</v>
          </cell>
        </row>
        <row r="20">
          <cell r="D20">
            <v>7.4932999999999996</v>
          </cell>
        </row>
        <row r="25">
          <cell r="D25">
            <v>10</v>
          </cell>
        </row>
      </sheetData>
      <sheetData sheetId="2">
        <row r="7">
          <cell r="G7">
            <v>100</v>
          </cell>
        </row>
        <row r="8">
          <cell r="G8">
            <v>100</v>
          </cell>
        </row>
        <row r="15">
          <cell r="F15">
            <v>2005</v>
          </cell>
        </row>
        <row r="29">
          <cell r="F29">
            <v>2005</v>
          </cell>
        </row>
        <row r="44">
          <cell r="E44"/>
          <cell r="F44">
            <v>2005</v>
          </cell>
        </row>
        <row r="45">
          <cell r="D45" t="str">
            <v>January</v>
          </cell>
          <cell r="F45">
            <v>38.999999999999993</v>
          </cell>
        </row>
        <row r="58">
          <cell r="F58">
            <v>2005</v>
          </cell>
        </row>
      </sheetData>
      <sheetData sheetId="3">
        <row r="9">
          <cell r="F9">
            <v>23</v>
          </cell>
        </row>
        <row r="10">
          <cell r="F10">
            <v>5</v>
          </cell>
          <cell r="I10" t="str">
            <v>Single crop</v>
          </cell>
        </row>
        <row r="15">
          <cell r="E15" t="str">
            <v>Maize</v>
          </cell>
          <cell r="F15" t="str">
            <v>TEST</v>
          </cell>
          <cell r="G15" t="str">
            <v>Maize</v>
          </cell>
          <cell r="H15" t="str">
            <v>Maize</v>
          </cell>
          <cell r="I15" t="str">
            <v>Maize</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6">
          <cell r="D26"/>
        </row>
        <row r="27">
          <cell r="D27" t="str">
            <v>Amount of fertiliser N applied (kg ha-1)</v>
          </cell>
        </row>
        <row r="29">
          <cell r="D29" t="str">
            <v>Typical yield of harvested product (t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row r="36">
          <cell r="D36" t="str">
            <v>Amount of irrigation applied to this area (dm3 day-1)</v>
          </cell>
        </row>
        <row r="37">
          <cell r="D37"/>
        </row>
      </sheetData>
      <sheetData sheetId="4">
        <row r="9">
          <cell r="F9">
            <v>18</v>
          </cell>
        </row>
        <row r="14">
          <cell r="E14" t="str">
            <v>Maize</v>
          </cell>
          <cell r="F14" t="str">
            <v>Teff</v>
          </cell>
          <cell r="G14" t="str">
            <v>Pepper</v>
          </cell>
          <cell r="H14" t="str">
            <v>Sorghum</v>
          </cell>
          <cell r="I14" t="str">
            <v>Wheat</v>
          </cell>
        </row>
        <row r="15">
          <cell r="D15" t="str">
            <v>Area (ha)</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(years)</v>
          </cell>
        </row>
        <row r="151">
          <cell r="D151" t="str">
            <v>Land use / crop</v>
          </cell>
        </row>
        <row r="152">
          <cell r="D152" t="str">
            <v>Month of sowing</v>
          </cell>
        </row>
        <row r="153">
          <cell r="D153" t="str">
            <v>Month of harvest / ploughing out</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sheetData>
      <sheetData sheetId="5">
        <row r="17">
          <cell r="D17" t="str">
            <v>Amount of fertiliser N applied (kg ha-1)</v>
          </cell>
        </row>
        <row r="19">
          <cell r="D19" t="str">
            <v>Month of fertiliser application</v>
          </cell>
        </row>
        <row r="21">
          <cell r="D21" t="str">
            <v>Type of organic waste applied</v>
          </cell>
        </row>
        <row r="22">
          <cell r="D22" t="str">
            <v>Month organic waste applied</v>
          </cell>
        </row>
        <row r="23">
          <cell r="D23" t="str">
            <v>Typical amount of organic waste applied (t ha-1)</v>
          </cell>
        </row>
      </sheetData>
      <sheetData sheetId="6">
        <row r="9">
          <cell r="F9">
            <v>2</v>
          </cell>
        </row>
        <row r="10">
          <cell r="F10">
            <v>6</v>
          </cell>
        </row>
        <row r="18">
          <cell r="D18" t="str">
            <v>Finkile peasant</v>
          </cell>
        </row>
        <row r="19">
          <cell r="D19" t="str">
            <v>Number</v>
          </cell>
        </row>
        <row r="21">
          <cell r="D21" t="str">
            <v>Feed type 1</v>
          </cell>
        </row>
        <row r="22">
          <cell r="D22" t="str">
            <v>Feed value obtained from feed type 1 (%)</v>
          </cell>
        </row>
        <row r="24">
          <cell r="D24" t="str">
            <v>Feed value obtained from feed type 2 (%)</v>
          </cell>
        </row>
        <row r="26">
          <cell r="D26" t="str">
            <v>Feed value obtained from feed type 3 (%)</v>
          </cell>
        </row>
        <row r="28">
          <cell r="D28" t="str">
            <v>Feed value obtained from feed type 4 (%)</v>
          </cell>
        </row>
        <row r="30">
          <cell r="D30" t="str">
            <v>Feed value obtained from feed type 5 (%)</v>
          </cell>
        </row>
        <row r="31">
          <cell r="D31" t="str">
            <v>Feed value obtained from bought in feed (%)</v>
          </cell>
        </row>
      </sheetData>
      <sheetData sheetId="7">
        <row r="9">
          <cell r="F9">
            <v>10</v>
          </cell>
        </row>
        <row r="17">
          <cell r="D17"/>
        </row>
        <row r="18">
          <cell r="F18">
            <v>14</v>
          </cell>
        </row>
      </sheetData>
      <sheetData sheetId="8">
        <row r="9">
          <cell r="F9">
            <v>50</v>
          </cell>
        </row>
        <row r="14">
          <cell r="D14" t="str">
            <v>Number of people in the household</v>
          </cell>
          <cell r="I14">
            <v>5</v>
          </cell>
        </row>
        <row r="15">
          <cell r="D15" t="str">
            <v>Average time each person spends awake in a day (hrs)</v>
          </cell>
        </row>
        <row r="17">
          <cell r="E17">
            <v>1.6E-2</v>
          </cell>
          <cell r="F17">
            <v>1.6E-2</v>
          </cell>
          <cell r="G17">
            <v>1.6E-2</v>
          </cell>
          <cell r="H17">
            <v>1.6E-2</v>
          </cell>
        </row>
        <row r="18">
          <cell r="E18">
            <v>1.45</v>
          </cell>
          <cell r="F18">
            <v>1.45</v>
          </cell>
          <cell r="G18">
            <v>1.45</v>
          </cell>
          <cell r="H18">
            <v>1.45</v>
          </cell>
        </row>
        <row r="24">
          <cell r="D24" t="str">
            <v>Total time spent by all people in this group collecting wood (typical year) (hrs d-1)</v>
          </cell>
        </row>
        <row r="27">
          <cell r="D27" t="str">
            <v>…total number of trips made by all the people in this group to collect water for household use &amp; animals (not for irrigation)</v>
          </cell>
        </row>
        <row r="29">
          <cell r="D29" t="str">
            <v>…volume of water carried (dm3)</v>
          </cell>
        </row>
        <row r="36">
          <cell r="D36" t="str">
            <v>Total time spent  by all people in this group collecting water (typical year) (hrs d-1)</v>
          </cell>
        </row>
        <row r="39">
          <cell r="D39" t="str">
            <v>…total time spent by people in this group feeding, watering and herding animals (hrs d-1)</v>
          </cell>
        </row>
        <row r="40">
          <cell r="D40" t="str">
            <v>…total time spent by people in this group collecting and managing dung (hrs d-1)</v>
          </cell>
        </row>
        <row r="44">
          <cell r="D44"/>
        </row>
        <row r="46">
          <cell r="D46"/>
        </row>
        <row r="49">
          <cell r="D49"/>
        </row>
        <row r="51">
          <cell r="D51" t="str">
            <v>Total number of days people in this group spend harvesting</v>
          </cell>
        </row>
        <row r="53">
          <cell r="D53"/>
        </row>
        <row r="58">
          <cell r="D58" t="str">
            <v>…essential activities (e.g. cooking, cleaning the home) (hrs d-1)</v>
          </cell>
        </row>
      </sheetData>
      <sheetData sheetId="9">
        <row r="14">
          <cell r="H14">
            <v>62</v>
          </cell>
        </row>
        <row r="20">
          <cell r="D20"/>
          <cell r="E20" t="str">
            <v>Price</v>
          </cell>
          <cell r="G20" t="str">
            <v>Amount</v>
          </cell>
          <cell r="I20" t="str">
            <v>Price</v>
          </cell>
          <cell r="K20" t="str">
            <v>Amount</v>
          </cell>
          <cell r="M20" t="str">
            <v>Price</v>
          </cell>
          <cell r="O20" t="str">
            <v>Amount</v>
          </cell>
          <cell r="Q20" t="str">
            <v>Price</v>
          </cell>
          <cell r="S20" t="str">
            <v>Amount</v>
          </cell>
        </row>
        <row r="22">
          <cell r="M22">
            <v>5</v>
          </cell>
          <cell r="Q22">
            <v>5</v>
          </cell>
        </row>
        <row r="23">
          <cell r="E23">
            <v>30</v>
          </cell>
          <cell r="I23">
            <v>30</v>
          </cell>
        </row>
        <row r="65">
          <cell r="E65">
            <v>12</v>
          </cell>
          <cell r="I65">
            <v>12</v>
          </cell>
        </row>
        <row r="77">
          <cell r="E77" t="str">
            <v>DESCRIPTION</v>
          </cell>
          <cell r="M77" t="str">
            <v>DESCRIPTION</v>
          </cell>
          <cell r="O77" t="str">
            <v>Amount</v>
          </cell>
          <cell r="Q77" t="str">
            <v>Month</v>
          </cell>
        </row>
      </sheetData>
      <sheetData sheetId="10">
        <row r="10">
          <cell r="M10">
            <v>1</v>
          </cell>
          <cell r="P10">
            <v>4.121739130434782E-3</v>
          </cell>
        </row>
        <row r="16">
          <cell r="C16">
            <v>0</v>
          </cell>
        </row>
      </sheetData>
      <sheetData sheetId="11">
        <row r="3">
          <cell r="AO3">
            <v>25</v>
          </cell>
        </row>
        <row r="15">
          <cell r="D15" t="e">
            <v>#REF!</v>
          </cell>
        </row>
        <row r="27">
          <cell r="G27" t="str">
            <v>Overall rate modifier</v>
          </cell>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cell r="Z27" t="str">
            <v>C Stock (t ha-1)</v>
          </cell>
          <cell r="AA27" t="str">
            <v>Loss as CO2 (t ha-1)</v>
          </cell>
        </row>
      </sheetData>
      <sheetData sheetId="12">
        <row r="15">
          <cell r="C15" t="str">
            <v>Percentage of farmed area</v>
          </cell>
        </row>
        <row r="17">
          <cell r="C17" t="str">
            <v>Soil depth (cm)</v>
          </cell>
        </row>
        <row r="18">
          <cell r="C18" t="str">
            <v>Bulk density (g cm-3)</v>
          </cell>
        </row>
        <row r="20">
          <cell r="C20" t="str">
            <v>Clay content (%)</v>
          </cell>
        </row>
        <row r="21">
          <cell r="C21" t="str">
            <v>Silt content (%)</v>
          </cell>
        </row>
        <row r="22">
          <cell r="C22" t="str">
            <v>Soil pH</v>
          </cell>
        </row>
        <row r="23">
          <cell r="C23" t="str">
            <v>Soil salinity (EC 1:5)</v>
          </cell>
        </row>
        <row r="25">
          <cell r="C25" t="str">
            <v>Measured soil C (t ha-1)</v>
          </cell>
        </row>
        <row r="26">
          <cell r="C26" t="str">
            <v>Water content at field capacity (mm)</v>
          </cell>
        </row>
        <row r="28">
          <cell r="C28" t="str">
            <v>Lower limit for water extraction (mm)</v>
          </cell>
        </row>
        <row r="31">
          <cell r="C31" t="str">
            <v>Proportion of biomass produced on decomposition</v>
          </cell>
        </row>
        <row r="32">
          <cell r="C32" t="str">
            <v>Proportion of humus produced on decomposition</v>
          </cell>
        </row>
        <row r="33">
          <cell r="C33" t="str">
            <v>Proportion of carbon dioxide produced on decomposition</v>
          </cell>
        </row>
        <row r="34">
          <cell r="C34" t="str">
            <v>Rate constant for decomposition of DPM (m-1)</v>
          </cell>
        </row>
        <row r="35">
          <cell r="C35" t="str">
            <v>Rate constant for decomposition of RPM (m-1)</v>
          </cell>
        </row>
        <row r="36">
          <cell r="C36" t="str">
            <v>Rate constant for decomposition of BIO (m-1)</v>
          </cell>
        </row>
        <row r="37">
          <cell r="C37" t="str">
            <v>Rate constant for decomposition of HUM (m-1)</v>
          </cell>
        </row>
        <row r="46">
          <cell r="C46" t="str">
            <v>DPM/RPM ratio</v>
          </cell>
        </row>
        <row r="47">
          <cell r="C47" t="str">
            <v>Month</v>
          </cell>
          <cell r="K47" t="str">
            <v>Crop no. in rotn</v>
          </cell>
          <cell r="P47" t="str">
            <v>Land use</v>
          </cell>
          <cell r="U47" t="str">
            <v>Harvest month</v>
          </cell>
          <cell r="AE47" t="str">
            <v>Growing season (m)</v>
          </cell>
          <cell r="AJ47" t="str">
            <v>Fertiliser type</v>
          </cell>
          <cell r="AO47" t="str">
            <v>Percent prod. last harvest</v>
          </cell>
          <cell r="AT47" t="str">
            <v>Last land use</v>
          </cell>
        </row>
        <row r="168">
          <cell r="C168" t="str">
            <v>Default plant input over 10 years</v>
          </cell>
        </row>
        <row r="170">
          <cell r="D170" t="str">
            <v>Organic waste inputs</v>
          </cell>
          <cell r="P170" t="str">
            <v>Organic waste type</v>
          </cell>
          <cell r="U170" t="str">
            <v>DPM:HIM ratio</v>
          </cell>
          <cell r="Z170" t="str">
            <v>Percent IOM</v>
          </cell>
          <cell r="AE170" t="str">
            <v>Percent C</v>
          </cell>
          <cell r="AJ170" t="str">
            <v>Proportion NH4-N</v>
          </cell>
        </row>
      </sheetData>
      <sheetData sheetId="13">
        <row r="10">
          <cell r="D10" t="str">
            <v xml:space="preserve">Average monthly air temperature (°C) </v>
          </cell>
          <cell r="E10" t="str">
            <v xml:space="preserve">Monthly rainfall (mm) </v>
          </cell>
          <cell r="M10" t="str">
            <v>Potential evapotranspiration (mm / month)</v>
          </cell>
          <cell r="N10" t="str">
            <v>Potential evapotranspiration from selected depth of soil                 (mm / month)</v>
          </cell>
        </row>
      </sheetData>
      <sheetData sheetId="14">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Sowing month (arable crops)</v>
          </cell>
        </row>
        <row r="14">
          <cell r="B14" t="str">
            <v>Harvest month (arable crops)</v>
          </cell>
        </row>
        <row r="15">
          <cell r="B15" t="str">
            <v>Month</v>
          </cell>
        </row>
        <row r="30">
          <cell r="N30">
            <v>0.6</v>
          </cell>
        </row>
        <row r="33">
          <cell r="B33" t="str">
            <v>Maximum rooting depth (cm)</v>
          </cell>
        </row>
        <row r="37">
          <cell r="C37" t="str">
            <v>Fresh waste</v>
          </cell>
          <cell r="D37" t="str">
            <v>Compost</v>
          </cell>
          <cell r="E37" t="str">
            <v>Bioslurry</v>
          </cell>
          <cell r="F37" t="str">
            <v>Biochar</v>
          </cell>
        </row>
        <row r="38">
          <cell r="B38" t="str">
            <v>Average C:N ratio</v>
          </cell>
        </row>
        <row r="40">
          <cell r="B40" t="str">
            <v>Average DPM:HUM ratio</v>
          </cell>
        </row>
        <row r="41">
          <cell r="B41" t="str">
            <v>Percent IOM</v>
          </cell>
        </row>
        <row r="42">
          <cell r="B42" t="str">
            <v>Percent C</v>
          </cell>
        </row>
        <row r="43">
          <cell r="B43" t="str">
            <v>Minimum energy content compared to wood</v>
          </cell>
        </row>
        <row r="44">
          <cell r="B44" t="str">
            <v>Maximum energy content compared to wood</v>
          </cell>
        </row>
        <row r="45">
          <cell r="B45" t="str">
            <v>Annual C inputs as a percent of the untreated organic residue (%)</v>
          </cell>
        </row>
        <row r="46">
          <cell r="B46" t="str">
            <v>Percentage ammonia or urea-N in manure</v>
          </cell>
        </row>
        <row r="49">
          <cell r="C49" t="str">
            <v>Urea</v>
          </cell>
          <cell r="D49" t="str">
            <v>…</v>
          </cell>
          <cell r="E49"/>
          <cell r="F49"/>
          <cell r="G49"/>
          <cell r="H49"/>
          <cell r="I49"/>
          <cell r="J49"/>
          <cell r="K49"/>
          <cell r="L49"/>
          <cell r="M49"/>
          <cell r="N49"/>
          <cell r="O49"/>
          <cell r="P49"/>
        </row>
        <row r="50">
          <cell r="B50" t="str">
            <v>Proportion urea or ammonium sulphate in the fertiliser</v>
          </cell>
        </row>
        <row r="54">
          <cell r="C54">
            <v>2</v>
          </cell>
        </row>
      </sheetData>
      <sheetData sheetId="15">
        <row r="24">
          <cell r="N24">
            <v>26</v>
          </cell>
        </row>
        <row r="38">
          <cell r="E38">
            <v>2.2000853789918331</v>
          </cell>
          <cell r="I38">
            <v>15.348320843325162</v>
          </cell>
          <cell r="O38">
            <v>1</v>
          </cell>
          <cell r="Q38">
            <v>0</v>
          </cell>
          <cell r="U38">
            <v>15.014600530788284</v>
          </cell>
          <cell r="AA38">
            <v>1</v>
          </cell>
        </row>
        <row r="282">
          <cell r="I282">
            <v>0</v>
          </cell>
        </row>
      </sheetData>
      <sheetData sheetId="16">
        <row r="12">
          <cell r="AA12">
            <v>28</v>
          </cell>
        </row>
        <row r="20">
          <cell r="E20">
            <v>8.5</v>
          </cell>
        </row>
        <row r="25">
          <cell r="AD25" t="str">
            <v>Soil N supply (kg ha-1)</v>
          </cell>
        </row>
      </sheetData>
      <sheetData sheetId="17">
        <row r="11">
          <cell r="H11">
            <v>7</v>
          </cell>
        </row>
        <row r="19">
          <cell r="G19" t="str">
            <v>(kg ha-1)</v>
          </cell>
          <cell r="I19"/>
        </row>
      </sheetData>
      <sheetData sheetId="18">
        <row r="10">
          <cell r="G10">
            <v>7</v>
          </cell>
        </row>
        <row r="15">
          <cell r="J15" t="str">
            <v>Leached nitrate-N (kg ha-1)</v>
          </cell>
        </row>
      </sheetData>
      <sheetData sheetId="19">
        <row r="11">
          <cell r="G11">
            <v>14</v>
          </cell>
        </row>
        <row r="17">
          <cell r="N17" t="str">
            <v>Denitrified N  (kg ha-1 month-1)</v>
          </cell>
        </row>
      </sheetData>
      <sheetData sheetId="20">
        <row r="11">
          <cell r="G11">
            <v>6</v>
          </cell>
        </row>
        <row r="16">
          <cell r="I16" t="str">
            <v>Volatilised ammonium-N (kg ha-1)</v>
          </cell>
        </row>
      </sheetData>
      <sheetData sheetId="21"/>
      <sheetData sheetId="22">
        <row r="8">
          <cell r="I8">
            <v>14</v>
          </cell>
        </row>
        <row r="21">
          <cell r="E21">
            <v>98.285448955100676</v>
          </cell>
          <cell r="H21">
            <v>84.290032961307801</v>
          </cell>
          <cell r="I21">
            <v>339.14614023344814</v>
          </cell>
          <cell r="J21">
            <v>221.76598180222868</v>
          </cell>
          <cell r="M21">
            <v>221.76598180222868</v>
          </cell>
          <cell r="N21">
            <v>98.285448955100676</v>
          </cell>
          <cell r="O21">
            <v>42.241139390900699</v>
          </cell>
          <cell r="P21">
            <v>0</v>
          </cell>
        </row>
      </sheetData>
      <sheetData sheetId="23">
        <row r="14">
          <cell r="F14">
            <v>6</v>
          </cell>
        </row>
        <row r="20">
          <cell r="J20" t="str">
            <v>Production compared to steady state (%)</v>
          </cell>
        </row>
        <row r="28">
          <cell r="D28">
            <v>8</v>
          </cell>
        </row>
        <row r="31">
          <cell r="D31">
            <v>11</v>
          </cell>
        </row>
        <row r="32">
          <cell r="D32">
            <v>12</v>
          </cell>
        </row>
        <row r="35">
          <cell r="D35">
            <v>15</v>
          </cell>
        </row>
        <row r="36">
          <cell r="D36">
            <v>16</v>
          </cell>
        </row>
        <row r="53">
          <cell r="D53" t="str">
            <v>Month</v>
          </cell>
        </row>
        <row r="54">
          <cell r="E54" t="str">
            <v>Crop production</v>
          </cell>
        </row>
      </sheetData>
      <sheetData sheetId="24">
        <row r="11">
          <cell r="D11">
            <v>3</v>
          </cell>
          <cell r="F11">
            <v>4</v>
          </cell>
        </row>
        <row r="17">
          <cell r="G17">
            <v>3.1438087309624088</v>
          </cell>
        </row>
        <row r="18">
          <cell r="G18">
            <v>3.1438087309624088</v>
          </cell>
        </row>
        <row r="19">
          <cell r="G19">
            <v>1</v>
          </cell>
        </row>
      </sheetData>
      <sheetData sheetId="25">
        <row r="13">
          <cell r="H13">
            <v>9</v>
          </cell>
        </row>
        <row r="17">
          <cell r="J17" t="str">
            <v>Monthly NPP of C according to growing degree days and water stress (t ha-1)</v>
          </cell>
          <cell r="K17" t="str">
            <v>Prod. compared to steady state (%)</v>
          </cell>
        </row>
        <row r="260">
          <cell r="H260" t="str">
            <v>NPP (steady state) (t ha-1)</v>
          </cell>
          <cell r="I260" t="str">
            <v>NPP (non steady state)   (t ha-1)</v>
          </cell>
          <cell r="J260" t="str">
            <v>Production compared to typical (%)</v>
          </cell>
        </row>
      </sheetData>
      <sheetData sheetId="26">
        <row r="13">
          <cell r="M13">
            <v>12</v>
          </cell>
        </row>
        <row r="17">
          <cell r="G17" t="str">
            <v>Land use</v>
          </cell>
          <cell r="K17" t="str">
            <v>Plant available N            (kg ha-1)</v>
          </cell>
          <cell r="L17" t="str">
            <v>Fert. N supply (kg ha-1)</v>
          </cell>
          <cell r="N17" t="str">
            <v>Yield scaled wrt optimum</v>
          </cell>
          <cell r="Q17" t="str">
            <v>Prod. compared to steady state (%)</v>
          </cell>
        </row>
        <row r="260">
          <cell r="H260" t="str">
            <v>NPP (steady state) (t ha-1)</v>
          </cell>
          <cell r="I260" t="str">
            <v>NPP (non-steady-state) (t ha-1)</v>
          </cell>
          <cell r="J260" t="str">
            <v>Production compared to typical (%)</v>
          </cell>
        </row>
        <row r="296">
          <cell r="D296"/>
        </row>
      </sheetData>
      <sheetData sheetId="27">
        <row r="23">
          <cell r="C23" t="str">
            <v>Dairy cattle</v>
          </cell>
          <cell r="D23" t="str">
            <v>Beef cattle</v>
          </cell>
          <cell r="E23" t="str">
            <v>Goats / sheep for milk</v>
          </cell>
          <cell r="F23" t="str">
            <v>Goats / sheep for meat</v>
          </cell>
          <cell r="G23" t="str">
            <v>Pigs</v>
          </cell>
          <cell r="H23" t="str">
            <v>Poultry</v>
          </cell>
          <cell r="I23"/>
          <cell r="J23"/>
          <cell r="K23"/>
          <cell r="L23"/>
          <cell r="M23"/>
          <cell r="N23"/>
          <cell r="O23"/>
          <cell r="P23"/>
          <cell r="Q23"/>
          <cell r="R23"/>
          <cell r="S23"/>
          <cell r="T23"/>
          <cell r="U23"/>
          <cell r="V23"/>
          <cell r="W23"/>
          <cell r="X23"/>
          <cell r="Y23"/>
          <cell r="Z23"/>
          <cell r="AA23"/>
        </row>
        <row r="28">
          <cell r="C28">
            <v>1134.0672328549574</v>
          </cell>
          <cell r="D28">
            <v>491.57085635702424</v>
          </cell>
          <cell r="E28">
            <v>150.4646591710208</v>
          </cell>
          <cell r="F28">
            <v>159.72391009543685</v>
          </cell>
          <cell r="G28">
            <v>0</v>
          </cell>
          <cell r="H28" t="e">
            <v>#N/A</v>
          </cell>
          <cell r="I28"/>
          <cell r="J28"/>
          <cell r="K28"/>
          <cell r="L28"/>
          <cell r="M28"/>
          <cell r="N28"/>
          <cell r="O28"/>
          <cell r="P28"/>
          <cell r="Q28"/>
          <cell r="R28"/>
          <cell r="S28"/>
          <cell r="T28"/>
          <cell r="U28"/>
          <cell r="V28"/>
          <cell r="W28"/>
          <cell r="X28"/>
          <cell r="Y28"/>
          <cell r="Z28"/>
          <cell r="AA28"/>
        </row>
        <row r="29">
          <cell r="C29">
            <v>32.40975988875212</v>
          </cell>
          <cell r="D29">
            <v>38.100183030223356</v>
          </cell>
          <cell r="E29">
            <v>3.9756529075733384</v>
          </cell>
          <cell r="F29">
            <v>9.561302325261698</v>
          </cell>
          <cell r="G29">
            <v>0</v>
          </cell>
          <cell r="H29" t="e">
            <v>#N/A</v>
          </cell>
          <cell r="I29"/>
          <cell r="J29"/>
          <cell r="K29"/>
          <cell r="L29"/>
          <cell r="M29"/>
          <cell r="N29"/>
          <cell r="O29"/>
          <cell r="P29"/>
          <cell r="Q29"/>
          <cell r="R29"/>
          <cell r="S29"/>
          <cell r="T29"/>
          <cell r="U29"/>
          <cell r="V29"/>
          <cell r="W29"/>
          <cell r="X29"/>
          <cell r="Y29"/>
          <cell r="Z29"/>
          <cell r="AA29"/>
        </row>
        <row r="30">
          <cell r="B30" t="str">
            <v>Total milk / egg production (kg y-1)</v>
          </cell>
        </row>
        <row r="31">
          <cell r="B31" t="str">
            <v>Total meat production (kg y-1)</v>
          </cell>
        </row>
        <row r="32">
          <cell r="B32" t="str">
            <v>Total manure production (kg y-1)</v>
          </cell>
        </row>
        <row r="33">
          <cell r="B33" t="str">
            <v>Total N excreted (kg y-1)</v>
          </cell>
        </row>
      </sheetData>
      <sheetData sheetId="28">
        <row r="15">
          <cell r="B15" t="str">
            <v>Beef cattle</v>
          </cell>
          <cell r="C15" t="str">
            <v>Beef cattle and Dairy followers</v>
          </cell>
          <cell r="D15" t="str">
            <v>Central Africa</v>
          </cell>
          <cell r="E15" t="str">
            <v>ANY</v>
          </cell>
          <cell r="F15"/>
          <cell r="G15">
            <v>22.670719083879817</v>
          </cell>
          <cell r="H15">
            <v>2176.2875409945073</v>
          </cell>
          <cell r="I15">
            <v>512.56726463405209</v>
          </cell>
          <cell r="J15">
            <v>81.891203560296262</v>
          </cell>
          <cell r="K15">
            <v>13.062189007291025</v>
          </cell>
          <cell r="L15">
            <v>1148.0370077032044</v>
          </cell>
          <cell r="M15">
            <v>51.368718267774774</v>
          </cell>
          <cell r="N15">
            <v>4882885.3544429205</v>
          </cell>
          <cell r="O15">
            <v>5097346.8000000017</v>
          </cell>
        </row>
        <row r="16">
          <cell r="B16" t="str">
            <v>Dairy cattle</v>
          </cell>
          <cell r="C16" t="str">
            <v>Dairy cattle</v>
          </cell>
          <cell r="D16" t="str">
            <v>Central Africa</v>
          </cell>
          <cell r="E16" t="str">
            <v>ANY</v>
          </cell>
          <cell r="F16">
            <v>478.46441947565484</v>
          </cell>
          <cell r="G16">
            <v>26.872849210177833</v>
          </cell>
          <cell r="H16">
            <v>1585.8871945176897</v>
          </cell>
          <cell r="I16">
            <v>596.33605787387</v>
          </cell>
          <cell r="J16">
            <v>377.43568519922451</v>
          </cell>
          <cell r="K16">
            <v>87.972463106403438</v>
          </cell>
          <cell r="L16">
            <v>1150.6007164584273</v>
          </cell>
          <cell r="M16">
            <v>34.786285992657824</v>
          </cell>
          <cell r="N16">
            <v>597606.44555707625</v>
          </cell>
          <cell r="O16">
            <v>383144.99999999959</v>
          </cell>
        </row>
        <row r="17">
          <cell r="B17" t="str">
            <v>Goats / sheep for milk</v>
          </cell>
          <cell r="C17" t="str">
            <v>Small ruminants dairy</v>
          </cell>
          <cell r="D17" t="str">
            <v>Central Africa</v>
          </cell>
          <cell r="E17" t="str">
            <v>ANY</v>
          </cell>
          <cell r="F17">
            <v>35.034017204346512</v>
          </cell>
          <cell r="G17">
            <v>4.9340931224266775</v>
          </cell>
          <cell r="H17">
            <v>246.64048076505537</v>
          </cell>
          <cell r="I17">
            <v>18.00400841986075</v>
          </cell>
          <cell r="J17">
            <v>25.150011016359134</v>
          </cell>
          <cell r="K17"/>
          <cell r="L17">
            <v>134.05365161547635</v>
          </cell>
          <cell r="M17">
            <v>4.8505185496366288</v>
          </cell>
          <cell r="N17">
            <v>51035.939999999988</v>
          </cell>
          <cell r="O17">
            <v>28353.300000000017</v>
          </cell>
        </row>
        <row r="18">
          <cell r="B18" t="str">
            <v>Goats / sheep for meat</v>
          </cell>
          <cell r="C18" t="str">
            <v>Small ruminants for meat</v>
          </cell>
          <cell r="D18" t="str">
            <v>Central Africa</v>
          </cell>
          <cell r="E18" t="str">
            <v>ANY</v>
          </cell>
          <cell r="F18"/>
          <cell r="G18">
            <v>4.3361016612884535</v>
          </cell>
          <cell r="H18">
            <v>310.45640848218562</v>
          </cell>
          <cell r="I18">
            <v>23.20244173510714</v>
          </cell>
          <cell r="J18">
            <v>7.5731254544051581</v>
          </cell>
          <cell r="K18">
            <v>52.003832187042796</v>
          </cell>
          <cell r="L18">
            <v>159.89061163280718</v>
          </cell>
          <cell r="M18">
            <v>8.3547332777158285</v>
          </cell>
          <cell r="N18">
            <v>190000.66000000009</v>
          </cell>
          <cell r="O18">
            <v>212683.30000000013</v>
          </cell>
        </row>
        <row r="19">
          <cell r="B19" t="str">
            <v>Beef cattle</v>
          </cell>
          <cell r="C19" t="str">
            <v>Beef cattle and Dairy followers</v>
          </cell>
          <cell r="D19" t="str">
            <v>Central Africa</v>
          </cell>
          <cell r="E19" t="str">
            <v>LGA</v>
          </cell>
          <cell r="F19"/>
          <cell r="G19">
            <v>17.082710942083917</v>
          </cell>
          <cell r="H19">
            <v>2875.6948280082947</v>
          </cell>
          <cell r="I19"/>
          <cell r="J19"/>
          <cell r="K19"/>
          <cell r="L19">
            <v>1245.5514350457229</v>
          </cell>
          <cell r="M19">
            <v>45.067760290175656</v>
          </cell>
          <cell r="N19">
            <v>1091118.4320122437</v>
          </cell>
          <cell r="O19">
            <v>1155108.7333968827</v>
          </cell>
        </row>
        <row r="20">
          <cell r="B20" t="str">
            <v>Dairy cattle</v>
          </cell>
          <cell r="C20" t="str">
            <v>Dairy cattle</v>
          </cell>
          <cell r="D20" t="str">
            <v>Central Africa</v>
          </cell>
          <cell r="E20" t="str">
            <v>LGA</v>
          </cell>
          <cell r="F20">
            <v>241.18214554377087</v>
          </cell>
          <cell r="G20">
            <v>22.544395043660444</v>
          </cell>
          <cell r="H20">
            <v>2305.3464233094683</v>
          </cell>
          <cell r="I20"/>
          <cell r="J20"/>
          <cell r="K20"/>
          <cell r="L20">
            <v>1016.8949160521919</v>
          </cell>
          <cell r="M20">
            <v>30.721334179109174</v>
          </cell>
          <cell r="N20">
            <v>184292.06798775689</v>
          </cell>
          <cell r="O20">
            <v>120301.76660311886</v>
          </cell>
        </row>
        <row r="21">
          <cell r="B21" t="str">
            <v>Goats / sheep for milk</v>
          </cell>
          <cell r="C21" t="str">
            <v>Small ruminants dairy</v>
          </cell>
          <cell r="D21" t="str">
            <v>Central Africa</v>
          </cell>
          <cell r="E21" t="str">
            <v>LGA</v>
          </cell>
          <cell r="F21">
            <v>28.769429547536575</v>
          </cell>
          <cell r="G21">
            <v>5.529330749736463</v>
          </cell>
          <cell r="H21">
            <v>288.05525638156831</v>
          </cell>
          <cell r="I21"/>
          <cell r="J21"/>
          <cell r="K21"/>
          <cell r="L21">
            <v>137.43176655352096</v>
          </cell>
          <cell r="M21">
            <v>3.6216612991753561</v>
          </cell>
          <cell r="N21">
            <v>13306.427378604845</v>
          </cell>
          <cell r="O21">
            <v>7392.4596547804686</v>
          </cell>
        </row>
        <row r="22">
          <cell r="B22" t="str">
            <v>Goats / sheep for meat</v>
          </cell>
          <cell r="C22" t="str">
            <v>Small ruminants for meat</v>
          </cell>
          <cell r="D22" t="str">
            <v>Central Africa</v>
          </cell>
          <cell r="E22" t="str">
            <v>LGA</v>
          </cell>
          <cell r="F22"/>
          <cell r="G22">
            <v>4.6524960569751777</v>
          </cell>
          <cell r="H22">
            <v>360.58780991349931</v>
          </cell>
          <cell r="I22"/>
          <cell r="J22"/>
          <cell r="K22">
            <v>48.104030137873337</v>
          </cell>
          <cell r="L22">
            <v>163.3703228633446</v>
          </cell>
          <cell r="M22">
            <v>10.380424012833474</v>
          </cell>
          <cell r="N22">
            <v>38554.672621395148</v>
          </cell>
          <cell r="O22">
            <v>44468.64034521953</v>
          </cell>
        </row>
        <row r="23">
          <cell r="B23" t="str">
            <v>Beef cattle</v>
          </cell>
          <cell r="C23" t="str">
            <v>Beef cattle and Dairy followers</v>
          </cell>
          <cell r="D23" t="str">
            <v>Central Africa</v>
          </cell>
          <cell r="E23" t="str">
            <v>LGH</v>
          </cell>
          <cell r="F23"/>
          <cell r="G23">
            <v>17.082463976694278</v>
          </cell>
          <cell r="H23">
            <v>2875.6948280082979</v>
          </cell>
          <cell r="I23"/>
          <cell r="J23"/>
          <cell r="K23"/>
          <cell r="L23">
            <v>1245.5514350457213</v>
          </cell>
          <cell r="M23">
            <v>45.051101915787392</v>
          </cell>
          <cell r="N23">
            <v>1016805.84152782</v>
          </cell>
          <cell r="O23">
            <v>1057744.7049166937</v>
          </cell>
        </row>
        <row r="24">
          <cell r="B24" t="str">
            <v>Dairy cattle</v>
          </cell>
          <cell r="C24" t="str">
            <v>Dairy cattle</v>
          </cell>
          <cell r="D24" t="str">
            <v>Central Africa</v>
          </cell>
          <cell r="E24" t="str">
            <v>LGH</v>
          </cell>
          <cell r="F24">
            <v>530.56254336281063</v>
          </cell>
          <cell r="G24">
            <v>35.357458811806211</v>
          </cell>
          <cell r="H24">
            <v>2779.9597610780515</v>
          </cell>
          <cell r="I24"/>
          <cell r="J24"/>
          <cell r="K24"/>
          <cell r="L24">
            <v>1203.3959798427122</v>
          </cell>
          <cell r="M24">
            <v>39.865604530878826</v>
          </cell>
          <cell r="N24">
            <v>102347.15847218072</v>
          </cell>
          <cell r="O24">
            <v>61408.295083308643</v>
          </cell>
        </row>
        <row r="25">
          <cell r="B25" t="str">
            <v>Goats / sheep for milk</v>
          </cell>
          <cell r="C25" t="str">
            <v>Small ruminants dairy</v>
          </cell>
          <cell r="D25" t="str">
            <v>Central Africa</v>
          </cell>
          <cell r="E25" t="str">
            <v>LGH</v>
          </cell>
          <cell r="F25">
            <v>28.769429547536578</v>
          </cell>
          <cell r="G25">
            <v>5.4193440621286868</v>
          </cell>
          <cell r="H25">
            <v>288.05525638156826</v>
          </cell>
          <cell r="I25"/>
          <cell r="J25"/>
          <cell r="K25"/>
          <cell r="L25">
            <v>137.43176655352107</v>
          </cell>
          <cell r="M25">
            <v>3.6281021196016709</v>
          </cell>
          <cell r="N25">
            <v>7161.4137983031615</v>
          </cell>
          <cell r="O25">
            <v>3978.563221279529</v>
          </cell>
        </row>
        <row r="26">
          <cell r="B26" t="str">
            <v>Goats / sheep for meat</v>
          </cell>
          <cell r="C26" t="str">
            <v>Small ruminants for meat</v>
          </cell>
          <cell r="D26" t="str">
            <v>Central Africa</v>
          </cell>
          <cell r="E26" t="str">
            <v>LGH</v>
          </cell>
          <cell r="F26"/>
          <cell r="G26">
            <v>4.9303171270924819</v>
          </cell>
          <cell r="H26">
            <v>365.78304516838892</v>
          </cell>
          <cell r="I26"/>
          <cell r="J26"/>
          <cell r="K26">
            <v>48.104030137873302</v>
          </cell>
          <cell r="L26">
            <v>168.39424098484309</v>
          </cell>
          <cell r="M26">
            <v>8.147230319903306</v>
          </cell>
          <cell r="N26">
            <v>30210.486201696858</v>
          </cell>
          <cell r="O26">
            <v>33393.336778720506</v>
          </cell>
        </row>
        <row r="27">
          <cell r="B27" t="str">
            <v>Beef cattle</v>
          </cell>
          <cell r="C27" t="str">
            <v>Beef cattle and Dairy followers</v>
          </cell>
          <cell r="D27" t="str">
            <v>Central Africa</v>
          </cell>
          <cell r="E27" t="str">
            <v>LGT</v>
          </cell>
          <cell r="F27"/>
          <cell r="G27">
            <v>54.904324556661805</v>
          </cell>
          <cell r="H27">
            <v>3138.4492704218687</v>
          </cell>
          <cell r="I27"/>
          <cell r="J27"/>
          <cell r="K27"/>
          <cell r="L27">
            <v>1296.7334108507875</v>
          </cell>
          <cell r="M27">
            <v>57.659130504039446</v>
          </cell>
          <cell r="N27">
            <v>28101.618326146585</v>
          </cell>
          <cell r="O27">
            <v>29085.177255106912</v>
          </cell>
        </row>
        <row r="28">
          <cell r="B28" t="str">
            <v>Dairy cattle</v>
          </cell>
          <cell r="C28" t="str">
            <v>Dairy cattle</v>
          </cell>
          <cell r="D28" t="str">
            <v>Central Africa</v>
          </cell>
          <cell r="E28" t="str">
            <v>LGT</v>
          </cell>
          <cell r="F28">
            <v>1611.5395835008208</v>
          </cell>
          <cell r="G28">
            <v>39.710766839386423</v>
          </cell>
          <cell r="H28">
            <v>3021.7525403795617</v>
          </cell>
          <cell r="I28"/>
          <cell r="J28"/>
          <cell r="K28"/>
          <cell r="L28">
            <v>1131.5306410843307</v>
          </cell>
          <cell r="M28">
            <v>67.299922509994843</v>
          </cell>
          <cell r="N28">
            <v>2329.481673853415</v>
          </cell>
          <cell r="O28">
            <v>1345.9227448930842</v>
          </cell>
        </row>
        <row r="29">
          <cell r="B29" t="str">
            <v>Goats / sheep for milk</v>
          </cell>
          <cell r="C29" t="str">
            <v>Small ruminants dairy</v>
          </cell>
          <cell r="D29" t="str">
            <v>Central Africa</v>
          </cell>
          <cell r="E29" t="str">
            <v>LGT</v>
          </cell>
          <cell r="F29">
            <v>55.617526366063657</v>
          </cell>
          <cell r="G29">
            <v>5.4193440621286832</v>
          </cell>
          <cell r="H29">
            <v>273.89680381733456</v>
          </cell>
          <cell r="I29"/>
          <cell r="J29"/>
          <cell r="K29"/>
          <cell r="L29">
            <v>117.67444401662449</v>
          </cell>
          <cell r="M29">
            <v>6.302854003828422</v>
          </cell>
          <cell r="N29">
            <v>207.54169984176738</v>
          </cell>
          <cell r="O29">
            <v>115.30094435653743</v>
          </cell>
        </row>
        <row r="30">
          <cell r="B30" t="str">
            <v>Goats / sheep for meat</v>
          </cell>
          <cell r="C30" t="str">
            <v>Small ruminants for meat</v>
          </cell>
          <cell r="D30" t="str">
            <v>Central Africa</v>
          </cell>
          <cell r="E30" t="str">
            <v>LGT</v>
          </cell>
          <cell r="F30"/>
          <cell r="G30">
            <v>4.9303778493405703</v>
          </cell>
          <cell r="H30">
            <v>365.78304516838898</v>
          </cell>
          <cell r="I30"/>
          <cell r="J30"/>
          <cell r="K30">
            <v>48.10403013787338</v>
          </cell>
          <cell r="L30">
            <v>168.39424098484304</v>
          </cell>
          <cell r="M30">
            <v>8.1726330274237373</v>
          </cell>
          <cell r="N30">
            <v>410.9583001582327</v>
          </cell>
          <cell r="O30">
            <v>503.19905564346254</v>
          </cell>
        </row>
        <row r="31">
          <cell r="B31" t="str">
            <v>Beef cattle</v>
          </cell>
          <cell r="C31" t="str">
            <v>Beef cattle and Dairy followers</v>
          </cell>
          <cell r="D31" t="str">
            <v>Central Africa</v>
          </cell>
          <cell r="E31" t="str">
            <v>MRA</v>
          </cell>
          <cell r="F31"/>
          <cell r="G31">
            <v>27.744043130758595</v>
          </cell>
          <cell r="H31">
            <v>780.99087080127526</v>
          </cell>
          <cell r="I31">
            <v>1478.1415527316121</v>
          </cell>
          <cell r="J31">
            <v>295.6283105463225</v>
          </cell>
          <cell r="K31"/>
          <cell r="L31">
            <v>941.97992587428291</v>
          </cell>
          <cell r="M31">
            <v>64.866312638596312</v>
          </cell>
          <cell r="N31">
            <v>1351225.2506364149</v>
          </cell>
          <cell r="O31">
            <v>1412002.3337576084</v>
          </cell>
        </row>
        <row r="32">
          <cell r="B32" t="str">
            <v>Dairy cattle</v>
          </cell>
          <cell r="C32" t="str">
            <v>Dairy cattle</v>
          </cell>
          <cell r="D32" t="str">
            <v>Central Africa</v>
          </cell>
          <cell r="E32" t="str">
            <v>MRA</v>
          </cell>
          <cell r="F32">
            <v>320.16046981661259</v>
          </cell>
          <cell r="G32">
            <v>22.482369633051398</v>
          </cell>
          <cell r="H32"/>
          <cell r="I32">
            <v>1714.4371021141326</v>
          </cell>
          <cell r="J32">
            <v>857.21855105706629</v>
          </cell>
          <cell r="K32">
            <v>228.59161361521777</v>
          </cell>
          <cell r="L32">
            <v>1277.1758968427957</v>
          </cell>
          <cell r="M32">
            <v>29.517448315785952</v>
          </cell>
          <cell r="N32">
            <v>182331.24936358578</v>
          </cell>
          <cell r="O32">
            <v>121554.16624239051</v>
          </cell>
        </row>
        <row r="33">
          <cell r="B33" t="str">
            <v>Goats / sheep for milk</v>
          </cell>
          <cell r="C33" t="str">
            <v>Small ruminants dairy</v>
          </cell>
          <cell r="D33" t="str">
            <v>Central Africa</v>
          </cell>
          <cell r="E33" t="str">
            <v>MRA</v>
          </cell>
          <cell r="F33">
            <v>24.598115070081764</v>
          </cell>
          <cell r="G33">
            <v>4.7794215160470648</v>
          </cell>
          <cell r="H33">
            <v>206.87499847251098</v>
          </cell>
          <cell r="I33">
            <v>76.948111762139064</v>
          </cell>
          <cell r="J33"/>
          <cell r="K33"/>
          <cell r="L33">
            <v>130.65500474381892</v>
          </cell>
          <cell r="M33">
            <v>4.9882859003195223</v>
          </cell>
          <cell r="N33">
            <v>11941.183122411752</v>
          </cell>
          <cell r="O33">
            <v>6633.9906235620974</v>
          </cell>
        </row>
        <row r="34">
          <cell r="B34" t="str">
            <v>Goats / sheep for meat</v>
          </cell>
          <cell r="C34" t="str">
            <v>Small ruminants for meat</v>
          </cell>
          <cell r="D34" t="str">
            <v>Central Africa</v>
          </cell>
          <cell r="E34" t="str">
            <v>MRA</v>
          </cell>
          <cell r="F34"/>
          <cell r="G34">
            <v>4.0494901999571287</v>
          </cell>
          <cell r="H34">
            <v>172.50105207441405</v>
          </cell>
          <cell r="I34">
            <v>96.208060275746817</v>
          </cell>
          <cell r="J34">
            <v>48.104030137873409</v>
          </cell>
          <cell r="K34">
            <v>48.104030137873409</v>
          </cell>
          <cell r="L34">
            <v>140.25895103642554</v>
          </cell>
          <cell r="M34">
            <v>9.7577733897975296</v>
          </cell>
          <cell r="N34">
            <v>28176.016877588256</v>
          </cell>
          <cell r="O34">
            <v>33483.209376437895</v>
          </cell>
        </row>
        <row r="35">
          <cell r="B35" t="str">
            <v>Beef cattle</v>
          </cell>
          <cell r="C35" t="str">
            <v>Beef cattle and Dairy followers</v>
          </cell>
          <cell r="D35" t="str">
            <v>Central Africa</v>
          </cell>
          <cell r="E35" t="str">
            <v>MRH</v>
          </cell>
          <cell r="F35"/>
          <cell r="G35">
            <v>45.727179277982486</v>
          </cell>
          <cell r="H35">
            <v>802.33523482272324</v>
          </cell>
          <cell r="I35">
            <v>1773.7698632779391</v>
          </cell>
          <cell r="J35">
            <v>0</v>
          </cell>
          <cell r="K35">
            <v>177.37698632779365</v>
          </cell>
          <cell r="L35">
            <v>1022.6179654671425</v>
          </cell>
          <cell r="M35">
            <v>55.079494997323017</v>
          </cell>
          <cell r="N35">
            <v>211190.10801900108</v>
          </cell>
          <cell r="O35">
            <v>217256.19697177998</v>
          </cell>
        </row>
        <row r="36">
          <cell r="B36" t="str">
            <v>Dairy cattle</v>
          </cell>
          <cell r="C36" t="str">
            <v>Dairy cattle</v>
          </cell>
          <cell r="D36" t="str">
            <v>Central Africa</v>
          </cell>
          <cell r="E36" t="str">
            <v>MRH</v>
          </cell>
          <cell r="F36">
            <v>980.23792077851351</v>
          </cell>
          <cell r="G36">
            <v>33.937435201384318</v>
          </cell>
          <cell r="H36">
            <v>789.32684181334457</v>
          </cell>
          <cell r="I36">
            <v>1428.6975850951142</v>
          </cell>
          <cell r="J36">
            <v>0</v>
          </cell>
          <cell r="K36">
            <v>285.73951701902172</v>
          </cell>
          <cell r="L36">
            <v>874.72709500317853</v>
          </cell>
          <cell r="M36">
            <v>56.796017733333265</v>
          </cell>
          <cell r="N36">
            <v>15963.391980999035</v>
          </cell>
          <cell r="O36">
            <v>9897.3030282193704</v>
          </cell>
        </row>
        <row r="37">
          <cell r="B37" t="str">
            <v>Goats / sheep for milk</v>
          </cell>
          <cell r="C37" t="str">
            <v>Small ruminants dairy</v>
          </cell>
          <cell r="D37" t="str">
            <v>Central Africa</v>
          </cell>
          <cell r="E37" t="str">
            <v>MRH</v>
          </cell>
          <cell r="F37">
            <v>29.072797873169634</v>
          </cell>
          <cell r="G37">
            <v>6.989154057985143</v>
          </cell>
          <cell r="H37">
            <v>262.08526866184621</v>
          </cell>
          <cell r="I37"/>
          <cell r="J37">
            <v>38.47405588106961</v>
          </cell>
          <cell r="K37"/>
          <cell r="L37">
            <v>145.0459622578876</v>
          </cell>
          <cell r="M37">
            <v>3.8864606851024543</v>
          </cell>
          <cell r="N37">
            <v>2351.8440602291839</v>
          </cell>
          <cell r="O37">
            <v>1306.5800334606588</v>
          </cell>
        </row>
        <row r="38">
          <cell r="B38" t="str">
            <v>Goats / sheep for meat</v>
          </cell>
          <cell r="C38" t="str">
            <v>Small ruminants for meat</v>
          </cell>
          <cell r="D38" t="str">
            <v>Central Africa</v>
          </cell>
          <cell r="E38" t="str">
            <v>MRH</v>
          </cell>
          <cell r="F38"/>
          <cell r="G38">
            <v>6.3585500307916201</v>
          </cell>
          <cell r="H38">
            <v>210.45513185319584</v>
          </cell>
          <cell r="I38">
            <v>96.20806027574686</v>
          </cell>
          <cell r="J38"/>
          <cell r="K38">
            <v>96.20806027574686</v>
          </cell>
          <cell r="L38">
            <v>145.83822169056108</v>
          </cell>
          <cell r="M38">
            <v>9.2341289770273498</v>
          </cell>
          <cell r="N38">
            <v>15062.555939770804</v>
          </cell>
          <cell r="O38">
            <v>16107.819966539339</v>
          </cell>
        </row>
        <row r="39">
          <cell r="B39" t="str">
            <v>Beef cattle</v>
          </cell>
          <cell r="C39" t="str">
            <v>Beef cattle and Dairy followers</v>
          </cell>
          <cell r="D39" t="str">
            <v>Central Africa</v>
          </cell>
          <cell r="E39" t="str">
            <v>MRT</v>
          </cell>
          <cell r="F39"/>
          <cell r="G39">
            <v>79.944629264932288</v>
          </cell>
          <cell r="H39">
            <v>1140.8296503982588</v>
          </cell>
          <cell r="I39">
            <v>1478.1415527316133</v>
          </cell>
          <cell r="J39">
            <v>0</v>
          </cell>
          <cell r="K39">
            <v>295.62831054632261</v>
          </cell>
          <cell r="L39">
            <v>1019.177093436192</v>
          </cell>
          <cell r="M39">
            <v>62.57851376151838</v>
          </cell>
          <cell r="N39">
            <v>92116.809432476817</v>
          </cell>
          <cell r="O39">
            <v>94870.000121398058</v>
          </cell>
        </row>
        <row r="40">
          <cell r="B40" t="str">
            <v>Dairy cattle</v>
          </cell>
          <cell r="C40" t="str">
            <v>Dairy cattle</v>
          </cell>
          <cell r="D40" t="str">
            <v>Central Africa</v>
          </cell>
          <cell r="E40" t="str">
            <v>MRT</v>
          </cell>
          <cell r="F40">
            <v>2607.8594953850416</v>
          </cell>
          <cell r="G40">
            <v>38.146184328239066</v>
          </cell>
          <cell r="H40"/>
          <cell r="I40">
            <v>1428.6975850951105</v>
          </cell>
          <cell r="J40">
            <v>857.21855105706629</v>
          </cell>
          <cell r="K40">
            <v>742.92274424945697</v>
          </cell>
          <cell r="L40">
            <v>902.46522101127846</v>
          </cell>
          <cell r="M40">
            <v>71.56838310099171</v>
          </cell>
          <cell r="N40">
            <v>6914.9905675232549</v>
          </cell>
          <cell r="O40">
            <v>4161.7998786019589</v>
          </cell>
        </row>
        <row r="41">
          <cell r="B41" t="str">
            <v>Goats / sheep for milk</v>
          </cell>
          <cell r="C41" t="str">
            <v>Small ruminants dairy</v>
          </cell>
          <cell r="D41" t="str">
            <v>Central Africa</v>
          </cell>
          <cell r="E41" t="str">
            <v>MRT</v>
          </cell>
          <cell r="F41">
            <v>64.440488503225581</v>
          </cell>
          <cell r="G41">
            <v>5.4993343803888841</v>
          </cell>
          <cell r="H41">
            <v>297.75071846359782</v>
          </cell>
          <cell r="I41"/>
          <cell r="J41">
            <v>0</v>
          </cell>
          <cell r="K41"/>
          <cell r="L41">
            <v>128.44188535896481</v>
          </cell>
          <cell r="M41">
            <v>6.1572612509010547</v>
          </cell>
          <cell r="N41">
            <v>562.67288678807938</v>
          </cell>
          <cell r="O41">
            <v>312.59604821559958</v>
          </cell>
        </row>
        <row r="42">
          <cell r="B42" t="str">
            <v>Goats / sheep for meat</v>
          </cell>
          <cell r="C42" t="str">
            <v>Small ruminants for meat</v>
          </cell>
          <cell r="D42" t="str">
            <v>Central Africa</v>
          </cell>
          <cell r="E42" t="str">
            <v>MRT</v>
          </cell>
          <cell r="F42"/>
          <cell r="G42">
            <v>5.0031509541278893</v>
          </cell>
          <cell r="H42">
            <v>239.94290232771252</v>
          </cell>
          <cell r="I42">
            <v>72.156045206810091</v>
          </cell>
          <cell r="J42"/>
          <cell r="K42">
            <v>72.156045206810091</v>
          </cell>
          <cell r="L42">
            <v>147.44684167219989</v>
          </cell>
          <cell r="M42">
            <v>8.502399935888084</v>
          </cell>
          <cell r="N42">
            <v>2018.8271132119203</v>
          </cell>
          <cell r="O42">
            <v>2268.9039517843999</v>
          </cell>
        </row>
        <row r="43">
          <cell r="B43" t="str">
            <v>Beef cattle</v>
          </cell>
          <cell r="C43" t="str">
            <v>Beef cattle and Dairy followers</v>
          </cell>
          <cell r="D43" t="str">
            <v>Central Africa</v>
          </cell>
          <cell r="E43" t="str">
            <v>Other</v>
          </cell>
          <cell r="F43"/>
          <cell r="G43">
            <v>17.061233038629656</v>
          </cell>
          <cell r="H43">
            <v>2875.6948280083029</v>
          </cell>
          <cell r="I43"/>
          <cell r="J43"/>
          <cell r="K43"/>
          <cell r="L43">
            <v>1245.5514350457236</v>
          </cell>
          <cell r="M43">
            <v>45.048027288770825</v>
          </cell>
          <cell r="N43">
            <v>1067296.4361691931</v>
          </cell>
          <cell r="O43">
            <v>1105395.5253699927</v>
          </cell>
        </row>
        <row r="44">
          <cell r="B44" t="str">
            <v>Dairy cattle</v>
          </cell>
          <cell r="C44" t="str">
            <v>Dairy cattle</v>
          </cell>
          <cell r="D44" t="str">
            <v>Central Africa</v>
          </cell>
          <cell r="E44" t="str">
            <v>Other</v>
          </cell>
          <cell r="F44">
            <v>931.89650537767739</v>
          </cell>
          <cell r="G44">
            <v>33.102017929191781</v>
          </cell>
          <cell r="H44">
            <v>2290.716560038104</v>
          </cell>
          <cell r="I44"/>
          <cell r="J44">
            <v>571.47903403804742</v>
          </cell>
          <cell r="K44"/>
          <cell r="L44">
            <v>1169.9257864839376</v>
          </cell>
          <cell r="M44">
            <v>41.03269100311342</v>
          </cell>
          <cell r="N44">
            <v>101162.46383080121</v>
          </cell>
          <cell r="O44">
            <v>63063.374630007092</v>
          </cell>
        </row>
        <row r="45">
          <cell r="B45" t="str">
            <v>Goats / sheep for milk</v>
          </cell>
          <cell r="C45" t="str">
            <v>Small ruminants dairy</v>
          </cell>
          <cell r="D45" t="str">
            <v>Central Africa</v>
          </cell>
          <cell r="E45" t="str">
            <v>Other</v>
          </cell>
          <cell r="F45">
            <v>50.902676971849608</v>
          </cell>
          <cell r="G45">
            <v>3.9795183334450486</v>
          </cell>
          <cell r="H45">
            <v>218.0324746780214</v>
          </cell>
          <cell r="I45"/>
          <cell r="J45">
            <v>76.948111762139177</v>
          </cell>
          <cell r="K45"/>
          <cell r="L45">
            <v>130.96725756578286</v>
          </cell>
          <cell r="M45">
            <v>6.4430162623381806</v>
          </cell>
          <cell r="N45">
            <v>15097.648725789486</v>
          </cell>
          <cell r="O45">
            <v>8387.5826254386157</v>
          </cell>
        </row>
        <row r="46">
          <cell r="B46" t="str">
            <v>Goats / sheep for meat</v>
          </cell>
          <cell r="C46" t="str">
            <v>Small ruminants for meat</v>
          </cell>
          <cell r="D46" t="str">
            <v>Central Africa</v>
          </cell>
          <cell r="E46" t="str">
            <v>Other</v>
          </cell>
          <cell r="F46"/>
          <cell r="G46">
            <v>3.620190990143374</v>
          </cell>
          <cell r="H46">
            <v>338.17133186924616</v>
          </cell>
          <cell r="I46"/>
          <cell r="J46"/>
          <cell r="K46">
            <v>48.104030137873202</v>
          </cell>
          <cell r="L46">
            <v>165.57757227340201</v>
          </cell>
          <cell r="M46">
            <v>6.6016418543290172</v>
          </cell>
          <cell r="N46">
            <v>74568.351274210596</v>
          </cell>
          <cell r="O46">
            <v>81278.417374561497</v>
          </cell>
        </row>
        <row r="47">
          <cell r="B47" t="str">
            <v>Beef cattle</v>
          </cell>
          <cell r="C47" t="str">
            <v>Beef cattle and Dairy followers</v>
          </cell>
          <cell r="D47" t="str">
            <v>Central Africa</v>
          </cell>
          <cell r="E47" t="str">
            <v>URBAN</v>
          </cell>
          <cell r="F47"/>
          <cell r="G47">
            <v>17.08271094208391</v>
          </cell>
          <cell r="H47">
            <v>2875.6948280082993</v>
          </cell>
          <cell r="I47"/>
          <cell r="J47"/>
          <cell r="K47"/>
          <cell r="L47">
            <v>1245.5514350457245</v>
          </cell>
          <cell r="M47">
            <v>45.045357207820238</v>
          </cell>
          <cell r="N47">
            <v>25030.858319624072</v>
          </cell>
          <cell r="O47">
            <v>25884.12821053985</v>
          </cell>
        </row>
        <row r="48">
          <cell r="B48" t="str">
            <v>Dairy cattle</v>
          </cell>
          <cell r="C48" t="str">
            <v>Dairy cattle</v>
          </cell>
          <cell r="D48" t="str">
            <v>Central Africa</v>
          </cell>
          <cell r="E48" t="str">
            <v>URBAN</v>
          </cell>
          <cell r="F48">
            <v>931.89650537767284</v>
          </cell>
          <cell r="G48">
            <v>31.423632732256081</v>
          </cell>
          <cell r="H48">
            <v>2290.7165600380958</v>
          </cell>
          <cell r="I48"/>
          <cell r="J48">
            <v>571.47903403804401</v>
          </cell>
          <cell r="K48"/>
          <cell r="L48">
            <v>1169.9257864839258</v>
          </cell>
          <cell r="M48">
            <v>41.130811983856916</v>
          </cell>
          <cell r="N48">
            <v>2265.6416803759371</v>
          </cell>
          <cell r="O48">
            <v>1412.3717894601602</v>
          </cell>
        </row>
        <row r="49">
          <cell r="B49" t="str">
            <v>Goats / sheep for milk</v>
          </cell>
          <cell r="C49" t="str">
            <v>Small ruminants dairy</v>
          </cell>
          <cell r="D49" t="str">
            <v>Central Africa</v>
          </cell>
          <cell r="E49" t="str">
            <v>URBAN</v>
          </cell>
          <cell r="F49">
            <v>50.902676971849594</v>
          </cell>
          <cell r="G49">
            <v>3.9795183334450446</v>
          </cell>
          <cell r="H49">
            <v>218.03247467802132</v>
          </cell>
          <cell r="I49"/>
          <cell r="J49">
            <v>76.94811176213922</v>
          </cell>
          <cell r="K49"/>
          <cell r="L49">
            <v>130.96725756578292</v>
          </cell>
          <cell r="M49">
            <v>6.443016262338169</v>
          </cell>
          <cell r="N49">
            <v>407.20832803171368</v>
          </cell>
          <cell r="O49">
            <v>226.22684890650771</v>
          </cell>
        </row>
        <row r="50">
          <cell r="B50" t="str">
            <v>Goats / sheep for meat</v>
          </cell>
          <cell r="C50" t="str">
            <v>Small ruminants for meat</v>
          </cell>
          <cell r="D50" t="str">
            <v>Central Africa</v>
          </cell>
          <cell r="E50" t="str">
            <v>URBAN</v>
          </cell>
          <cell r="F50"/>
          <cell r="G50">
            <v>3.5909068935490822</v>
          </cell>
          <cell r="H50">
            <v>338.1713318692498</v>
          </cell>
          <cell r="I50"/>
          <cell r="J50"/>
          <cell r="K50">
            <v>48.104030137873352</v>
          </cell>
          <cell r="L50">
            <v>165.57757227340301</v>
          </cell>
          <cell r="M50">
            <v>6.6180922797420836</v>
          </cell>
          <cell r="N50">
            <v>998.79167196828598</v>
          </cell>
          <cell r="O50">
            <v>1179.7731510934918</v>
          </cell>
        </row>
        <row r="51">
          <cell r="B51" t="str">
            <v>Beef cattle</v>
          </cell>
          <cell r="C51" t="str">
            <v>Beef cattle and Dairy followers</v>
          </cell>
          <cell r="D51" t="str">
            <v>Eastern Africa</v>
          </cell>
          <cell r="E51" t="str">
            <v>ANY</v>
          </cell>
          <cell r="F51"/>
          <cell r="G51">
            <v>15.499395694439883</v>
          </cell>
          <cell r="H51">
            <v>881.43016843655778</v>
          </cell>
          <cell r="I51">
            <v>388.77508934438083</v>
          </cell>
          <cell r="J51">
            <v>267.50933641578922</v>
          </cell>
          <cell r="K51"/>
          <cell r="L51">
            <v>485.86479131273956</v>
          </cell>
          <cell r="M51">
            <v>31.557559986820287</v>
          </cell>
          <cell r="N51">
            <v>26270185.571711883</v>
          </cell>
          <cell r="O51">
            <v>31350026.399999991</v>
          </cell>
        </row>
        <row r="52">
          <cell r="B52" t="str">
            <v>Dairy cattle</v>
          </cell>
          <cell r="C52" t="str">
            <v>Dairy cattle</v>
          </cell>
          <cell r="D52" t="str">
            <v>Eastern Africa</v>
          </cell>
          <cell r="E52" t="str">
            <v>ANY</v>
          </cell>
          <cell r="F52">
            <v>478.43725225738655</v>
          </cell>
          <cell r="G52">
            <v>22.809830252097267</v>
          </cell>
          <cell r="H52">
            <v>1912.8811113296674</v>
          </cell>
          <cell r="I52">
            <v>537.58382424083527</v>
          </cell>
          <cell r="J52"/>
          <cell r="K52">
            <v>18.664007054284326</v>
          </cell>
          <cell r="L52">
            <v>1130.8081338422751</v>
          </cell>
          <cell r="M52">
            <v>31.570241884243728</v>
          </cell>
          <cell r="N52">
            <v>14077255.828288151</v>
          </cell>
          <cell r="O52">
            <v>8997414.9999999981</v>
          </cell>
        </row>
        <row r="53">
          <cell r="B53" t="str">
            <v>Goats / sheep for milk</v>
          </cell>
          <cell r="C53" t="str">
            <v>Small ruminants dairy</v>
          </cell>
          <cell r="D53" t="str">
            <v>Eastern Africa</v>
          </cell>
          <cell r="E53" t="str">
            <v>ANY</v>
          </cell>
          <cell r="F53">
            <v>42.793771505079398</v>
          </cell>
          <cell r="G53">
            <v>4.3263830634792466</v>
          </cell>
          <cell r="H53">
            <v>305.20856688042647</v>
          </cell>
          <cell r="I53">
            <v>16.118557578737459</v>
          </cell>
          <cell r="J53">
            <v>18.080546286457476</v>
          </cell>
          <cell r="K53"/>
          <cell r="L53">
            <v>154.78284170992973</v>
          </cell>
          <cell r="M53">
            <v>4.9374238437879452</v>
          </cell>
          <cell r="N53">
            <v>1197188.1000000006</v>
          </cell>
          <cell r="O53">
            <v>665104.4999999993</v>
          </cell>
        </row>
        <row r="54">
          <cell r="B54" t="str">
            <v>Goats / sheep for meat</v>
          </cell>
          <cell r="C54" t="str">
            <v>Small ruminants for meat</v>
          </cell>
          <cell r="D54" t="str">
            <v>Eastern Africa</v>
          </cell>
          <cell r="E54" t="str">
            <v>ANY</v>
          </cell>
          <cell r="F54"/>
          <cell r="G54">
            <v>4.4421011172626939</v>
          </cell>
          <cell r="H54">
            <v>354.78861757796892</v>
          </cell>
          <cell r="I54">
            <v>49.350463397087353</v>
          </cell>
          <cell r="J54"/>
          <cell r="K54">
            <v>5.8447350342248487</v>
          </cell>
          <cell r="L54">
            <v>161.99685516498923</v>
          </cell>
          <cell r="M54">
            <v>9.195036775780622</v>
          </cell>
          <cell r="N54">
            <v>603775.80000000028</v>
          </cell>
          <cell r="O54">
            <v>1135859.4000000006</v>
          </cell>
        </row>
        <row r="55">
          <cell r="B55" t="str">
            <v>Beef cattle</v>
          </cell>
          <cell r="C55" t="str">
            <v>Beef cattle and Dairy followers</v>
          </cell>
          <cell r="D55" t="str">
            <v>Eastern Africa</v>
          </cell>
          <cell r="E55" t="str">
            <v>LGA</v>
          </cell>
          <cell r="F55"/>
          <cell r="G55">
            <v>0.63138856565852364</v>
          </cell>
          <cell r="H55">
            <v>1113.8883141676044</v>
          </cell>
          <cell r="I55"/>
          <cell r="J55"/>
          <cell r="K55"/>
          <cell r="L55">
            <v>491.57085635702458</v>
          </cell>
          <cell r="M55">
            <v>16.009154737423216</v>
          </cell>
          <cell r="N55">
            <v>6743068.100701414</v>
          </cell>
          <cell r="O55">
            <v>8071468.6907356344</v>
          </cell>
        </row>
        <row r="56">
          <cell r="B56" t="str">
            <v>Dairy cattle</v>
          </cell>
          <cell r="C56" t="str">
            <v>Dairy cattle</v>
          </cell>
          <cell r="D56" t="str">
            <v>Eastern Africa</v>
          </cell>
          <cell r="E56" t="str">
            <v>LGA</v>
          </cell>
          <cell r="F56">
            <v>238.31619706534966</v>
          </cell>
          <cell r="G56">
            <v>18.255693851031062</v>
          </cell>
          <cell r="H56">
            <v>2277.9521729630296</v>
          </cell>
          <cell r="I56"/>
          <cell r="J56"/>
          <cell r="K56"/>
          <cell r="L56">
            <v>1004.8112336933549</v>
          </cell>
          <cell r="M56">
            <v>30.591337596539709</v>
          </cell>
          <cell r="N56">
            <v>3825793.6992985946</v>
          </cell>
          <cell r="O56">
            <v>2497393.1092643621</v>
          </cell>
        </row>
        <row r="57">
          <cell r="B57" t="str">
            <v>Goats / sheep for milk</v>
          </cell>
          <cell r="C57" t="str">
            <v>Small ruminants dairy</v>
          </cell>
          <cell r="D57" t="str">
            <v>Eastern Africa</v>
          </cell>
          <cell r="E57" t="str">
            <v>LGA</v>
          </cell>
          <cell r="F57">
            <v>40.585988628870219</v>
          </cell>
          <cell r="G57">
            <v>3.5477600150104025</v>
          </cell>
          <cell r="H57">
            <v>339.0395067417582</v>
          </cell>
          <cell r="I57"/>
          <cell r="J57"/>
          <cell r="K57"/>
          <cell r="L57">
            <v>158.57843449496238</v>
          </cell>
          <cell r="M57">
            <v>4.9311499214418832</v>
          </cell>
          <cell r="N57">
            <v>612614.41908688843</v>
          </cell>
          <cell r="O57">
            <v>340341.34393715911</v>
          </cell>
        </row>
        <row r="58">
          <cell r="B58" t="str">
            <v>Goats / sheep for meat</v>
          </cell>
          <cell r="C58" t="str">
            <v>Small ruminants for meat</v>
          </cell>
          <cell r="D58" t="str">
            <v>Eastern Africa</v>
          </cell>
          <cell r="E58" t="str">
            <v>LGA</v>
          </cell>
          <cell r="F58"/>
          <cell r="G58">
            <v>4.4853867844721895</v>
          </cell>
          <cell r="H58">
            <v>352.53951833290193</v>
          </cell>
          <cell r="I58"/>
          <cell r="J58"/>
          <cell r="K58">
            <v>5.8447350342248967</v>
          </cell>
          <cell r="L58">
            <v>159.72391009543696</v>
          </cell>
          <cell r="M58">
            <v>9.0980042695643917</v>
          </cell>
          <cell r="N58">
            <v>155128.18091311341</v>
          </cell>
          <cell r="O58">
            <v>427401.25606284116</v>
          </cell>
        </row>
        <row r="59">
          <cell r="B59" t="str">
            <v>Beef cattle</v>
          </cell>
          <cell r="C59" t="str">
            <v>Beef cattle and Dairy followers</v>
          </cell>
          <cell r="D59" t="str">
            <v>Eastern Africa</v>
          </cell>
          <cell r="E59" t="str">
            <v>LGH</v>
          </cell>
          <cell r="F59"/>
          <cell r="G59">
            <v>25.642985609813127</v>
          </cell>
          <cell r="H59">
            <v>1465.8082059729431</v>
          </cell>
          <cell r="I59"/>
          <cell r="J59"/>
          <cell r="K59"/>
          <cell r="L59">
            <v>605.63746959302273</v>
          </cell>
          <cell r="M59">
            <v>27.210637677145375</v>
          </cell>
          <cell r="N59">
            <v>484385.5452993142</v>
          </cell>
          <cell r="O59">
            <v>622023.64717958751</v>
          </cell>
        </row>
        <row r="60">
          <cell r="B60" t="str">
            <v>Dairy cattle</v>
          </cell>
          <cell r="C60" t="str">
            <v>Dairy cattle</v>
          </cell>
          <cell r="D60" t="str">
            <v>Eastern Africa</v>
          </cell>
          <cell r="E60" t="str">
            <v>LGH</v>
          </cell>
          <cell r="F60">
            <v>524.25791036259579</v>
          </cell>
          <cell r="G60">
            <v>27.464162193606473</v>
          </cell>
          <cell r="H60">
            <v>2746.9257177438399</v>
          </cell>
          <cell r="I60"/>
          <cell r="J60"/>
          <cell r="K60"/>
          <cell r="L60">
            <v>1189.096120001961</v>
          </cell>
          <cell r="M60">
            <v>39.828776339765561</v>
          </cell>
          <cell r="N60">
            <v>344095.25470068579</v>
          </cell>
          <cell r="O60">
            <v>206457.15282041152</v>
          </cell>
        </row>
        <row r="61">
          <cell r="B61" t="str">
            <v>Goats / sheep for milk</v>
          </cell>
          <cell r="C61" t="str">
            <v>Small ruminants dairy</v>
          </cell>
          <cell r="D61" t="str">
            <v>Eastern Africa</v>
          </cell>
          <cell r="E61" t="str">
            <v>LGH</v>
          </cell>
          <cell r="F61">
            <v>63.690354951602437</v>
          </cell>
          <cell r="G61">
            <v>5.3081603461196467</v>
          </cell>
          <cell r="H61">
            <v>321.03622888278255</v>
          </cell>
          <cell r="I61"/>
          <cell r="J61"/>
          <cell r="K61"/>
          <cell r="L61">
            <v>139.99989126783146</v>
          </cell>
          <cell r="M61">
            <v>5.4046696258213744</v>
          </cell>
          <cell r="N61">
            <v>41979.330728584238</v>
          </cell>
          <cell r="O61">
            <v>23321.850404768993</v>
          </cell>
        </row>
        <row r="62">
          <cell r="B62" t="str">
            <v>Goats / sheep for meat</v>
          </cell>
          <cell r="C62" t="str">
            <v>Small ruminants for meat</v>
          </cell>
          <cell r="D62" t="str">
            <v>Eastern Africa</v>
          </cell>
          <cell r="E62" t="str">
            <v>LGH</v>
          </cell>
          <cell r="F62"/>
          <cell r="G62">
            <v>4.4042767160368888</v>
          </cell>
          <cell r="H62">
            <v>363.16837787709017</v>
          </cell>
          <cell r="I62"/>
          <cell r="J62"/>
          <cell r="K62">
            <v>5.8447350342249003</v>
          </cell>
          <cell r="L62">
            <v>170.90641688177683</v>
          </cell>
          <cell r="M62">
            <v>7.1143790623098333</v>
          </cell>
          <cell r="N62">
            <v>9153.6692714157853</v>
          </cell>
          <cell r="O62">
            <v>27811.149595230996</v>
          </cell>
        </row>
        <row r="63">
          <cell r="B63" t="str">
            <v>Beef cattle</v>
          </cell>
          <cell r="C63" t="str">
            <v>Beef cattle and Dairy followers</v>
          </cell>
          <cell r="D63" t="str">
            <v>Eastern Africa</v>
          </cell>
          <cell r="E63" t="str">
            <v>LGT</v>
          </cell>
          <cell r="F63"/>
          <cell r="G63">
            <v>38.299456403240789</v>
          </cell>
          <cell r="H63">
            <v>1489.3634215810675</v>
          </cell>
          <cell r="I63"/>
          <cell r="J63"/>
          <cell r="K63"/>
          <cell r="L63">
            <v>568.11520805236808</v>
          </cell>
          <cell r="M63">
            <v>27.041309674506387</v>
          </cell>
          <cell r="N63">
            <v>184561.31414358012</v>
          </cell>
          <cell r="O63">
            <v>265840.85928295733</v>
          </cell>
        </row>
        <row r="64">
          <cell r="B64" t="str">
            <v>Dairy cattle</v>
          </cell>
          <cell r="C64" t="str">
            <v>Dairy cattle</v>
          </cell>
          <cell r="D64" t="str">
            <v>Eastern Africa</v>
          </cell>
          <cell r="E64" t="str">
            <v>LGT</v>
          </cell>
          <cell r="F64">
            <v>581.07845200560064</v>
          </cell>
          <cell r="G64">
            <v>34.921316051746054</v>
          </cell>
          <cell r="H64">
            <v>2260.5597766002988</v>
          </cell>
          <cell r="I64">
            <v>564.6881935951983</v>
          </cell>
          <cell r="J64"/>
          <cell r="K64"/>
          <cell r="L64">
            <v>1212.5058479186828</v>
          </cell>
          <cell r="M64">
            <v>41.463220830819552</v>
          </cell>
          <cell r="N64">
            <v>192504.18585641999</v>
          </cell>
          <cell r="O64">
            <v>111224.64071704261</v>
          </cell>
        </row>
        <row r="65">
          <cell r="B65" t="str">
            <v>Goats / sheep for milk</v>
          </cell>
          <cell r="C65" t="str">
            <v>Small ruminants dairy</v>
          </cell>
          <cell r="D65" t="str">
            <v>Eastern Africa</v>
          </cell>
          <cell r="E65" t="str">
            <v>LGT</v>
          </cell>
          <cell r="F65">
            <v>94.68116742747965</v>
          </cell>
          <cell r="G65">
            <v>5.0107866262460981</v>
          </cell>
          <cell r="H65">
            <v>374.91270484594111</v>
          </cell>
          <cell r="I65"/>
          <cell r="J65"/>
          <cell r="K65"/>
          <cell r="L65">
            <v>155.49333850073171</v>
          </cell>
          <cell r="M65">
            <v>9.8374988160406822</v>
          </cell>
          <cell r="N65">
            <v>6383.8288095811586</v>
          </cell>
          <cell r="O65">
            <v>3546.5715608784194</v>
          </cell>
        </row>
        <row r="66">
          <cell r="B66" t="str">
            <v>Goats / sheep for meat</v>
          </cell>
          <cell r="C66" t="str">
            <v>Small ruminants for meat</v>
          </cell>
          <cell r="D66" t="str">
            <v>Eastern Africa</v>
          </cell>
          <cell r="E66" t="str">
            <v>LGT</v>
          </cell>
          <cell r="F66"/>
          <cell r="G66">
            <v>4.3961657091933573</v>
          </cell>
          <cell r="H66">
            <v>357.6187963451689</v>
          </cell>
          <cell r="I66"/>
          <cell r="J66"/>
          <cell r="K66">
            <v>5.8447350342248967</v>
          </cell>
          <cell r="L66">
            <v>164.63569475926658</v>
          </cell>
          <cell r="M66">
            <v>6.8235925750171411</v>
          </cell>
          <cell r="N66">
            <v>12896.871190418842</v>
          </cell>
          <cell r="O66">
            <v>15734.12843912158</v>
          </cell>
        </row>
        <row r="67">
          <cell r="B67" t="str">
            <v>Beef cattle</v>
          </cell>
          <cell r="C67" t="str">
            <v>Beef cattle and Dairy followers</v>
          </cell>
          <cell r="D67" t="str">
            <v>Eastern Africa</v>
          </cell>
          <cell r="E67" t="str">
            <v>MRA</v>
          </cell>
          <cell r="F67"/>
          <cell r="G67">
            <v>0.63138856565852153</v>
          </cell>
          <cell r="H67">
            <v>1113.888314167604</v>
          </cell>
          <cell r="I67">
            <v>690.36388066018901</v>
          </cell>
          <cell r="J67"/>
          <cell r="K67"/>
          <cell r="L67">
            <v>491.57085635702424</v>
          </cell>
          <cell r="M67">
            <v>38.100183030223356</v>
          </cell>
          <cell r="N67">
            <v>8382685.1325270403</v>
          </cell>
          <cell r="O67">
            <v>9837613.5550180133</v>
          </cell>
        </row>
        <row r="68">
          <cell r="B68" t="str">
            <v>Dairy cattle</v>
          </cell>
          <cell r="C68" t="str">
            <v>Dairy cattle</v>
          </cell>
          <cell r="D68" t="str">
            <v>Eastern Africa</v>
          </cell>
          <cell r="E68" t="str">
            <v>MRA</v>
          </cell>
          <cell r="F68">
            <v>325.64536148264864</v>
          </cell>
          <cell r="G68">
            <v>18.988280040292452</v>
          </cell>
          <cell r="H68">
            <v>1610.1519152173478</v>
          </cell>
          <cell r="I68">
            <v>847.03229039279631</v>
          </cell>
          <cell r="J68"/>
          <cell r="K68">
            <v>14.035416409150798</v>
          </cell>
          <cell r="L68">
            <v>1134.0672328549574</v>
          </cell>
          <cell r="M68">
            <v>32.40975988875212</v>
          </cell>
          <cell r="N68">
            <v>4364785.2674729815</v>
          </cell>
          <cell r="O68">
            <v>2909856.844981981</v>
          </cell>
        </row>
        <row r="69">
          <cell r="B69" t="str">
            <v>Goats / sheep for milk</v>
          </cell>
          <cell r="C69" t="str">
            <v>Small ruminants dairy</v>
          </cell>
          <cell r="D69" t="str">
            <v>Eastern Africa</v>
          </cell>
          <cell r="E69" t="str">
            <v>MRA</v>
          </cell>
          <cell r="F69">
            <v>27.690188715486876</v>
          </cell>
          <cell r="G69">
            <v>5.1396492257533808</v>
          </cell>
          <cell r="H69">
            <v>265.24829378891758</v>
          </cell>
          <cell r="I69">
            <v>44.452537923398324</v>
          </cell>
          <cell r="J69"/>
          <cell r="K69"/>
          <cell r="L69">
            <v>150.4646591710208</v>
          </cell>
          <cell r="M69">
            <v>3.9756529075733384</v>
          </cell>
          <cell r="N69">
            <v>434102.21831838257</v>
          </cell>
          <cell r="O69">
            <v>241167.89906576852</v>
          </cell>
        </row>
        <row r="70">
          <cell r="B70" t="str">
            <v>Goats / sheep for meat</v>
          </cell>
          <cell r="C70" t="str">
            <v>Small ruminants for meat</v>
          </cell>
          <cell r="D70" t="str">
            <v>Eastern Africa</v>
          </cell>
          <cell r="E70" t="str">
            <v>MRA</v>
          </cell>
          <cell r="F70"/>
          <cell r="G70">
            <v>4.4853867844722011</v>
          </cell>
          <cell r="H70">
            <v>352.53951833290222</v>
          </cell>
          <cell r="I70">
            <v>94.060703930870361</v>
          </cell>
          <cell r="J70"/>
          <cell r="K70">
            <v>5.8447350342249003</v>
          </cell>
          <cell r="L70">
            <v>159.72391009543685</v>
          </cell>
          <cell r="M70">
            <v>9.561302325261698</v>
          </cell>
          <cell r="N70">
            <v>147097.88168161587</v>
          </cell>
          <cell r="O70">
            <v>340032.20093423099</v>
          </cell>
        </row>
        <row r="71">
          <cell r="B71" t="str">
            <v>Beef cattle</v>
          </cell>
          <cell r="C71" t="str">
            <v>Beef cattle and Dairy followers</v>
          </cell>
          <cell r="D71" t="str">
            <v>Eastern Africa</v>
          </cell>
          <cell r="E71" t="str">
            <v>MRH</v>
          </cell>
          <cell r="F71"/>
          <cell r="G71">
            <v>26.432221316886306</v>
          </cell>
          <cell r="H71">
            <v>589.23937942108671</v>
          </cell>
          <cell r="I71"/>
          <cell r="J71"/>
          <cell r="K71"/>
          <cell r="L71">
            <v>456.84647678401922</v>
          </cell>
          <cell r="M71">
            <v>32.260322009928529</v>
          </cell>
          <cell r="N71"/>
          <cell r="O71"/>
        </row>
        <row r="72">
          <cell r="B72" t="str">
            <v>Dairy cattle</v>
          </cell>
          <cell r="C72" t="str">
            <v>Dairy cattle</v>
          </cell>
          <cell r="D72" t="str">
            <v>Eastern Africa</v>
          </cell>
          <cell r="E72" t="str">
            <v>MRH</v>
          </cell>
          <cell r="F72">
            <v>396.04624834821368</v>
          </cell>
          <cell r="G72">
            <v>27.488376859572909</v>
          </cell>
          <cell r="H72">
            <v>1740.1431373829621</v>
          </cell>
          <cell r="I72"/>
          <cell r="J72"/>
          <cell r="K72">
            <v>35.088541022876925</v>
          </cell>
          <cell r="L72">
            <v>1242.4776521123099</v>
          </cell>
          <cell r="M72">
            <v>27.585488138679377</v>
          </cell>
          <cell r="N72"/>
          <cell r="O72"/>
        </row>
        <row r="73">
          <cell r="B73" t="str">
            <v>Goats / sheep for milk</v>
          </cell>
          <cell r="C73" t="str">
            <v>Small ruminants dairy</v>
          </cell>
          <cell r="D73" t="str">
            <v>Eastern Africa</v>
          </cell>
          <cell r="E73" t="str">
            <v>MRH</v>
          </cell>
          <cell r="F73">
            <v>102.07105956357475</v>
          </cell>
          <cell r="G73">
            <v>5.3081603461196423</v>
          </cell>
          <cell r="H73">
            <v>244.80012634415445</v>
          </cell>
          <cell r="I73">
            <v>690.36388066019094</v>
          </cell>
          <cell r="J73">
            <v>217.62865322565432</v>
          </cell>
          <cell r="K73"/>
          <cell r="L73">
            <v>153.57340910524147</v>
          </cell>
          <cell r="M73">
            <v>7.9095108640406231</v>
          </cell>
          <cell r="N73">
            <v>2686562.1275349953</v>
          </cell>
          <cell r="O73">
            <v>3350662.5430716961</v>
          </cell>
        </row>
        <row r="74">
          <cell r="B74" t="str">
            <v>Goats / sheep for meat</v>
          </cell>
          <cell r="C74" t="str">
            <v>Small ruminants for meat</v>
          </cell>
          <cell r="D74" t="str">
            <v>Eastern Africa</v>
          </cell>
          <cell r="E74" t="str">
            <v>MRH</v>
          </cell>
          <cell r="F74"/>
          <cell r="G74">
            <v>4.4042767160368799</v>
          </cell>
          <cell r="H74">
            <v>363.16837787709005</v>
          </cell>
          <cell r="I74">
            <v>734.09465167375743</v>
          </cell>
          <cell r="J74"/>
          <cell r="K74">
            <v>5.8447350342248932</v>
          </cell>
          <cell r="L74">
            <v>170.90641688177658</v>
          </cell>
          <cell r="M74">
            <v>9.9771925347138222</v>
          </cell>
          <cell r="N74">
            <v>1747632.6724650052</v>
          </cell>
          <cell r="O74">
            <v>1083532.2569283028</v>
          </cell>
        </row>
        <row r="75">
          <cell r="B75" t="str">
            <v>Beef cattle</v>
          </cell>
          <cell r="C75" t="str">
            <v>Beef cattle and Dairy followers</v>
          </cell>
          <cell r="D75" t="str">
            <v>Eastern Africa</v>
          </cell>
          <cell r="E75" t="str">
            <v>MRT</v>
          </cell>
          <cell r="F75"/>
          <cell r="G75">
            <v>39.677031455586707</v>
          </cell>
          <cell r="H75">
            <v>239.52865203385932</v>
          </cell>
          <cell r="I75"/>
          <cell r="J75">
            <v>1126.6170512215074</v>
          </cell>
          <cell r="K75"/>
          <cell r="L75">
            <v>452.82222980253556</v>
          </cell>
          <cell r="M75">
            <v>41.09761496159129</v>
          </cell>
          <cell r="N75">
            <v>21534.03615154868</v>
          </cell>
          <cell r="O75">
            <v>11963.353417527043</v>
          </cell>
        </row>
        <row r="76">
          <cell r="B76" t="str">
            <v>Dairy cattle</v>
          </cell>
          <cell r="C76" t="str">
            <v>Dairy cattle</v>
          </cell>
          <cell r="D76" t="str">
            <v>Eastern Africa</v>
          </cell>
          <cell r="E76" t="str">
            <v>MRT</v>
          </cell>
          <cell r="F76">
            <v>944.49414863849654</v>
          </cell>
          <cell r="G76">
            <v>30.872492434849395</v>
          </cell>
          <cell r="H76">
            <v>1573.3342449949416</v>
          </cell>
          <cell r="I76">
            <v>94.060703930870204</v>
          </cell>
          <cell r="J76"/>
          <cell r="K76">
            <v>56.141665636603051</v>
          </cell>
          <cell r="L76">
            <v>1201.9239729007857</v>
          </cell>
          <cell r="M76">
            <v>26.751373710542005</v>
          </cell>
          <cell r="N76">
            <v>85748.663848451411</v>
          </cell>
          <cell r="O76">
            <v>95319.346582473023</v>
          </cell>
        </row>
        <row r="77">
          <cell r="B77" t="str">
            <v>Goats / sheep for milk</v>
          </cell>
          <cell r="C77" t="str">
            <v>Small ruminants dairy</v>
          </cell>
          <cell r="D77" t="str">
            <v>Eastern Africa</v>
          </cell>
          <cell r="E77" t="str">
            <v>MRT</v>
          </cell>
          <cell r="F77">
            <v>138.27568921847509</v>
          </cell>
          <cell r="G77">
            <v>5.2983847285393031</v>
          </cell>
          <cell r="H77">
            <v>230.39750405697259</v>
          </cell>
          <cell r="I77">
            <v>414.21832839611403</v>
          </cell>
          <cell r="J77">
            <v>290.17153763420555</v>
          </cell>
          <cell r="K77"/>
          <cell r="L77">
            <v>154.37445864566476</v>
          </cell>
          <cell r="M77">
            <v>10.266395901414034</v>
          </cell>
          <cell r="N77">
            <v>6394387.6238709865</v>
          </cell>
          <cell r="O77">
            <v>7443900.081033471</v>
          </cell>
        </row>
        <row r="78">
          <cell r="B78" t="str">
            <v>Goats / sheep for meat</v>
          </cell>
          <cell r="C78" t="str">
            <v>Small ruminants for meat</v>
          </cell>
          <cell r="D78" t="str">
            <v>Eastern Africa</v>
          </cell>
          <cell r="E78" t="str">
            <v>MRT</v>
          </cell>
          <cell r="F78"/>
          <cell r="G78">
            <v>4.3961657091933484</v>
          </cell>
          <cell r="H78">
            <v>357.61879634516816</v>
          </cell>
          <cell r="I78">
            <v>847.03229039279688</v>
          </cell>
          <cell r="J78"/>
          <cell r="K78">
            <v>5.8447350342248994</v>
          </cell>
          <cell r="L78">
            <v>164.63569475926622</v>
          </cell>
          <cell r="M78">
            <v>9.8129873240922958</v>
          </cell>
          <cell r="N78">
            <v>2635984.7761290143</v>
          </cell>
          <cell r="O78">
            <v>1586472.3189665372</v>
          </cell>
        </row>
        <row r="79">
          <cell r="B79" t="str">
            <v>Beef cattle</v>
          </cell>
          <cell r="C79" t="str">
            <v>Beef cattle and Dairy followers</v>
          </cell>
          <cell r="D79" t="str">
            <v>Eastern Africa</v>
          </cell>
          <cell r="E79" t="str">
            <v>Other</v>
          </cell>
          <cell r="F79"/>
          <cell r="G79">
            <v>38.299456403240796</v>
          </cell>
          <cell r="H79">
            <v>1489.3634215810696</v>
          </cell>
          <cell r="I79"/>
          <cell r="J79"/>
          <cell r="K79"/>
          <cell r="L79">
            <v>568.11520805236955</v>
          </cell>
          <cell r="M79">
            <v>26.822055577017018</v>
          </cell>
          <cell r="N79">
            <v>36317.911478456321</v>
          </cell>
          <cell r="O79">
            <v>20176.617488031316</v>
          </cell>
        </row>
        <row r="80">
          <cell r="B80" t="str">
            <v>Dairy cattle</v>
          </cell>
          <cell r="C80" t="str">
            <v>Dairy cattle</v>
          </cell>
          <cell r="D80" t="str">
            <v>Eastern Africa</v>
          </cell>
          <cell r="E80" t="str">
            <v>Other</v>
          </cell>
          <cell r="F80">
            <v>1098.0274960157781</v>
          </cell>
          <cell r="G80">
            <v>26.539787019807854</v>
          </cell>
          <cell r="H80">
            <v>2716.4890241090648</v>
          </cell>
          <cell r="I80">
            <v>94.060703930870133</v>
          </cell>
          <cell r="J80"/>
          <cell r="K80"/>
          <cell r="L80">
            <v>1214.1947743911112</v>
          </cell>
          <cell r="M80">
            <v>46.780102278002502</v>
          </cell>
          <cell r="N80">
            <v>144454.08852154386</v>
          </cell>
          <cell r="O80">
            <v>160595.38251196878</v>
          </cell>
        </row>
        <row r="81">
          <cell r="B81" t="str">
            <v>Goats / sheep for milk</v>
          </cell>
          <cell r="C81" t="str">
            <v>Small ruminants dairy</v>
          </cell>
          <cell r="D81" t="str">
            <v>Eastern Africa</v>
          </cell>
          <cell r="E81" t="str">
            <v>Other</v>
          </cell>
          <cell r="F81">
            <v>86.999184693119958</v>
          </cell>
          <cell r="G81">
            <v>4.7779888979408698</v>
          </cell>
          <cell r="H81">
            <v>294.58696881836045</v>
          </cell>
          <cell r="I81"/>
          <cell r="J81">
            <v>145.08576881710314</v>
          </cell>
          <cell r="K81"/>
          <cell r="L81">
            <v>159.44242132156282</v>
          </cell>
          <cell r="M81">
            <v>7.4914089649710807</v>
          </cell>
          <cell r="N81">
            <v>1230433.1308447968</v>
          </cell>
          <cell r="O81">
            <v>1553228.2645508284</v>
          </cell>
        </row>
        <row r="82">
          <cell r="B82" t="str">
            <v>Goats / sheep for meat</v>
          </cell>
          <cell r="C82" t="str">
            <v>Small ruminants for meat</v>
          </cell>
          <cell r="D82" t="str">
            <v>Eastern Africa</v>
          </cell>
          <cell r="E82" t="str">
            <v>Other</v>
          </cell>
          <cell r="F82"/>
          <cell r="G82">
            <v>4.396165709193359</v>
          </cell>
          <cell r="H82">
            <v>357.61879634516924</v>
          </cell>
          <cell r="I82">
            <v>282.34409679759943</v>
          </cell>
          <cell r="J82"/>
          <cell r="K82">
            <v>5.8447350342249038</v>
          </cell>
          <cell r="L82">
            <v>164.6356947592663</v>
          </cell>
          <cell r="M82">
            <v>6.8505316498175022</v>
          </cell>
          <cell r="N82">
            <v>857100.56915520423</v>
          </cell>
          <cell r="O82">
            <v>534305.43544917018</v>
          </cell>
        </row>
        <row r="83">
          <cell r="B83" t="str">
            <v>Beef cattle</v>
          </cell>
          <cell r="C83" t="str">
            <v>Beef cattle and Dairy followers</v>
          </cell>
          <cell r="D83" t="str">
            <v>Eastern Africa</v>
          </cell>
          <cell r="E83" t="str">
            <v>URBAN</v>
          </cell>
          <cell r="F83"/>
          <cell r="G83">
            <v>38.299456403240825</v>
          </cell>
          <cell r="H83">
            <v>1489.3634215810666</v>
          </cell>
          <cell r="I83"/>
          <cell r="J83"/>
          <cell r="K83"/>
          <cell r="L83">
            <v>568.11520805236796</v>
          </cell>
          <cell r="M83">
            <v>26.805942128341663</v>
          </cell>
          <cell r="N83">
            <v>40285.352554063604</v>
          </cell>
          <cell r="O83">
            <v>22380.751418924148</v>
          </cell>
        </row>
        <row r="84">
          <cell r="B84" t="str">
            <v>Dairy cattle</v>
          </cell>
          <cell r="C84" t="str">
            <v>Dairy cattle</v>
          </cell>
          <cell r="D84" t="str">
            <v>Eastern Africa</v>
          </cell>
          <cell r="E84" t="str">
            <v>URBAN</v>
          </cell>
          <cell r="F84">
            <v>1098.0274960157765</v>
          </cell>
          <cell r="G84">
            <v>27.68174799152802</v>
          </cell>
          <cell r="H84">
            <v>2716.4890241090611</v>
          </cell>
          <cell r="I84"/>
          <cell r="J84"/>
          <cell r="K84"/>
          <cell r="L84">
            <v>1214.1947743911089</v>
          </cell>
          <cell r="M84">
            <v>46.713341482732631</v>
          </cell>
          <cell r="N84">
            <v>44925.747445936482</v>
          </cell>
          <cell r="O84">
            <v>62830.348581075763</v>
          </cell>
        </row>
        <row r="85">
          <cell r="B85" t="str">
            <v>Goats / sheep for milk</v>
          </cell>
          <cell r="C85" t="str">
            <v>Small ruminants dairy</v>
          </cell>
          <cell r="D85" t="str">
            <v>Eastern Africa</v>
          </cell>
          <cell r="E85" t="str">
            <v>URBAN</v>
          </cell>
          <cell r="F85">
            <v>86.999184693119858</v>
          </cell>
          <cell r="G85">
            <v>5.2671516565139562</v>
          </cell>
          <cell r="H85">
            <v>294.58696881836033</v>
          </cell>
          <cell r="I85"/>
          <cell r="J85">
            <v>145.08576881710297</v>
          </cell>
          <cell r="K85"/>
          <cell r="L85">
            <v>159.44242132156268</v>
          </cell>
          <cell r="M85">
            <v>7.4627635938290302</v>
          </cell>
          <cell r="N85">
            <v>164102.59678975571</v>
          </cell>
          <cell r="O85">
            <v>205288.75912780748</v>
          </cell>
        </row>
        <row r="86">
          <cell r="B86" t="str">
            <v>Goats / sheep for meat</v>
          </cell>
          <cell r="C86" t="str">
            <v>Small ruminants for meat</v>
          </cell>
          <cell r="D86" t="str">
            <v>Eastern Africa</v>
          </cell>
          <cell r="E86" t="str">
            <v>URBAN</v>
          </cell>
          <cell r="F86"/>
          <cell r="G86">
            <v>4.3961657091933573</v>
          </cell>
          <cell r="H86">
            <v>357.61879634516885</v>
          </cell>
          <cell r="I86">
            <v>282.34409679759932</v>
          </cell>
          <cell r="J86"/>
          <cell r="K86">
            <v>5.8447350342248967</v>
          </cell>
          <cell r="L86">
            <v>164.63569475926641</v>
          </cell>
          <cell r="M86">
            <v>6.8512217733508782</v>
          </cell>
          <cell r="N86">
            <v>109359.40321024424</v>
          </cell>
          <cell r="O86">
            <v>68173.24087219256</v>
          </cell>
        </row>
        <row r="87">
          <cell r="B87" t="str">
            <v>Beef cattle</v>
          </cell>
          <cell r="C87" t="str">
            <v>Beef cattle and Dairy followers</v>
          </cell>
          <cell r="D87" t="str">
            <v>South Africa</v>
          </cell>
          <cell r="E87" t="str">
            <v>ANY</v>
          </cell>
          <cell r="F87"/>
          <cell r="G87">
            <v>32.374619564318351</v>
          </cell>
          <cell r="H87">
            <v>1938.0255626604965</v>
          </cell>
          <cell r="I87"/>
          <cell r="J87">
            <v>25.711973460451929</v>
          </cell>
          <cell r="K87">
            <v>2.6620851677547219</v>
          </cell>
          <cell r="L87">
            <v>803.9601079429558</v>
          </cell>
          <cell r="M87">
            <v>39.39760372031423</v>
          </cell>
          <cell r="N87">
            <v>3971.0028724953804</v>
          </cell>
          <cell r="O87">
            <v>2206.1127069418781</v>
          </cell>
        </row>
        <row r="88">
          <cell r="B88" t="str">
            <v>Dairy cattle</v>
          </cell>
          <cell r="C88" t="str">
            <v>Dairy cattle</v>
          </cell>
          <cell r="D88" t="str">
            <v>South Africa</v>
          </cell>
          <cell r="E88" t="str">
            <v>ANY</v>
          </cell>
          <cell r="F88">
            <v>954.64427301081309</v>
          </cell>
          <cell r="G88">
            <v>37.496832475824924</v>
          </cell>
          <cell r="H88">
            <v>1543.4830032312336</v>
          </cell>
          <cell r="I88"/>
          <cell r="J88">
            <v>71.225143026292116</v>
          </cell>
          <cell r="K88">
            <v>30.708511663524664</v>
          </cell>
          <cell r="L88">
            <v>876.27282774749222</v>
          </cell>
          <cell r="M88">
            <v>32.270034420713117</v>
          </cell>
          <cell r="N88">
            <v>4370.6971275046226</v>
          </cell>
          <cell r="O88">
            <v>6135.5872930581227</v>
          </cell>
        </row>
        <row r="89">
          <cell r="B89" t="str">
            <v>Goats / sheep for milk</v>
          </cell>
          <cell r="C89" t="str">
            <v>Small ruminants dairy</v>
          </cell>
          <cell r="D89" t="str">
            <v>South Africa</v>
          </cell>
          <cell r="E89" t="str">
            <v>ANY</v>
          </cell>
          <cell r="F89">
            <v>37.273528547644702</v>
          </cell>
          <cell r="G89">
            <v>3.1062817767138102</v>
          </cell>
          <cell r="H89">
            <v>245.54571429100247</v>
          </cell>
          <cell r="I89">
            <v>139.71570261406464</v>
          </cell>
          <cell r="J89"/>
          <cell r="K89">
            <v>0.33808992303281959</v>
          </cell>
          <cell r="L89">
            <v>121.63135437672216</v>
          </cell>
          <cell r="M89">
            <v>4.3061064028885907</v>
          </cell>
          <cell r="N89">
            <v>14143589.560237553</v>
          </cell>
          <cell r="O89">
            <v>15291194.099999996</v>
          </cell>
        </row>
        <row r="90">
          <cell r="B90" t="str">
            <v>Goats / sheep for meat</v>
          </cell>
          <cell r="C90" t="str">
            <v>Small ruminants for meat</v>
          </cell>
          <cell r="D90" t="str">
            <v>South Africa</v>
          </cell>
          <cell r="E90" t="str">
            <v>ANY</v>
          </cell>
          <cell r="F90"/>
          <cell r="G90">
            <v>3.7097997504933846</v>
          </cell>
          <cell r="H90">
            <v>110.02306738463186</v>
          </cell>
          <cell r="I90">
            <v>447.32615167711526</v>
          </cell>
          <cell r="J90">
            <v>188.65585975927581</v>
          </cell>
          <cell r="K90">
            <v>5.5637137176319609</v>
          </cell>
          <cell r="L90">
            <v>118.6122609084245</v>
          </cell>
          <cell r="M90">
            <v>6.719697457942349</v>
          </cell>
          <cell r="N90">
            <v>3270330.7397624291</v>
          </cell>
          <cell r="O90">
            <v>2122726.1999999997</v>
          </cell>
        </row>
        <row r="91">
          <cell r="B91" t="str">
            <v>Beef cattle</v>
          </cell>
          <cell r="C91" t="str">
            <v>Beef cattle and Dairy followers</v>
          </cell>
          <cell r="D91" t="str">
            <v>South Africa</v>
          </cell>
          <cell r="E91" t="str">
            <v>LGA</v>
          </cell>
          <cell r="F91"/>
          <cell r="G91">
            <v>4.1968110410596413</v>
          </cell>
          <cell r="H91">
            <v>1805.3369560766746</v>
          </cell>
          <cell r="I91">
            <v>19.687139347986719</v>
          </cell>
          <cell r="J91"/>
          <cell r="K91"/>
          <cell r="L91">
            <v>790.73890259873497</v>
          </cell>
          <cell r="M91">
            <v>26.442773460960634</v>
          </cell>
          <cell r="N91">
            <v>5513.9400000000014</v>
          </cell>
          <cell r="O91">
            <v>3063.3000000000011</v>
          </cell>
        </row>
        <row r="92">
          <cell r="B92" t="str">
            <v>Dairy cattle</v>
          </cell>
          <cell r="C92" t="str">
            <v>Dairy cattle</v>
          </cell>
          <cell r="D92" t="str">
            <v>South Africa</v>
          </cell>
          <cell r="E92" t="str">
            <v>LGA</v>
          </cell>
          <cell r="F92">
            <v>340.37206728612159</v>
          </cell>
          <cell r="G92">
            <v>32.792754984547585</v>
          </cell>
          <cell r="H92">
            <v>1923.7152159024979</v>
          </cell>
          <cell r="I92">
            <v>24.458391045343777</v>
          </cell>
          <cell r="J92">
            <v>0</v>
          </cell>
          <cell r="K92">
            <v>6.4619276037565472</v>
          </cell>
          <cell r="L92">
            <v>850.82605623566656</v>
          </cell>
          <cell r="M92">
            <v>24.724119995116975</v>
          </cell>
          <cell r="N92">
            <v>594351.35999999975</v>
          </cell>
          <cell r="O92">
            <v>596801.99999999965</v>
          </cell>
        </row>
        <row r="93">
          <cell r="B93" t="str">
            <v>Goats / sheep for milk</v>
          </cell>
          <cell r="C93" t="str">
            <v>Small ruminants dairy</v>
          </cell>
          <cell r="D93" t="str">
            <v>South Africa</v>
          </cell>
          <cell r="E93" t="str">
            <v>LGA</v>
          </cell>
          <cell r="F93">
            <v>33.005542929089636</v>
          </cell>
          <cell r="G93">
            <v>2.7018106108971258</v>
          </cell>
          <cell r="H93">
            <v>275.71542230370846</v>
          </cell>
          <cell r="I93"/>
          <cell r="J93"/>
          <cell r="K93"/>
          <cell r="L93">
            <v>128.95995648183379</v>
          </cell>
          <cell r="M93">
            <v>4.020869705264416</v>
          </cell>
          <cell r="N93">
            <v>5351650.7448810348</v>
          </cell>
          <cell r="O93">
            <v>5783082.6479713144</v>
          </cell>
        </row>
        <row r="94">
          <cell r="B94" t="str">
            <v>Goats / sheep for meat</v>
          </cell>
          <cell r="C94" t="str">
            <v>Small ruminants for meat</v>
          </cell>
          <cell r="D94" t="str">
            <v>South Africa</v>
          </cell>
          <cell r="E94" t="str">
            <v>LGA</v>
          </cell>
          <cell r="F94"/>
          <cell r="G94">
            <v>3.5527097820010045</v>
          </cell>
          <cell r="H94">
            <v>115.95193524019567</v>
          </cell>
          <cell r="I94">
            <v>0</v>
          </cell>
          <cell r="J94">
            <v>218.49233996857703</v>
          </cell>
          <cell r="K94">
            <v>5.3005300986015333</v>
          </cell>
          <cell r="L94">
            <v>121.66349211527498</v>
          </cell>
          <cell r="M94">
            <v>6.5352452392807763</v>
          </cell>
          <cell r="N94">
            <v>1249081.1551189478</v>
          </cell>
          <cell r="O94">
            <v>817649.25202867738</v>
          </cell>
        </row>
        <row r="95">
          <cell r="B95" t="str">
            <v>Beef cattle</v>
          </cell>
          <cell r="C95" t="str">
            <v>Beef cattle and Dairy followers</v>
          </cell>
          <cell r="D95" t="str">
            <v>South Africa</v>
          </cell>
          <cell r="E95" t="str">
            <v>LGH</v>
          </cell>
          <cell r="F95"/>
          <cell r="G95">
            <v>58.494348621973302</v>
          </cell>
          <cell r="H95">
            <v>2290.5706442098217</v>
          </cell>
          <cell r="I95"/>
          <cell r="J95"/>
          <cell r="K95"/>
          <cell r="L95">
            <v>873.73437485961415</v>
          </cell>
          <cell r="M95">
            <v>40.84859960847394</v>
          </cell>
          <cell r="N95">
            <v>2783.6073549985108</v>
          </cell>
          <cell r="O95">
            <v>1546.4485305547282</v>
          </cell>
        </row>
        <row r="96">
          <cell r="B96" t="str">
            <v>Dairy cattle</v>
          </cell>
          <cell r="C96" t="str">
            <v>Dairy cattle</v>
          </cell>
          <cell r="D96" t="str">
            <v>South Africa</v>
          </cell>
          <cell r="E96" t="str">
            <v>LGH</v>
          </cell>
          <cell r="F96">
            <v>1547.5293242343309</v>
          </cell>
          <cell r="G96">
            <v>35.905522180609218</v>
          </cell>
          <cell r="H96">
            <v>2440.4425161023892</v>
          </cell>
          <cell r="I96"/>
          <cell r="J96">
            <v>0</v>
          </cell>
          <cell r="K96">
            <v>17.480772760879635</v>
          </cell>
          <cell r="L96">
            <v>949.55584366670826</v>
          </cell>
          <cell r="M96">
            <v>37.832709742411097</v>
          </cell>
          <cell r="N96">
            <v>284964.29264500132</v>
          </cell>
          <cell r="O96">
            <v>286201.45146944508</v>
          </cell>
        </row>
        <row r="97">
          <cell r="B97" t="str">
            <v>Goats / sheep for milk</v>
          </cell>
          <cell r="C97" t="str">
            <v>Small ruminants dairy</v>
          </cell>
          <cell r="D97" t="str">
            <v>South Africa</v>
          </cell>
          <cell r="E97" t="str">
            <v>LGH</v>
          </cell>
          <cell r="F97">
            <v>70.167955244714406</v>
          </cell>
          <cell r="G97">
            <v>4.2693333851493884</v>
          </cell>
          <cell r="H97">
            <v>256.44751616920252</v>
          </cell>
          <cell r="I97"/>
          <cell r="J97"/>
          <cell r="K97">
            <v>5.0562880802754213</v>
          </cell>
          <cell r="L97">
            <v>121.2573227450723</v>
          </cell>
          <cell r="M97">
            <v>4.2768784736328405</v>
          </cell>
          <cell r="N97">
            <v>435086.61296419409</v>
          </cell>
          <cell r="O97">
            <v>478616.58289579314</v>
          </cell>
        </row>
        <row r="98">
          <cell r="B98" t="str">
            <v>Goats / sheep for meat</v>
          </cell>
          <cell r="C98" t="str">
            <v>Small ruminants for meat</v>
          </cell>
          <cell r="D98" t="str">
            <v>South Africa</v>
          </cell>
          <cell r="E98" t="str">
            <v>LGH</v>
          </cell>
          <cell r="F98"/>
          <cell r="G98">
            <v>4.0635284481460525</v>
          </cell>
          <cell r="H98">
            <v>126.64630547555436</v>
          </cell>
          <cell r="I98">
            <v>0</v>
          </cell>
          <cell r="J98">
            <v>217.91436586293068</v>
          </cell>
          <cell r="K98">
            <v>5.3005300986015254</v>
          </cell>
          <cell r="L98">
            <v>122.24878095116321</v>
          </cell>
          <cell r="M98">
            <v>7.2283793071396403</v>
          </cell>
          <cell r="N98">
            <v>111915.7870358059</v>
          </cell>
          <cell r="O98">
            <v>68385.817104207017</v>
          </cell>
        </row>
        <row r="99">
          <cell r="B99" t="str">
            <v>Beef cattle</v>
          </cell>
          <cell r="C99" t="str">
            <v>Beef cattle and Dairy followers</v>
          </cell>
          <cell r="D99" t="str">
            <v>South Africa</v>
          </cell>
          <cell r="E99" t="str">
            <v>LGT</v>
          </cell>
          <cell r="F99"/>
          <cell r="G99">
            <v>81.500204836206436</v>
          </cell>
          <cell r="H99">
            <v>2216.2140603170965</v>
          </cell>
          <cell r="I99"/>
          <cell r="J99"/>
          <cell r="K99"/>
          <cell r="L99">
            <v>811.07487613508829</v>
          </cell>
          <cell r="M99">
            <v>59.286191416376198</v>
          </cell>
          <cell r="N99">
            <v>91.06318671521808</v>
          </cell>
          <cell r="O99">
            <v>50.590659286232274</v>
          </cell>
        </row>
        <row r="100">
          <cell r="B100" t="str">
            <v>Dairy cattle</v>
          </cell>
          <cell r="C100" t="str">
            <v>Dairy cattle</v>
          </cell>
          <cell r="D100" t="str">
            <v>South Africa</v>
          </cell>
          <cell r="E100" t="str">
            <v>LGT</v>
          </cell>
          <cell r="F100">
            <v>3099.8656895663871</v>
          </cell>
          <cell r="G100">
            <v>43.589816623409092</v>
          </cell>
          <cell r="H100">
            <v>2085.2979726816138</v>
          </cell>
          <cell r="I100"/>
          <cell r="J100">
            <v>0</v>
          </cell>
          <cell r="K100">
            <v>105.09555012834045</v>
          </cell>
          <cell r="L100">
            <v>888.17035653335142</v>
          </cell>
          <cell r="M100">
            <v>45.655650405947206</v>
          </cell>
          <cell r="N100">
            <v>13650.436813284792</v>
          </cell>
          <cell r="O100">
            <v>13690.909340713777</v>
          </cell>
        </row>
        <row r="101">
          <cell r="B101" t="str">
            <v>Goats / sheep for milk</v>
          </cell>
          <cell r="C101" t="str">
            <v>Small ruminants dairy</v>
          </cell>
          <cell r="D101" t="str">
            <v>South Africa</v>
          </cell>
          <cell r="E101" t="str">
            <v>LGT</v>
          </cell>
          <cell r="F101"/>
          <cell r="G101">
            <v>81.500204836206436</v>
          </cell>
          <cell r="H101"/>
          <cell r="I101"/>
          <cell r="J101"/>
          <cell r="K101"/>
          <cell r="L101"/>
          <cell r="M101"/>
          <cell r="N101">
            <v>945038.62531674909</v>
          </cell>
          <cell r="O101">
            <v>995426.23653598526</v>
          </cell>
        </row>
        <row r="102">
          <cell r="B102" t="str">
            <v>Goats / sheep for meat</v>
          </cell>
          <cell r="C102" t="str">
            <v>Small ruminants for meat</v>
          </cell>
          <cell r="D102" t="str">
            <v>South Africa</v>
          </cell>
          <cell r="E102" t="str">
            <v>LGT</v>
          </cell>
          <cell r="F102"/>
          <cell r="G102">
            <v>43.589816623409092</v>
          </cell>
          <cell r="H102">
            <v>37.046834889209322</v>
          </cell>
          <cell r="I102">
            <v>0</v>
          </cell>
          <cell r="J102">
            <v>341.56966319499907</v>
          </cell>
          <cell r="K102">
            <v>5.3005300986015236</v>
          </cell>
          <cell r="L102">
            <v>116.3750289357794</v>
          </cell>
          <cell r="M102">
            <v>8.6065170709031449</v>
          </cell>
          <cell r="N102">
            <v>134561.57468325141</v>
          </cell>
          <cell r="O102">
            <v>84173.963464015789</v>
          </cell>
        </row>
        <row r="103">
          <cell r="B103" t="str">
            <v>Beef cattle</v>
          </cell>
          <cell r="C103" t="str">
            <v>Beef cattle and Dairy followers</v>
          </cell>
          <cell r="D103" t="str">
            <v>South Africa</v>
          </cell>
          <cell r="E103" t="str">
            <v>MRA</v>
          </cell>
          <cell r="F103"/>
          <cell r="G103"/>
          <cell r="H103">
            <v>1828.3083874901513</v>
          </cell>
          <cell r="I103"/>
          <cell r="J103"/>
          <cell r="K103"/>
          <cell r="L103">
            <v>798.58185480251632</v>
          </cell>
          <cell r="M103">
            <v>35.944886032490281</v>
          </cell>
          <cell r="N103" t="str">
            <v/>
          </cell>
          <cell r="O103" t="str">
            <v/>
          </cell>
        </row>
        <row r="104">
          <cell r="B104" t="str">
            <v>Dairy cattle</v>
          </cell>
          <cell r="C104" t="str">
            <v>Dairy cattle</v>
          </cell>
          <cell r="D104" t="str">
            <v>South Africa</v>
          </cell>
          <cell r="E104" t="str">
            <v>MRA</v>
          </cell>
          <cell r="F104">
            <v>388.96350036691166</v>
          </cell>
          <cell r="G104">
            <v>4.5124230927899385</v>
          </cell>
          <cell r="H104">
            <v>811.17559474622351</v>
          </cell>
          <cell r="I104"/>
          <cell r="J104">
            <v>0</v>
          </cell>
          <cell r="K104">
            <v>28.470272878848736</v>
          </cell>
          <cell r="L104">
            <v>914.74840225554328</v>
          </cell>
          <cell r="M104">
            <v>29.982342465668243</v>
          </cell>
          <cell r="N104">
            <v>48137.500000000007</v>
          </cell>
          <cell r="O104">
            <v>48137.500000000007</v>
          </cell>
        </row>
        <row r="105">
          <cell r="B105" t="str">
            <v>Goats / sheep for milk</v>
          </cell>
          <cell r="C105" t="str">
            <v>Small ruminants dairy</v>
          </cell>
          <cell r="D105" t="str">
            <v>South Africa</v>
          </cell>
          <cell r="E105" t="str">
            <v>MRA</v>
          </cell>
          <cell r="F105">
            <v>28.789289694175295</v>
          </cell>
          <cell r="G105">
            <v>5.9058986506192692</v>
          </cell>
          <cell r="H105">
            <v>178.03834467625083</v>
          </cell>
          <cell r="I105">
            <v>280.31626218602719</v>
          </cell>
          <cell r="J105"/>
          <cell r="K105"/>
          <cell r="L105">
            <v>112.59353855502512</v>
          </cell>
          <cell r="M105">
            <v>4.8059263893833197</v>
          </cell>
          <cell r="N105">
            <v>3519555.4246111689</v>
          </cell>
          <cell r="O105">
            <v>3807007.0691234278</v>
          </cell>
        </row>
        <row r="106">
          <cell r="B106" t="str">
            <v>Goats / sheep for meat</v>
          </cell>
          <cell r="C106" t="str">
            <v>Small ruminants for meat</v>
          </cell>
          <cell r="D106" t="str">
            <v>South Africa</v>
          </cell>
          <cell r="E106" t="str">
            <v>MRA</v>
          </cell>
          <cell r="F106"/>
          <cell r="G106">
            <v>37.571080299230644</v>
          </cell>
          <cell r="H106">
            <v>119.41998063788112</v>
          </cell>
          <cell r="I106">
            <v>1182.5213183320559</v>
          </cell>
          <cell r="J106">
            <v>89.320769802050592</v>
          </cell>
          <cell r="K106">
            <v>5.30053009860152</v>
          </cell>
          <cell r="L106">
            <v>120.05991813450403</v>
          </cell>
          <cell r="M106">
            <v>5.3920016524600625</v>
          </cell>
          <cell r="N106">
            <v>866812.57538883097</v>
          </cell>
          <cell r="O106">
            <v>579360.9308765711</v>
          </cell>
        </row>
        <row r="107">
          <cell r="B107" t="str">
            <v>Beef cattle</v>
          </cell>
          <cell r="C107" t="str">
            <v>Beef cattle and Dairy followers</v>
          </cell>
          <cell r="D107" t="str">
            <v>South Africa</v>
          </cell>
          <cell r="E107" t="str">
            <v>MRH</v>
          </cell>
          <cell r="F107"/>
          <cell r="G107">
            <v>2.6230406222412332</v>
          </cell>
          <cell r="H107">
            <v>2049.7379106090834</v>
          </cell>
          <cell r="I107">
            <v>72.299835401523211</v>
          </cell>
          <cell r="J107"/>
          <cell r="K107">
            <v>14.330430555038173</v>
          </cell>
          <cell r="L107">
            <v>798.63781948825101</v>
          </cell>
          <cell r="M107">
            <v>50.510544125056086</v>
          </cell>
          <cell r="N107">
            <v>1501.4377907442763</v>
          </cell>
          <cell r="O107">
            <v>834.13210596904264</v>
          </cell>
        </row>
        <row r="108">
          <cell r="B108" t="str">
            <v>Dairy cattle</v>
          </cell>
          <cell r="C108" t="str">
            <v>Dairy cattle</v>
          </cell>
          <cell r="D108" t="str">
            <v>South Africa</v>
          </cell>
          <cell r="E108" t="str">
            <v>MRH</v>
          </cell>
          <cell r="F108">
            <v>1839.0388890108188</v>
          </cell>
          <cell r="G108">
            <v>2.7334545960384777</v>
          </cell>
          <cell r="H108">
            <v>1022.828960085978</v>
          </cell>
          <cell r="I108">
            <v>75.792250675882357</v>
          </cell>
          <cell r="J108">
            <v>0</v>
          </cell>
          <cell r="K108">
            <v>66.001442284270382</v>
          </cell>
          <cell r="L108">
            <v>790.56535496073911</v>
          </cell>
          <cell r="M108">
            <v>48.949654446196966</v>
          </cell>
          <cell r="N108">
            <v>107244.86220925559</v>
          </cell>
          <cell r="O108">
            <v>107912.16789403078</v>
          </cell>
        </row>
        <row r="109">
          <cell r="B109" t="str">
            <v>Goats / sheep for milk</v>
          </cell>
          <cell r="C109" t="str">
            <v>Small ruminants dairy</v>
          </cell>
          <cell r="D109" t="str">
            <v>South Africa</v>
          </cell>
          <cell r="E109" t="str">
            <v>MRH</v>
          </cell>
          <cell r="F109">
            <v>70.167955244714378</v>
          </cell>
          <cell r="G109">
            <v>65.199033634979813</v>
          </cell>
          <cell r="H109">
            <v>256.44751616920269</v>
          </cell>
          <cell r="I109">
            <v>383.52829406074039</v>
          </cell>
          <cell r="J109"/>
          <cell r="K109">
            <v>5.0562880802754213</v>
          </cell>
          <cell r="L109">
            <v>121.25732274507239</v>
          </cell>
          <cell r="M109">
            <v>4.2321345994366579</v>
          </cell>
          <cell r="N109">
            <v>900799.2028763385</v>
          </cell>
          <cell r="O109">
            <v>981330.26456352579</v>
          </cell>
        </row>
        <row r="110">
          <cell r="B110" t="str">
            <v>Goats / sheep for meat</v>
          </cell>
          <cell r="C110" t="str">
            <v>Small ruminants for meat</v>
          </cell>
          <cell r="D110" t="str">
            <v>South Africa</v>
          </cell>
          <cell r="E110" t="str">
            <v>MRH</v>
          </cell>
          <cell r="F110"/>
          <cell r="G110">
            <v>40.233936372699766</v>
          </cell>
          <cell r="H110">
            <v>87.385882063914423</v>
          </cell>
          <cell r="I110">
            <v>937.67825690583788</v>
          </cell>
          <cell r="J110">
            <v>129.2331210307963</v>
          </cell>
          <cell r="K110">
            <v>6.9260498779661903</v>
          </cell>
          <cell r="L110">
            <v>108.10089760399883</v>
          </cell>
          <cell r="M110">
            <v>7.3808200317077439</v>
          </cell>
          <cell r="N110">
            <v>218669.49712366142</v>
          </cell>
          <cell r="O110">
            <v>138138.43543647497</v>
          </cell>
        </row>
        <row r="111">
          <cell r="B111" t="str">
            <v>Beef cattle</v>
          </cell>
          <cell r="C111" t="str">
            <v>Beef cattle and Dairy followers</v>
          </cell>
          <cell r="D111" t="str">
            <v>South Africa</v>
          </cell>
          <cell r="E111" t="str">
            <v>MRT</v>
          </cell>
          <cell r="F111"/>
          <cell r="G111">
            <v>5.0334022751115519</v>
          </cell>
          <cell r="H111">
            <v>2235.465613862018</v>
          </cell>
          <cell r="I111"/>
          <cell r="J111"/>
          <cell r="K111">
            <v>9.6978862871693163</v>
          </cell>
          <cell r="L111">
            <v>811.95977220194311</v>
          </cell>
          <cell r="M111">
            <v>74.838137258692683</v>
          </cell>
          <cell r="N111">
            <v>277.62774240329043</v>
          </cell>
          <cell r="O111">
            <v>154.23763466849465</v>
          </cell>
        </row>
        <row r="112">
          <cell r="B112" t="str">
            <v>Dairy cattle</v>
          </cell>
          <cell r="C112" t="str">
            <v>Dairy cattle</v>
          </cell>
          <cell r="D112" t="str">
            <v>South Africa</v>
          </cell>
          <cell r="E112" t="str">
            <v>MRT</v>
          </cell>
          <cell r="F112">
            <v>2954.5241764587613</v>
          </cell>
          <cell r="G112">
            <v>4.1607321570735349</v>
          </cell>
          <cell r="H112">
            <v>698.09173170721613</v>
          </cell>
          <cell r="I112">
            <v>75.79225067588203</v>
          </cell>
          <cell r="J112">
            <v>762.51496930242217</v>
          </cell>
          <cell r="K112">
            <v>125.31048999889208</v>
          </cell>
          <cell r="L112">
            <v>816.4231845843774</v>
          </cell>
          <cell r="M112">
            <v>45.534148407213877</v>
          </cell>
          <cell r="N112">
            <v>24565.472257596724</v>
          </cell>
          <cell r="O112">
            <v>24688.862365331526</v>
          </cell>
        </row>
        <row r="113">
          <cell r="B113" t="str">
            <v>Goats / sheep for milk</v>
          </cell>
          <cell r="C113" t="str">
            <v>Small ruminants dairy</v>
          </cell>
          <cell r="D113" t="str">
            <v>South Africa</v>
          </cell>
          <cell r="E113" t="str">
            <v>MRT</v>
          </cell>
          <cell r="F113"/>
          <cell r="G113">
            <v>98.360741611508246</v>
          </cell>
          <cell r="H113"/>
          <cell r="I113">
            <v>478.17690915671943</v>
          </cell>
          <cell r="J113"/>
          <cell r="K113"/>
          <cell r="L113">
            <v>0</v>
          </cell>
          <cell r="M113">
            <v>0</v>
          </cell>
          <cell r="N113">
            <v>1354763.7231488058</v>
          </cell>
          <cell r="O113">
            <v>1449016.0445028245</v>
          </cell>
        </row>
        <row r="114">
          <cell r="B114" t="str">
            <v>Goats / sheep for meat</v>
          </cell>
          <cell r="C114" t="str">
            <v>Small ruminants for meat</v>
          </cell>
          <cell r="D114" t="str">
            <v>South Africa</v>
          </cell>
          <cell r="E114" t="str">
            <v>MRT</v>
          </cell>
          <cell r="F114"/>
          <cell r="G114">
            <v>42.725257609067953</v>
          </cell>
          <cell r="H114">
            <v>114.89365736288799</v>
          </cell>
          <cell r="I114">
            <v>840.91991333358942</v>
          </cell>
          <cell r="J114">
            <v>101.20714942767647</v>
          </cell>
          <cell r="K114">
            <v>6.7686799534468225</v>
          </cell>
          <cell r="L114">
            <v>107.93264503203602</v>
          </cell>
          <cell r="M114">
            <v>8.0237351704416398</v>
          </cell>
          <cell r="N114">
            <v>254689.5768511935</v>
          </cell>
          <cell r="O114">
            <v>160437.2554971741</v>
          </cell>
        </row>
        <row r="115">
          <cell r="B115" t="str">
            <v>Beef cattle</v>
          </cell>
          <cell r="C115" t="str">
            <v>Beef cattle and Dairy followers</v>
          </cell>
          <cell r="D115" t="str">
            <v>South Africa</v>
          </cell>
          <cell r="E115" t="str">
            <v>Other</v>
          </cell>
          <cell r="F115"/>
          <cell r="G115"/>
          <cell r="H115">
            <v>2078.4027693484559</v>
          </cell>
          <cell r="I115"/>
          <cell r="J115">
            <v>169.38915255906988</v>
          </cell>
          <cell r="K115">
            <v>8.4160130828078756</v>
          </cell>
          <cell r="L115">
            <v>846.31438630354148</v>
          </cell>
          <cell r="M115">
            <v>39.173744413586775</v>
          </cell>
          <cell r="N115" t="str">
            <v/>
          </cell>
          <cell r="O115" t="str">
            <v/>
          </cell>
        </row>
        <row r="116">
          <cell r="B116" t="str">
            <v>Dairy cattle</v>
          </cell>
          <cell r="C116" t="str">
            <v>Dairy cattle</v>
          </cell>
          <cell r="D116" t="str">
            <v>South Africa</v>
          </cell>
          <cell r="E116" t="str">
            <v>Other</v>
          </cell>
          <cell r="F116">
            <v>1446.6505817768216</v>
          </cell>
          <cell r="G116">
            <v>4.5771250418600671</v>
          </cell>
          <cell r="H116">
            <v>2370.6325291564849</v>
          </cell>
          <cell r="I116">
            <v>75.79225067588213</v>
          </cell>
          <cell r="J116">
            <v>73.024490413095734</v>
          </cell>
          <cell r="K116">
            <v>11.454046875916145</v>
          </cell>
          <cell r="L116">
            <v>939.76958258854722</v>
          </cell>
          <cell r="M116">
            <v>37.234963411613876</v>
          </cell>
          <cell r="N116">
            <v>59988.800000000003</v>
          </cell>
          <cell r="O116">
            <v>59988.800000000003</v>
          </cell>
        </row>
        <row r="117">
          <cell r="B117" t="str">
            <v>Goats / sheep for milk</v>
          </cell>
          <cell r="C117" t="str">
            <v>Small ruminants dairy</v>
          </cell>
          <cell r="D117" t="str">
            <v>South Africa</v>
          </cell>
          <cell r="E117" t="str">
            <v>Other</v>
          </cell>
          <cell r="F117">
            <v>51.794592556228771</v>
          </cell>
          <cell r="G117">
            <v>65.429784640167625</v>
          </cell>
          <cell r="H117">
            <v>261.07470563490011</v>
          </cell>
          <cell r="I117"/>
          <cell r="J117"/>
          <cell r="K117"/>
          <cell r="L117">
            <v>113.85141960103358</v>
          </cell>
          <cell r="M117">
            <v>4.383688664899247</v>
          </cell>
          <cell r="N117">
            <v>1199430.12897581</v>
          </cell>
          <cell r="O117">
            <v>1333057.0589842319</v>
          </cell>
        </row>
        <row r="118">
          <cell r="B118" t="str">
            <v>Goats / sheep for meat</v>
          </cell>
          <cell r="C118" t="str">
            <v>Small ruminants for meat</v>
          </cell>
          <cell r="D118" t="str">
            <v>South Africa</v>
          </cell>
          <cell r="E118" t="str">
            <v>Other</v>
          </cell>
          <cell r="F118"/>
          <cell r="G118">
            <v>45.622273722974441</v>
          </cell>
          <cell r="H118">
            <v>162.89593276479002</v>
          </cell>
          <cell r="I118"/>
          <cell r="J118">
            <v>149.26497174137248</v>
          </cell>
          <cell r="K118">
            <v>5.9700643337429788</v>
          </cell>
          <cell r="L118">
            <v>118.41720396582565</v>
          </cell>
          <cell r="M118">
            <v>6.250901086146504</v>
          </cell>
          <cell r="N118">
            <v>360571.67102418822</v>
          </cell>
          <cell r="O118">
            <v>226944.741015768</v>
          </cell>
        </row>
        <row r="119">
          <cell r="B119" t="str">
            <v>Beef cattle</v>
          </cell>
          <cell r="C119" t="str">
            <v>Beef cattle and Dairy followers</v>
          </cell>
          <cell r="D119" t="str">
            <v>South Africa</v>
          </cell>
          <cell r="E119" t="str">
            <v>URBAN</v>
          </cell>
          <cell r="F119"/>
          <cell r="G119">
            <v>4.5135203499826559</v>
          </cell>
          <cell r="H119">
            <v>1963.1307967777507</v>
          </cell>
          <cell r="I119"/>
          <cell r="J119">
            <v>360.95850994491514</v>
          </cell>
          <cell r="K119">
            <v>2.9594156646347263</v>
          </cell>
          <cell r="L119">
            <v>790.21643614186075</v>
          </cell>
          <cell r="M119">
            <v>51.49775172921882</v>
          </cell>
          <cell r="N119">
            <v>793.695092849459</v>
          </cell>
          <cell r="O119">
            <v>440.94171824969959</v>
          </cell>
        </row>
        <row r="120">
          <cell r="B120" t="str">
            <v>Dairy cattle</v>
          </cell>
          <cell r="C120" t="str">
            <v>Dairy cattle</v>
          </cell>
          <cell r="D120" t="str">
            <v>South Africa</v>
          </cell>
          <cell r="E120" t="str">
            <v>URBAN</v>
          </cell>
          <cell r="F120">
            <v>2092.3064856853807</v>
          </cell>
          <cell r="G120">
            <v>4.2706108919428862</v>
          </cell>
          <cell r="H120">
            <v>2094.8550348162662</v>
          </cell>
          <cell r="I120"/>
          <cell r="J120">
            <v>257.85528962302567</v>
          </cell>
          <cell r="K120">
            <v>32.42559906444437</v>
          </cell>
          <cell r="L120">
            <v>866.48317590964314</v>
          </cell>
          <cell r="M120">
            <v>41.281386276081875</v>
          </cell>
          <cell r="N120">
            <v>38754.304907150574</v>
          </cell>
          <cell r="O120">
            <v>39107.058281750295</v>
          </cell>
        </row>
        <row r="121">
          <cell r="B121" t="str">
            <v>Goats / sheep for milk</v>
          </cell>
          <cell r="C121" t="str">
            <v>Small ruminants dairy</v>
          </cell>
          <cell r="D121" t="str">
            <v>South Africa</v>
          </cell>
          <cell r="E121" t="str">
            <v>URBAN</v>
          </cell>
          <cell r="F121">
            <v>51.79459255622875</v>
          </cell>
          <cell r="G121">
            <v>95.390920351969768</v>
          </cell>
          <cell r="H121">
            <v>261.07470563490023</v>
          </cell>
          <cell r="I121"/>
          <cell r="J121"/>
          <cell r="K121"/>
          <cell r="L121">
            <v>113.85141960103354</v>
          </cell>
          <cell r="M121">
            <v>4.383688664899247</v>
          </cell>
          <cell r="N121">
            <v>437265.09746345005</v>
          </cell>
          <cell r="O121">
            <v>463658.19542288943</v>
          </cell>
        </row>
        <row r="122">
          <cell r="B122" t="str">
            <v>Goats / sheep for meat</v>
          </cell>
          <cell r="C122" t="str">
            <v>Small ruminants for meat</v>
          </cell>
          <cell r="D122" t="str">
            <v>South Africa</v>
          </cell>
          <cell r="E122" t="str">
            <v>URBAN</v>
          </cell>
          <cell r="F122"/>
          <cell r="G122">
            <v>44.597835567117045</v>
          </cell>
          <cell r="H122">
            <v>38.189132471970026</v>
          </cell>
          <cell r="I122"/>
          <cell r="J122">
            <v>345.1538237325351</v>
          </cell>
          <cell r="K122">
            <v>5.4574949237285919</v>
          </cell>
          <cell r="L122">
            <v>114.87702461523212</v>
          </cell>
          <cell r="M122">
            <v>8.0114591375534001</v>
          </cell>
          <cell r="N122">
            <v>74028.9025365501</v>
          </cell>
          <cell r="O122">
            <v>47635.804577110939</v>
          </cell>
        </row>
        <row r="123">
          <cell r="B123" t="str">
            <v>Beef cattle</v>
          </cell>
          <cell r="C123" t="str">
            <v>Beef cattle and Dairy followers</v>
          </cell>
          <cell r="D123" t="str">
            <v>Western Africa</v>
          </cell>
          <cell r="E123" t="str">
            <v>ANY</v>
          </cell>
          <cell r="F123"/>
          <cell r="G123">
            <v>4.5135203499826604</v>
          </cell>
          <cell r="H123">
            <v>1736.3688668123984</v>
          </cell>
          <cell r="I123"/>
          <cell r="J123">
            <v>1273.3850029253358</v>
          </cell>
          <cell r="K123">
            <v>31.263144460634312</v>
          </cell>
          <cell r="L123">
            <v>1863.7460163170197</v>
          </cell>
          <cell r="M123">
            <v>62.309151595542282</v>
          </cell>
          <cell r="N123">
            <v>66.508832289246797</v>
          </cell>
          <cell r="O123">
            <v>36.949351271803785</v>
          </cell>
        </row>
        <row r="124">
          <cell r="B124" t="str">
            <v>Dairy cattle</v>
          </cell>
          <cell r="C124" t="str">
            <v>Dairy cattle</v>
          </cell>
          <cell r="D124" t="str">
            <v>Western Africa</v>
          </cell>
          <cell r="E124" t="str">
            <v>ANY</v>
          </cell>
          <cell r="F124">
            <v>294.90748447789201</v>
          </cell>
          <cell r="G124">
            <v>4.9515906402336833</v>
          </cell>
          <cell r="H124">
            <v>1280.2992150254238</v>
          </cell>
          <cell r="I124"/>
          <cell r="J124">
            <v>662.56463585920415</v>
          </cell>
          <cell r="K124">
            <v>20.975566391710913</v>
          </cell>
          <cell r="L124">
            <v>1067.4533666262037</v>
          </cell>
          <cell r="M124">
            <v>33.038752905750883</v>
          </cell>
          <cell r="N124">
            <v>17045.691167710789</v>
          </cell>
          <cell r="O124">
            <v>17075.25064872823</v>
          </cell>
        </row>
        <row r="125">
          <cell r="B125" t="str">
            <v>Goats / sheep for milk</v>
          </cell>
          <cell r="C125" t="str">
            <v>Small ruminants dairy</v>
          </cell>
          <cell r="D125" t="str">
            <v>Western Africa</v>
          </cell>
          <cell r="E125" t="str">
            <v>ANY</v>
          </cell>
          <cell r="F125">
            <v>42.87980325697017</v>
          </cell>
          <cell r="G125">
            <v>22.62186672790693</v>
          </cell>
          <cell r="H125">
            <v>178.59556182761185</v>
          </cell>
          <cell r="I125">
            <v>1495.9218410789217</v>
          </cell>
          <cell r="J125">
            <v>39.897711548611568</v>
          </cell>
          <cell r="K125"/>
          <cell r="L125">
            <v>102.14293801767894</v>
          </cell>
          <cell r="M125">
            <v>3.6853122979261794</v>
          </cell>
          <cell r="N125">
            <v>12479465.220372522</v>
          </cell>
          <cell r="O125">
            <v>13710584.300000004</v>
          </cell>
        </row>
        <row r="126">
          <cell r="B126" t="str">
            <v>Goats / sheep for meat</v>
          </cell>
          <cell r="C126" t="str">
            <v>Small ruminants for meat</v>
          </cell>
          <cell r="D126" t="str">
            <v>Western Africa</v>
          </cell>
          <cell r="E126" t="str">
            <v>ANY</v>
          </cell>
          <cell r="F126"/>
          <cell r="G126">
            <v>19.601284106622938</v>
          </cell>
          <cell r="H126">
            <v>201.52188885615806</v>
          </cell>
          <cell r="I126">
            <v>485.92591860246154</v>
          </cell>
          <cell r="J126">
            <v>13.755978884211741</v>
          </cell>
          <cell r="K126">
            <v>33.817119907594972</v>
          </cell>
          <cell r="L126">
            <v>151.70361545273556</v>
          </cell>
          <cell r="M126">
            <v>6.4008655655558133</v>
          </cell>
          <cell r="N126">
            <v>3556431.5796274873</v>
          </cell>
          <cell r="O126">
            <v>2325312.5</v>
          </cell>
        </row>
        <row r="127">
          <cell r="B127" t="str">
            <v>Beef cattle</v>
          </cell>
          <cell r="C127" t="str">
            <v>Beef cattle and Dairy followers</v>
          </cell>
          <cell r="D127" t="str">
            <v>Western Africa</v>
          </cell>
          <cell r="E127" t="str">
            <v>LGA</v>
          </cell>
          <cell r="F127"/>
          <cell r="G127">
            <v>3.1998763656474325</v>
          </cell>
          <cell r="H127">
            <v>2157.4009877189801</v>
          </cell>
          <cell r="I127">
            <v>35.414309516752169</v>
          </cell>
          <cell r="J127">
            <v>863.17268789364368</v>
          </cell>
          <cell r="K127"/>
          <cell r="L127">
            <v>1674.1027406951584</v>
          </cell>
          <cell r="M127">
            <v>54.360299082610865</v>
          </cell>
          <cell r="N127">
            <v>283691.88000000024</v>
          </cell>
          <cell r="O127">
            <v>157606.60000000006</v>
          </cell>
        </row>
        <row r="128">
          <cell r="B128" t="str">
            <v>Dairy cattle</v>
          </cell>
          <cell r="C128" t="str">
            <v>Dairy cattle</v>
          </cell>
          <cell r="D128" t="str">
            <v>Western Africa</v>
          </cell>
          <cell r="E128" t="str">
            <v>LGA</v>
          </cell>
          <cell r="F128">
            <v>153.86094777029876</v>
          </cell>
          <cell r="G128">
            <v>3.4928946601192155</v>
          </cell>
          <cell r="H128">
            <v>1384.1667940934253</v>
          </cell>
          <cell r="I128">
            <v>102.09212962565141</v>
          </cell>
          <cell r="J128">
            <v>561.54217887645632</v>
          </cell>
          <cell r="K128"/>
          <cell r="L128">
            <v>1102.6270796608085</v>
          </cell>
          <cell r="M128">
            <v>31.315972084777599</v>
          </cell>
          <cell r="N128">
            <v>1241714.6200000001</v>
          </cell>
          <cell r="O128">
            <v>1367799.9000000011</v>
          </cell>
        </row>
        <row r="129">
          <cell r="B129" t="str">
            <v>Goats / sheep for milk</v>
          </cell>
          <cell r="C129" t="str">
            <v>Small ruminants dairy</v>
          </cell>
          <cell r="D129" t="str">
            <v>Western Africa</v>
          </cell>
          <cell r="E129" t="str">
            <v>LGA</v>
          </cell>
          <cell r="F129">
            <v>41.364223461434314</v>
          </cell>
          <cell r="G129">
            <v>5.3850312045570252</v>
          </cell>
          <cell r="H129">
            <v>233.76925779687036</v>
          </cell>
          <cell r="I129">
            <v>797.14786717372715</v>
          </cell>
          <cell r="J129"/>
          <cell r="K129"/>
          <cell r="L129">
            <v>106.95805220843278</v>
          </cell>
          <cell r="M129">
            <v>3.9102800738759687</v>
          </cell>
          <cell r="N129">
            <v>2686811.4330399819</v>
          </cell>
          <cell r="O129">
            <v>3008800.2410122091</v>
          </cell>
        </row>
        <row r="130">
          <cell r="B130" t="str">
            <v>Goats / sheep for meat</v>
          </cell>
          <cell r="C130" t="str">
            <v>Small ruminants for meat</v>
          </cell>
          <cell r="D130" t="str">
            <v>Western Africa</v>
          </cell>
          <cell r="E130" t="str">
            <v>LGA</v>
          </cell>
          <cell r="F130"/>
          <cell r="G130">
            <v>16.568882236580748</v>
          </cell>
          <cell r="H130">
            <v>289.17428774705348</v>
          </cell>
          <cell r="I130">
            <v>518.58933501683146</v>
          </cell>
          <cell r="J130"/>
          <cell r="K130">
            <v>30.138878234940854</v>
          </cell>
          <cell r="L130">
            <v>170.19263830281466</v>
          </cell>
          <cell r="M130">
            <v>5.6114181915531898</v>
          </cell>
          <cell r="N130">
            <v>927327.76696002332</v>
          </cell>
          <cell r="O130">
            <v>605338.95898779249</v>
          </cell>
        </row>
        <row r="131">
          <cell r="B131" t="str">
            <v>Beef cattle</v>
          </cell>
          <cell r="C131" t="str">
            <v>Beef cattle and Dairy followers</v>
          </cell>
          <cell r="D131" t="str">
            <v>Western Africa</v>
          </cell>
          <cell r="E131" t="str">
            <v>LGH</v>
          </cell>
          <cell r="F131"/>
          <cell r="G131">
            <v>3.066587915082776</v>
          </cell>
          <cell r="H131">
            <v>3215.4553518186735</v>
          </cell>
          <cell r="I131"/>
          <cell r="J131"/>
          <cell r="K131"/>
          <cell r="L131">
            <v>1419.0149234597748</v>
          </cell>
          <cell r="M131">
            <v>46.207826845214974</v>
          </cell>
          <cell r="N131">
            <v>152273.38496190973</v>
          </cell>
          <cell r="O131">
            <v>84596.324978838733</v>
          </cell>
        </row>
        <row r="132">
          <cell r="B132" t="str">
            <v>Dairy cattle</v>
          </cell>
          <cell r="C132" t="str">
            <v>Dairy cattle</v>
          </cell>
          <cell r="D132" t="str">
            <v>Western Africa</v>
          </cell>
          <cell r="E132" t="str">
            <v>LGH</v>
          </cell>
          <cell r="F132">
            <v>481.45961646782405</v>
          </cell>
          <cell r="G132">
            <v>2.5444034978996779</v>
          </cell>
          <cell r="H132">
            <v>2522.6778201893803</v>
          </cell>
          <cell r="I132">
            <v>47.135173226903682</v>
          </cell>
          <cell r="J132"/>
          <cell r="K132"/>
          <cell r="L132">
            <v>1092.0231255710753</v>
          </cell>
          <cell r="M132">
            <v>36.310305273112057</v>
          </cell>
          <cell r="N132">
            <v>188380.81503809019</v>
          </cell>
          <cell r="O132">
            <v>256057.87502116157</v>
          </cell>
        </row>
        <row r="133">
          <cell r="B133" t="str">
            <v>Goats / sheep for milk</v>
          </cell>
          <cell r="C133" t="str">
            <v>Small ruminants dairy</v>
          </cell>
          <cell r="D133" t="str">
            <v>Western Africa</v>
          </cell>
          <cell r="E133" t="str">
            <v>LGH</v>
          </cell>
          <cell r="F133">
            <v>44.003563306216272</v>
          </cell>
          <cell r="G133">
            <v>1.8226259461577687</v>
          </cell>
          <cell r="H133">
            <v>229.96532016999842</v>
          </cell>
          <cell r="I133"/>
          <cell r="J133"/>
          <cell r="K133"/>
          <cell r="L133">
            <v>101.96107321344184</v>
          </cell>
          <cell r="M133">
            <v>3.6520760900904303</v>
          </cell>
          <cell r="N133">
            <v>526343.9064638674</v>
          </cell>
          <cell r="O133">
            <v>592036.9838783202</v>
          </cell>
        </row>
        <row r="134">
          <cell r="B134" t="str">
            <v>Goats / sheep for meat</v>
          </cell>
          <cell r="C134" t="str">
            <v>Small ruminants for meat</v>
          </cell>
          <cell r="D134" t="str">
            <v>Western Africa</v>
          </cell>
          <cell r="E134" t="str">
            <v>LGH</v>
          </cell>
          <cell r="F134"/>
          <cell r="G134">
            <v>29.78939208071326</v>
          </cell>
          <cell r="H134">
            <v>353.32525850886987</v>
          </cell>
          <cell r="I134"/>
          <cell r="J134"/>
          <cell r="K134">
            <v>30.13887823494089</v>
          </cell>
          <cell r="L134">
            <v>160.079902790435</v>
          </cell>
          <cell r="M134">
            <v>9.6551609293030651</v>
          </cell>
          <cell r="N134">
            <v>164232.69353613208</v>
          </cell>
          <cell r="O134">
            <v>98539.616121679268</v>
          </cell>
        </row>
        <row r="135">
          <cell r="B135" t="str">
            <v>Beef cattle</v>
          </cell>
          <cell r="C135" t="str">
            <v>Beef cattle and Dairy followers</v>
          </cell>
          <cell r="D135" t="str">
            <v>Western Africa</v>
          </cell>
          <cell r="E135" t="str">
            <v>LGT</v>
          </cell>
          <cell r="F135"/>
          <cell r="G135">
            <v>5.4179652301622143</v>
          </cell>
          <cell r="H135"/>
          <cell r="I135"/>
          <cell r="J135"/>
          <cell r="K135"/>
          <cell r="L135"/>
          <cell r="M135"/>
          <cell r="N135">
            <v>1296.7222585728125</v>
          </cell>
          <cell r="O135">
            <v>720.4012547626744</v>
          </cell>
        </row>
        <row r="136">
          <cell r="B136" t="str">
            <v>Dairy cattle</v>
          </cell>
          <cell r="C136" t="str">
            <v>Dairy cattle</v>
          </cell>
          <cell r="D136" t="str">
            <v>Western Africa</v>
          </cell>
          <cell r="E136" t="str">
            <v>LGT</v>
          </cell>
          <cell r="F136"/>
          <cell r="G136">
            <v>4.4953838157780144</v>
          </cell>
          <cell r="H136"/>
          <cell r="I136"/>
          <cell r="J136"/>
          <cell r="K136"/>
          <cell r="L136"/>
          <cell r="M136"/>
          <cell r="N136">
            <v>28134.477741427196</v>
          </cell>
          <cell r="O136">
            <v>28710.798745237353</v>
          </cell>
        </row>
        <row r="137">
          <cell r="B137" t="str">
            <v>Goats / sheep for milk</v>
          </cell>
          <cell r="C137" t="str">
            <v>Small ruminants dairy</v>
          </cell>
          <cell r="D137" t="str">
            <v>Western Africa</v>
          </cell>
          <cell r="E137" t="str">
            <v>LGT</v>
          </cell>
          <cell r="F137"/>
          <cell r="G137"/>
          <cell r="H137"/>
          <cell r="I137"/>
          <cell r="J137"/>
          <cell r="K137"/>
          <cell r="L137">
            <v>0</v>
          </cell>
          <cell r="M137">
            <v>0</v>
          </cell>
          <cell r="N137" t="str">
            <v/>
          </cell>
          <cell r="O137" t="str">
            <v/>
          </cell>
        </row>
        <row r="138">
          <cell r="B138" t="str">
            <v>Goats / sheep for meat</v>
          </cell>
          <cell r="C138" t="str">
            <v>Small ruminants for meat</v>
          </cell>
          <cell r="D138" t="str">
            <v>Western Africa</v>
          </cell>
          <cell r="E138" t="str">
            <v>LGT</v>
          </cell>
          <cell r="F138"/>
          <cell r="G138"/>
          <cell r="H138"/>
          <cell r="I138"/>
          <cell r="J138"/>
          <cell r="K138"/>
          <cell r="L138"/>
          <cell r="M138"/>
          <cell r="N138" t="str">
            <v/>
          </cell>
          <cell r="O138" t="str">
            <v/>
          </cell>
        </row>
        <row r="139">
          <cell r="B139" t="str">
            <v>Beef cattle</v>
          </cell>
          <cell r="C139" t="str">
            <v>Beef cattle and Dairy followers</v>
          </cell>
          <cell r="D139" t="str">
            <v>Western Africa</v>
          </cell>
          <cell r="E139" t="str">
            <v>MRA</v>
          </cell>
          <cell r="F139"/>
          <cell r="G139"/>
          <cell r="H139">
            <v>1594.2957343474561</v>
          </cell>
          <cell r="I139"/>
          <cell r="J139">
            <v>1726.3453757872858</v>
          </cell>
          <cell r="K139"/>
          <cell r="L139">
            <v>2107.3261462506021</v>
          </cell>
          <cell r="M139">
            <v>62.190818840664825</v>
          </cell>
          <cell r="N139" t="str">
            <v/>
          </cell>
          <cell r="O139" t="str">
            <v/>
          </cell>
        </row>
        <row r="140">
          <cell r="B140" t="str">
            <v>Dairy cattle</v>
          </cell>
          <cell r="C140" t="str">
            <v>Dairy cattle</v>
          </cell>
          <cell r="D140" t="str">
            <v>Western Africa</v>
          </cell>
          <cell r="E140" t="str">
            <v>MRA</v>
          </cell>
          <cell r="F140">
            <v>192.70509923383872</v>
          </cell>
          <cell r="G140"/>
          <cell r="H140">
            <v>1082.8145315151435</v>
          </cell>
          <cell r="I140"/>
          <cell r="J140">
            <v>842.31326831468334</v>
          </cell>
          <cell r="K140"/>
          <cell r="L140">
            <v>1075.4664950860072</v>
          </cell>
          <cell r="M140">
            <v>31.968868007684573</v>
          </cell>
          <cell r="N140" t="str">
            <v/>
          </cell>
          <cell r="O140" t="str">
            <v/>
          </cell>
        </row>
        <row r="141">
          <cell r="B141" t="str">
            <v>Goats / sheep for milk</v>
          </cell>
          <cell r="C141" t="str">
            <v>Small ruminants dairy</v>
          </cell>
          <cell r="D141" t="str">
            <v>Western Africa</v>
          </cell>
          <cell r="E141" t="str">
            <v>MRA</v>
          </cell>
          <cell r="F141">
            <v>43.916167947117572</v>
          </cell>
          <cell r="G141">
            <v>21.250161599521224</v>
          </cell>
          <cell r="H141">
            <v>112.25606143636703</v>
          </cell>
          <cell r="I141">
            <v>1833.4400944995712</v>
          </cell>
          <cell r="J141">
            <v>86.412666393777201</v>
          </cell>
          <cell r="K141"/>
          <cell r="L141">
            <v>96.617184984291384</v>
          </cell>
          <cell r="M141">
            <v>3.3866044215231534</v>
          </cell>
          <cell r="N141">
            <v>7456730.853707755</v>
          </cell>
          <cell r="O141">
            <v>8121686.135805171</v>
          </cell>
        </row>
        <row r="142">
          <cell r="B142" t="str">
            <v>Goats / sheep for meat</v>
          </cell>
          <cell r="C142" t="str">
            <v>Small ruminants for meat</v>
          </cell>
          <cell r="D142" t="str">
            <v>Western Africa</v>
          </cell>
          <cell r="E142" t="str">
            <v>MRA</v>
          </cell>
          <cell r="F142"/>
          <cell r="G142">
            <v>18.658080378619385</v>
          </cell>
          <cell r="H142">
            <v>167.70694634132298</v>
          </cell>
          <cell r="I142">
            <v>518.58933501683146</v>
          </cell>
          <cell r="J142"/>
          <cell r="K142">
            <v>30.138878234940865</v>
          </cell>
          <cell r="L142">
            <v>151.31594731339632</v>
          </cell>
          <cell r="M142">
            <v>5.3966969013570569</v>
          </cell>
          <cell r="N142">
            <v>1994865.8462922447</v>
          </cell>
          <cell r="O142">
            <v>1329910.5641948311</v>
          </cell>
        </row>
        <row r="143">
          <cell r="B143" t="str">
            <v>Beef cattle</v>
          </cell>
          <cell r="C143" t="str">
            <v>Beef cattle and Dairy followers</v>
          </cell>
          <cell r="D143" t="str">
            <v>Western Africa</v>
          </cell>
          <cell r="E143" t="str">
            <v>MRH</v>
          </cell>
          <cell r="F143"/>
          <cell r="G143">
            <v>3.2625360246727251</v>
          </cell>
          <cell r="H143">
            <v>887.14586137764149</v>
          </cell>
          <cell r="I143">
            <v>79.802887277038224</v>
          </cell>
          <cell r="J143">
            <v>431.58634394682082</v>
          </cell>
          <cell r="K143">
            <v>254.85365661368567</v>
          </cell>
          <cell r="L143">
            <v>1247.6802258238208</v>
          </cell>
          <cell r="M143">
            <v>84.857116912199629</v>
          </cell>
          <cell r="N143">
            <v>124601.59796776593</v>
          </cell>
          <cell r="O143">
            <v>69223.109982092166</v>
          </cell>
        </row>
        <row r="144">
          <cell r="B144" t="str">
            <v>Dairy cattle</v>
          </cell>
          <cell r="C144" t="str">
            <v>Dairy cattle</v>
          </cell>
          <cell r="D144" t="str">
            <v>Western Africa</v>
          </cell>
          <cell r="E144" t="str">
            <v>MRH</v>
          </cell>
          <cell r="F144">
            <v>1090.4510345634355</v>
          </cell>
          <cell r="G144">
            <v>2.7069851910562024</v>
          </cell>
          <cell r="H144">
            <v>1440.1225833417411</v>
          </cell>
          <cell r="I144">
            <v>141.40551968071102</v>
          </cell>
          <cell r="J144">
            <v>280.77108943822805</v>
          </cell>
          <cell r="K144">
            <v>198.95589325752383</v>
          </cell>
          <cell r="L144">
            <v>942.32540674647601</v>
          </cell>
          <cell r="M144">
            <v>41.942065688877527</v>
          </cell>
          <cell r="N144">
            <v>624220.7020322344</v>
          </cell>
          <cell r="O144">
            <v>679599.1900179087</v>
          </cell>
        </row>
        <row r="145">
          <cell r="B145" t="str">
            <v>Goats / sheep for milk</v>
          </cell>
          <cell r="C145" t="str">
            <v>Small ruminants dairy</v>
          </cell>
          <cell r="D145" t="str">
            <v>Western Africa</v>
          </cell>
          <cell r="E145" t="str">
            <v>MRH</v>
          </cell>
          <cell r="F145">
            <v>62.103142175565601</v>
          </cell>
          <cell r="G145">
            <v>67.602853275669759</v>
          </cell>
          <cell r="H145">
            <v>133.85604292601863</v>
          </cell>
          <cell r="I145">
            <v>1913.1548812169447</v>
          </cell>
          <cell r="J145">
            <v>115.21688852503615</v>
          </cell>
          <cell r="K145"/>
          <cell r="L145">
            <v>95.893192306566235</v>
          </cell>
          <cell r="M145">
            <v>4.874536874342275</v>
          </cell>
          <cell r="N145">
            <v>1495776.2267401882</v>
          </cell>
          <cell r="O145">
            <v>1642229.9265789175</v>
          </cell>
        </row>
        <row r="146">
          <cell r="B146" t="str">
            <v>Goats / sheep for meat</v>
          </cell>
          <cell r="C146" t="str">
            <v>Small ruminants for meat</v>
          </cell>
          <cell r="D146" t="str">
            <v>Western Africa</v>
          </cell>
          <cell r="E146" t="str">
            <v>MRH</v>
          </cell>
          <cell r="F146"/>
          <cell r="G146">
            <v>27.051985971993521</v>
          </cell>
          <cell r="H146">
            <v>169.16813671135728</v>
          </cell>
          <cell r="I146">
            <v>518.58933501683248</v>
          </cell>
          <cell r="J146">
            <v>51.039205954159542</v>
          </cell>
          <cell r="K146">
            <v>45.20831735241137</v>
          </cell>
          <cell r="L146">
            <v>135.39546491335273</v>
          </cell>
          <cell r="M146">
            <v>8.9559996430986093</v>
          </cell>
          <cell r="N146">
            <v>385404.47325981501</v>
          </cell>
          <cell r="O146">
            <v>238950.77342108526</v>
          </cell>
        </row>
        <row r="147">
          <cell r="B147" t="str">
            <v>Beef cattle</v>
          </cell>
          <cell r="C147" t="str">
            <v>Beef cattle and Dairy followers</v>
          </cell>
          <cell r="D147" t="str">
            <v>Western Africa</v>
          </cell>
          <cell r="E147" t="str">
            <v>MRT</v>
          </cell>
          <cell r="F147"/>
          <cell r="G147">
            <v>6.7014253479764152</v>
          </cell>
          <cell r="H147">
            <v>1100.7017749934844</v>
          </cell>
          <cell r="I147">
            <v>39.901443638519083</v>
          </cell>
          <cell r="J147">
            <v>0</v>
          </cell>
          <cell r="K147">
            <v>254.85365661368627</v>
          </cell>
          <cell r="L147">
            <v>1202.6589701441615</v>
          </cell>
          <cell r="M147">
            <v>72.258853749555669</v>
          </cell>
          <cell r="N147">
            <v>2585.9908599713694</v>
          </cell>
          <cell r="O147">
            <v>1436.6615888729859</v>
          </cell>
        </row>
        <row r="148">
          <cell r="B148" t="str">
            <v>Dairy cattle</v>
          </cell>
          <cell r="C148" t="str">
            <v>Dairy cattle</v>
          </cell>
          <cell r="D148" t="str">
            <v>Western Africa</v>
          </cell>
          <cell r="E148" t="str">
            <v>MRT</v>
          </cell>
          <cell r="F148">
            <v>1752.7070081776139</v>
          </cell>
          <cell r="G148">
            <v>5.5602939059532872</v>
          </cell>
          <cell r="H148">
            <v>1806.6615253316393</v>
          </cell>
          <cell r="I148">
            <v>94.270346453807477</v>
          </cell>
          <cell r="J148">
            <v>0</v>
          </cell>
          <cell r="K148">
            <v>265.27452434336595</v>
          </cell>
          <cell r="L148">
            <v>946.44421982607832</v>
          </cell>
          <cell r="M148">
            <v>54.262158154515575</v>
          </cell>
          <cell r="N148">
            <v>331144.80914002884</v>
          </cell>
          <cell r="O148">
            <v>332294.13841112715</v>
          </cell>
        </row>
        <row r="149">
          <cell r="B149" t="str">
            <v>Goats / sheep for milk</v>
          </cell>
          <cell r="C149" t="str">
            <v>Small ruminants dairy</v>
          </cell>
          <cell r="D149" t="str">
            <v>Western Africa</v>
          </cell>
          <cell r="E149" t="str">
            <v>MRT</v>
          </cell>
          <cell r="F149"/>
          <cell r="G149">
            <v>61.26508578107584</v>
          </cell>
          <cell r="H149"/>
          <cell r="I149">
            <v>1992.8696679343211</v>
          </cell>
          <cell r="J149"/>
          <cell r="K149"/>
          <cell r="L149"/>
          <cell r="M149"/>
          <cell r="N149">
            <v>36583.166067994018</v>
          </cell>
          <cell r="O149">
            <v>39660.705503885285</v>
          </cell>
        </row>
        <row r="150">
          <cell r="B150" t="str">
            <v>Goats / sheep for meat</v>
          </cell>
          <cell r="C150" t="str">
            <v>Small ruminants for meat</v>
          </cell>
          <cell r="D150" t="str">
            <v>Western Africa</v>
          </cell>
          <cell r="E150" t="str">
            <v>MRT</v>
          </cell>
          <cell r="F150"/>
          <cell r="G150">
            <v>34.397324913892078</v>
          </cell>
          <cell r="H150">
            <v>171.00640846720648</v>
          </cell>
          <cell r="I150">
            <v>518.58933501683202</v>
          </cell>
          <cell r="J150">
            <v>51.03920595415947</v>
          </cell>
          <cell r="K150">
            <v>45.20831735241137</v>
          </cell>
          <cell r="L150">
            <v>141.18583549165365</v>
          </cell>
          <cell r="M150">
            <v>7.9208212702162744</v>
          </cell>
          <cell r="N150">
            <v>7729.6339320059742</v>
          </cell>
          <cell r="O150">
            <v>4652.094496114707</v>
          </cell>
        </row>
        <row r="151">
          <cell r="B151" t="str">
            <v>Beef cattle</v>
          </cell>
          <cell r="C151" t="str">
            <v>Beef cattle and Dairy followers</v>
          </cell>
          <cell r="D151" t="str">
            <v>Western Africa</v>
          </cell>
          <cell r="E151" t="str">
            <v>Other</v>
          </cell>
          <cell r="F151"/>
          <cell r="G151"/>
          <cell r="H151">
            <v>3144.828050787075</v>
          </cell>
          <cell r="I151"/>
          <cell r="J151">
            <v>431.58634394682099</v>
          </cell>
          <cell r="K151"/>
          <cell r="L151">
            <v>1516.0816055666598</v>
          </cell>
          <cell r="M151">
            <v>52.464864160156104</v>
          </cell>
          <cell r="N151" t="str">
            <v/>
          </cell>
          <cell r="O151" t="str">
            <v/>
          </cell>
        </row>
        <row r="152">
          <cell r="B152" t="str">
            <v>Dairy cattle</v>
          </cell>
          <cell r="C152" t="str">
            <v>Dairy cattle</v>
          </cell>
          <cell r="D152" t="str">
            <v>Western Africa</v>
          </cell>
          <cell r="E152" t="str">
            <v>Other</v>
          </cell>
          <cell r="F152">
            <v>420.96320666340353</v>
          </cell>
          <cell r="G152">
            <v>5.3326795355341412</v>
          </cell>
          <cell r="H152">
            <v>2046.1460802424128</v>
          </cell>
          <cell r="I152">
            <v>94.270346453807335</v>
          </cell>
          <cell r="J152">
            <v>280.77108943822839</v>
          </cell>
          <cell r="K152"/>
          <cell r="L152">
            <v>985.91228398212172</v>
          </cell>
          <cell r="M152">
            <v>31.255674104846079</v>
          </cell>
          <cell r="N152">
            <v>1566.9</v>
          </cell>
          <cell r="O152">
            <v>1566.9</v>
          </cell>
        </row>
        <row r="153">
          <cell r="B153" t="str">
            <v>Goats / sheep for milk</v>
          </cell>
          <cell r="C153" t="str">
            <v>Small ruminants dairy</v>
          </cell>
          <cell r="D153" t="str">
            <v>Western Africa</v>
          </cell>
          <cell r="E153" t="str">
            <v>Other</v>
          </cell>
          <cell r="F153">
            <v>60.08430938038471</v>
          </cell>
          <cell r="G153">
            <v>18.2676827785358</v>
          </cell>
          <cell r="H153">
            <v>149.15159632078436</v>
          </cell>
          <cell r="I153"/>
          <cell r="J153">
            <v>86.412666393777272</v>
          </cell>
          <cell r="K153"/>
          <cell r="L153">
            <v>92.498530608978328</v>
          </cell>
          <cell r="M153">
            <v>3.6616764995013336</v>
          </cell>
          <cell r="N153">
            <v>148600.60889128028</v>
          </cell>
          <cell r="O153">
            <v>163774.4147362579</v>
          </cell>
        </row>
        <row r="154">
          <cell r="B154" t="str">
            <v>Goats / sheep for meat</v>
          </cell>
          <cell r="C154" t="str">
            <v>Small ruminants for meat</v>
          </cell>
          <cell r="D154" t="str">
            <v>Western Africa</v>
          </cell>
          <cell r="E154" t="str">
            <v>Other</v>
          </cell>
          <cell r="F154"/>
          <cell r="G154">
            <v>25.472545992504703</v>
          </cell>
          <cell r="H154">
            <v>301.80651417186402</v>
          </cell>
          <cell r="I154"/>
          <cell r="J154">
            <v>25.519602977079714</v>
          </cell>
          <cell r="K154">
            <v>30.138878234940904</v>
          </cell>
          <cell r="L154">
            <v>162.11445209640223</v>
          </cell>
          <cell r="M154">
            <v>5.5344187415993309</v>
          </cell>
          <cell r="N154">
            <v>40290.191108719686</v>
          </cell>
          <cell r="O154">
            <v>25116.385263742184</v>
          </cell>
        </row>
        <row r="155">
          <cell r="B155" t="str">
            <v>Beef cattle</v>
          </cell>
          <cell r="C155" t="str">
            <v>Beef cattle and Dairy followers</v>
          </cell>
          <cell r="D155" t="str">
            <v>Western Africa</v>
          </cell>
          <cell r="E155" t="str">
            <v>URBAN</v>
          </cell>
          <cell r="F155"/>
          <cell r="G155">
            <v>3.3899022959061953</v>
          </cell>
          <cell r="H155">
            <v>3144.8280507870754</v>
          </cell>
          <cell r="I155"/>
          <cell r="J155">
            <v>431.58634394682144</v>
          </cell>
          <cell r="K155"/>
          <cell r="L155">
            <v>1516.0816055666598</v>
          </cell>
          <cell r="M155">
            <v>52.469242573085715</v>
          </cell>
          <cell r="N155">
            <v>1399.0736885432937</v>
          </cell>
          <cell r="O155">
            <v>777.26316030183023</v>
          </cell>
        </row>
        <row r="156">
          <cell r="B156" t="str">
            <v>Dairy cattle</v>
          </cell>
          <cell r="C156" t="str">
            <v>Dairy cattle</v>
          </cell>
          <cell r="D156" t="str">
            <v>Western Africa</v>
          </cell>
          <cell r="E156" t="str">
            <v>URBAN</v>
          </cell>
          <cell r="F156">
            <v>420.96320666340364</v>
          </cell>
          <cell r="G156">
            <v>2.8126632916079464</v>
          </cell>
          <cell r="H156">
            <v>2046.1460802424122</v>
          </cell>
          <cell r="I156"/>
          <cell r="J156">
            <v>280.77108943822805</v>
          </cell>
          <cell r="K156"/>
          <cell r="L156">
            <v>985.91228398212093</v>
          </cell>
          <cell r="M156">
            <v>31.369658625281598</v>
          </cell>
          <cell r="N156">
            <v>30369.826311456705</v>
          </cell>
          <cell r="O156">
            <v>30991.636839698182</v>
          </cell>
        </row>
        <row r="157">
          <cell r="B157" t="str">
            <v>Goats / sheep for meat</v>
          </cell>
          <cell r="C157" t="str">
            <v>Small ruminants for meat</v>
          </cell>
          <cell r="D157" t="str">
            <v>Western Africa</v>
          </cell>
          <cell r="E157" t="str">
            <v>URBAN</v>
          </cell>
          <cell r="F157"/>
          <cell r="G157">
            <v>18.267682778535782</v>
          </cell>
          <cell r="H157">
            <v>301.80651417186414</v>
          </cell>
          <cell r="I157"/>
          <cell r="J157">
            <v>25.519602977079728</v>
          </cell>
          <cell r="K157">
            <v>30.138878234940904</v>
          </cell>
          <cell r="L157">
            <v>162.11445209640229</v>
          </cell>
          <cell r="M157">
            <v>5.5340269073348409</v>
          </cell>
          <cell r="N157">
            <v>128619.02546145367</v>
          </cell>
          <cell r="O157">
            <v>142395.89248524487</v>
          </cell>
        </row>
        <row r="158">
          <cell r="B158" t="str">
            <v>Dairy cattle</v>
          </cell>
          <cell r="C158" t="str">
            <v>Dairy cattle</v>
          </cell>
          <cell r="D158" t="str">
            <v>Western Africa</v>
          </cell>
          <cell r="E158" t="str">
            <v>URBAN</v>
          </cell>
          <cell r="F158">
            <v>420.96320666340364</v>
          </cell>
          <cell r="G158">
            <v>23.522810774527816</v>
          </cell>
          <cell r="H158">
            <v>2046.1460802424122</v>
          </cell>
          <cell r="I158"/>
          <cell r="J158">
            <v>280.77108943822805</v>
          </cell>
          <cell r="K158"/>
          <cell r="L158">
            <v>985.91228398212093</v>
          </cell>
          <cell r="M158">
            <v>31.369658625281598</v>
          </cell>
          <cell r="N158">
            <v>36580.974538546339</v>
          </cell>
          <cell r="O158">
            <v>22804.107514755113</v>
          </cell>
        </row>
        <row r="159">
          <cell r="B159" t="str">
            <v>Goats / sheep for meat</v>
          </cell>
          <cell r="C159" t="str">
            <v>Small ruminants for meat</v>
          </cell>
          <cell r="D159" t="str">
            <v>Western Africa</v>
          </cell>
          <cell r="E159" t="str">
            <v>URBAN</v>
          </cell>
          <cell r="F159"/>
          <cell r="G159">
            <v>2.8126632916079446</v>
          </cell>
          <cell r="H159">
            <v>301.80651417186414</v>
          </cell>
          <cell r="I159"/>
          <cell r="J159">
            <v>25.519602977079728</v>
          </cell>
          <cell r="K159">
            <v>30.138878234940904</v>
          </cell>
          <cell r="L159">
            <v>162.11445209640229</v>
          </cell>
          <cell r="M159">
            <v>5.5340269073348409</v>
          </cell>
          <cell r="N159">
            <v>37897.089736762937</v>
          </cell>
          <cell r="O159">
            <v>38579.360964868298</v>
          </cell>
        </row>
      </sheetData>
      <sheetData sheetId="29">
        <row r="14">
          <cell r="C14">
            <v>7</v>
          </cell>
        </row>
        <row r="25">
          <cell r="B25" t="str">
            <v xml:space="preserve">10 year average </v>
          </cell>
        </row>
      </sheetData>
      <sheetData sheetId="30">
        <row r="21">
          <cell r="E21">
            <v>5</v>
          </cell>
        </row>
        <row r="30">
          <cell r="E30">
            <v>0</v>
          </cell>
        </row>
        <row r="31">
          <cell r="E31" t="e">
            <v>#REF!</v>
          </cell>
        </row>
        <row r="34">
          <cell r="E34" t="e">
            <v>#REF!</v>
          </cell>
        </row>
        <row r="36">
          <cell r="E36" t="e">
            <v>#REF!</v>
          </cell>
        </row>
        <row r="38">
          <cell r="G38" t="e">
            <v>#REF!</v>
          </cell>
          <cell r="I38"/>
        </row>
        <row r="52">
          <cell r="I52"/>
        </row>
        <row r="66">
          <cell r="I66"/>
        </row>
      </sheetData>
      <sheetData sheetId="31"/>
      <sheetData sheetId="32">
        <row r="14">
          <cell r="C14">
            <v>5</v>
          </cell>
          <cell r="D14">
            <v>0</v>
          </cell>
          <cell r="E14">
            <v>0</v>
          </cell>
          <cell r="F14">
            <v>0</v>
          </cell>
          <cell r="G14">
            <v>0</v>
          </cell>
        </row>
        <row r="15">
          <cell r="B15" t="str">
            <v>Typical energy consumption (MJ y-1)</v>
          </cell>
        </row>
      </sheetData>
      <sheetData sheetId="33">
        <row r="8">
          <cell r="C8">
            <v>5</v>
          </cell>
        </row>
        <row r="20">
          <cell r="C20">
            <v>0</v>
          </cell>
          <cell r="D20"/>
          <cell r="E20"/>
          <cell r="F20"/>
          <cell r="G20"/>
          <cell r="H20"/>
          <cell r="I20"/>
        </row>
        <row r="24">
          <cell r="C24">
            <v>0</v>
          </cell>
          <cell r="D24"/>
          <cell r="E24"/>
          <cell r="F24"/>
          <cell r="G24"/>
          <cell r="H24"/>
          <cell r="I24"/>
        </row>
        <row r="34">
          <cell r="C34" t="e">
            <v>#NAME?</v>
          </cell>
          <cell r="D34"/>
          <cell r="E34"/>
          <cell r="F34"/>
          <cell r="G34"/>
          <cell r="H34"/>
          <cell r="I34"/>
        </row>
        <row r="38">
          <cell r="C38" t="e">
            <v>#NAME?</v>
          </cell>
          <cell r="D38"/>
          <cell r="E38"/>
          <cell r="F38"/>
          <cell r="G38"/>
          <cell r="H38"/>
          <cell r="I38"/>
        </row>
      </sheetData>
      <sheetData sheetId="34"/>
      <sheetData sheetId="35">
        <row r="16">
          <cell r="C16" t="str">
            <v>Time spent collecting wood (hrs d-1)</v>
          </cell>
        </row>
        <row r="24">
          <cell r="C24" t="str">
            <v>Time spent collecting wood (hrs d-1)</v>
          </cell>
        </row>
        <row r="32">
          <cell r="C32" t="str">
            <v>Time spent collecting wood (hrs d-1)</v>
          </cell>
        </row>
      </sheetData>
      <sheetData sheetId="36">
        <row r="37">
          <cell r="C37" t="str">
            <v>Time spent collecting water (hrs d-1)</v>
          </cell>
        </row>
        <row r="58">
          <cell r="C58" t="str">
            <v>Time spent collecting water (hrs d-1)</v>
          </cell>
        </row>
        <row r="79">
          <cell r="C79" t="str">
            <v>Time spent collecting water (hrs d-1)</v>
          </cell>
        </row>
      </sheetData>
      <sheetData sheetId="37"/>
      <sheetData sheetId="38"/>
      <sheetData sheetId="39"/>
      <sheetData sheetId="40"/>
      <sheetData sheetId="41"/>
      <sheetData sheetId="42"/>
      <sheetData sheetId="43"/>
      <sheetData sheetId="44"/>
      <sheetData sheetId="45"/>
      <sheetData sheetId="46"/>
      <sheetData sheetId="47">
        <row r="25">
          <cell r="D25">
            <v>0</v>
          </cell>
          <cell r="E25">
            <v>0</v>
          </cell>
          <cell r="F25">
            <v>0</v>
          </cell>
          <cell r="G25">
            <v>0</v>
          </cell>
          <cell r="H25">
            <v>0</v>
          </cell>
          <cell r="I25">
            <v>0</v>
          </cell>
          <cell r="J25">
            <v>0</v>
          </cell>
          <cell r="K25">
            <v>0</v>
          </cell>
          <cell r="L25">
            <v>0</v>
          </cell>
          <cell r="M25">
            <v>0</v>
          </cell>
          <cell r="N25">
            <v>1</v>
          </cell>
          <cell r="O25">
            <v>0</v>
          </cell>
          <cell r="P25">
            <v>1</v>
          </cell>
        </row>
        <row r="26">
          <cell r="D26">
            <v>0</v>
          </cell>
          <cell r="E26">
            <v>0</v>
          </cell>
          <cell r="F26">
            <v>0</v>
          </cell>
          <cell r="G26">
            <v>0</v>
          </cell>
          <cell r="H26">
            <v>0</v>
          </cell>
          <cell r="I26">
            <v>0</v>
          </cell>
          <cell r="J26">
            <v>0</v>
          </cell>
          <cell r="K26">
            <v>0</v>
          </cell>
          <cell r="L26">
            <v>0</v>
          </cell>
          <cell r="M26">
            <v>0</v>
          </cell>
          <cell r="N26">
            <v>0</v>
          </cell>
          <cell r="O26">
            <v>0</v>
          </cell>
          <cell r="P26">
            <v>0</v>
          </cell>
        </row>
        <row r="33">
          <cell r="D33">
            <v>0</v>
          </cell>
          <cell r="E33">
            <v>0</v>
          </cell>
          <cell r="F33">
            <v>0</v>
          </cell>
          <cell r="G33">
            <v>0</v>
          </cell>
          <cell r="H33">
            <v>0</v>
          </cell>
          <cell r="I33">
            <v>0</v>
          </cell>
          <cell r="J33">
            <v>0</v>
          </cell>
          <cell r="K33">
            <v>0</v>
          </cell>
          <cell r="L33">
            <v>0</v>
          </cell>
          <cell r="M33">
            <v>1</v>
          </cell>
          <cell r="N33">
            <v>0</v>
          </cell>
          <cell r="O33">
            <v>0</v>
          </cell>
          <cell r="P33">
            <v>1</v>
          </cell>
        </row>
        <row r="34">
          <cell r="D34">
            <v>0</v>
          </cell>
          <cell r="E34">
            <v>0</v>
          </cell>
          <cell r="F34">
            <v>0</v>
          </cell>
          <cell r="G34">
            <v>0</v>
          </cell>
          <cell r="H34">
            <v>0</v>
          </cell>
          <cell r="I34">
            <v>0</v>
          </cell>
          <cell r="J34">
            <v>0</v>
          </cell>
          <cell r="K34">
            <v>0</v>
          </cell>
          <cell r="L34">
            <v>0</v>
          </cell>
          <cell r="M34">
            <v>0</v>
          </cell>
          <cell r="N34">
            <v>0</v>
          </cell>
          <cell r="O34">
            <v>0</v>
          </cell>
          <cell r="P34">
            <v>0</v>
          </cell>
        </row>
        <row r="41">
          <cell r="D41">
            <v>0</v>
          </cell>
          <cell r="E41">
            <v>0</v>
          </cell>
          <cell r="F41">
            <v>0</v>
          </cell>
          <cell r="G41">
            <v>0</v>
          </cell>
          <cell r="H41">
            <v>0</v>
          </cell>
          <cell r="I41">
            <v>0</v>
          </cell>
          <cell r="J41">
            <v>0</v>
          </cell>
          <cell r="K41">
            <v>0</v>
          </cell>
          <cell r="L41">
            <v>0</v>
          </cell>
          <cell r="M41">
            <v>0</v>
          </cell>
          <cell r="N41">
            <v>0</v>
          </cell>
          <cell r="O41">
            <v>0</v>
          </cell>
          <cell r="P41">
            <v>0</v>
          </cell>
        </row>
        <row r="42">
          <cell r="D42">
            <v>0</v>
          </cell>
          <cell r="E42">
            <v>0</v>
          </cell>
          <cell r="F42">
            <v>0</v>
          </cell>
          <cell r="G42">
            <v>0</v>
          </cell>
          <cell r="H42">
            <v>0</v>
          </cell>
          <cell r="I42">
            <v>0</v>
          </cell>
          <cell r="J42">
            <v>0</v>
          </cell>
          <cell r="K42">
            <v>0</v>
          </cell>
          <cell r="L42">
            <v>0</v>
          </cell>
          <cell r="M42">
            <v>0</v>
          </cell>
          <cell r="N42">
            <v>0</v>
          </cell>
          <cell r="O42">
            <v>0</v>
          </cell>
          <cell r="P42">
            <v>0</v>
          </cell>
        </row>
        <row r="49">
          <cell r="D49">
            <v>0</v>
          </cell>
          <cell r="E49">
            <v>0</v>
          </cell>
          <cell r="F49">
            <v>0</v>
          </cell>
          <cell r="G49">
            <v>0</v>
          </cell>
          <cell r="H49">
            <v>0</v>
          </cell>
          <cell r="I49">
            <v>0</v>
          </cell>
          <cell r="J49">
            <v>0</v>
          </cell>
          <cell r="K49">
            <v>0</v>
          </cell>
          <cell r="L49">
            <v>0</v>
          </cell>
          <cell r="M49">
            <v>0</v>
          </cell>
          <cell r="N49">
            <v>0</v>
          </cell>
          <cell r="O49">
            <v>0</v>
          </cell>
          <cell r="P49">
            <v>0</v>
          </cell>
        </row>
        <row r="50">
          <cell r="D50">
            <v>0</v>
          </cell>
          <cell r="E50">
            <v>0</v>
          </cell>
          <cell r="F50">
            <v>0</v>
          </cell>
          <cell r="G50">
            <v>0</v>
          </cell>
          <cell r="H50">
            <v>0</v>
          </cell>
          <cell r="I50">
            <v>0</v>
          </cell>
          <cell r="J50">
            <v>0</v>
          </cell>
          <cell r="K50">
            <v>0</v>
          </cell>
          <cell r="L50">
            <v>0</v>
          </cell>
          <cell r="M50">
            <v>0</v>
          </cell>
          <cell r="N50">
            <v>0</v>
          </cell>
          <cell r="O50">
            <v>0</v>
          </cell>
          <cell r="P50">
            <v>0</v>
          </cell>
        </row>
        <row r="57">
          <cell r="D57">
            <v>0</v>
          </cell>
          <cell r="E57">
            <v>0</v>
          </cell>
          <cell r="F57">
            <v>0</v>
          </cell>
          <cell r="G57">
            <v>0</v>
          </cell>
          <cell r="H57">
            <v>0</v>
          </cell>
          <cell r="I57">
            <v>0</v>
          </cell>
          <cell r="J57">
            <v>0</v>
          </cell>
          <cell r="K57">
            <v>0</v>
          </cell>
          <cell r="L57">
            <v>0</v>
          </cell>
          <cell r="M57">
            <v>0</v>
          </cell>
          <cell r="N57">
            <v>0</v>
          </cell>
          <cell r="O57">
            <v>0</v>
          </cell>
          <cell r="P57">
            <v>0</v>
          </cell>
        </row>
        <row r="58">
          <cell r="D58">
            <v>0</v>
          </cell>
          <cell r="E58">
            <v>0</v>
          </cell>
          <cell r="F58">
            <v>0</v>
          </cell>
          <cell r="G58">
            <v>0</v>
          </cell>
          <cell r="H58">
            <v>0</v>
          </cell>
          <cell r="I58">
            <v>0</v>
          </cell>
          <cell r="J58">
            <v>0</v>
          </cell>
          <cell r="K58">
            <v>0</v>
          </cell>
          <cell r="L58">
            <v>0</v>
          </cell>
          <cell r="M58">
            <v>0</v>
          </cell>
          <cell r="N58">
            <v>0</v>
          </cell>
          <cell r="O58">
            <v>0</v>
          </cell>
          <cell r="P58">
            <v>0</v>
          </cell>
        </row>
        <row r="65">
          <cell r="D65">
            <v>0</v>
          </cell>
          <cell r="E65">
            <v>0</v>
          </cell>
          <cell r="F65">
            <v>0</v>
          </cell>
          <cell r="G65">
            <v>0</v>
          </cell>
          <cell r="H65">
            <v>0</v>
          </cell>
          <cell r="I65">
            <v>0</v>
          </cell>
          <cell r="J65">
            <v>0</v>
          </cell>
          <cell r="K65">
            <v>0</v>
          </cell>
          <cell r="L65">
            <v>0</v>
          </cell>
          <cell r="M65">
            <v>0</v>
          </cell>
          <cell r="N65">
            <v>0</v>
          </cell>
          <cell r="O65">
            <v>0</v>
          </cell>
          <cell r="P65">
            <v>0</v>
          </cell>
        </row>
        <row r="66">
          <cell r="D66">
            <v>0</v>
          </cell>
          <cell r="E66">
            <v>0</v>
          </cell>
          <cell r="F66">
            <v>0</v>
          </cell>
          <cell r="G66">
            <v>0</v>
          </cell>
          <cell r="H66">
            <v>0</v>
          </cell>
          <cell r="I66">
            <v>0</v>
          </cell>
          <cell r="J66">
            <v>0</v>
          </cell>
          <cell r="K66">
            <v>0</v>
          </cell>
          <cell r="L66">
            <v>0</v>
          </cell>
          <cell r="M66">
            <v>0</v>
          </cell>
          <cell r="N66">
            <v>0</v>
          </cell>
          <cell r="O66">
            <v>0</v>
          </cell>
          <cell r="P66">
            <v>0</v>
          </cell>
        </row>
        <row r="73">
          <cell r="D73">
            <v>0</v>
          </cell>
          <cell r="E73">
            <v>0</v>
          </cell>
          <cell r="F73">
            <v>0</v>
          </cell>
          <cell r="G73">
            <v>0</v>
          </cell>
          <cell r="H73">
            <v>0</v>
          </cell>
          <cell r="I73">
            <v>0</v>
          </cell>
          <cell r="J73">
            <v>0</v>
          </cell>
          <cell r="K73">
            <v>0</v>
          </cell>
          <cell r="L73">
            <v>0</v>
          </cell>
          <cell r="M73">
            <v>0</v>
          </cell>
          <cell r="N73">
            <v>0</v>
          </cell>
          <cell r="O73">
            <v>1</v>
          </cell>
          <cell r="P73">
            <v>1</v>
          </cell>
        </row>
        <row r="74">
          <cell r="D74">
            <v>0</v>
          </cell>
          <cell r="E74">
            <v>0</v>
          </cell>
          <cell r="F74">
            <v>0</v>
          </cell>
          <cell r="G74">
            <v>0</v>
          </cell>
          <cell r="H74">
            <v>0</v>
          </cell>
          <cell r="I74">
            <v>0</v>
          </cell>
          <cell r="J74">
            <v>0</v>
          </cell>
          <cell r="K74">
            <v>0</v>
          </cell>
          <cell r="L74">
            <v>0</v>
          </cell>
          <cell r="M74">
            <v>0</v>
          </cell>
          <cell r="N74">
            <v>0</v>
          </cell>
          <cell r="O74">
            <v>0</v>
          </cell>
          <cell r="P74">
            <v>0</v>
          </cell>
        </row>
        <row r="81">
          <cell r="D81">
            <v>0</v>
          </cell>
          <cell r="E81">
            <v>0</v>
          </cell>
          <cell r="F81">
            <v>0</v>
          </cell>
          <cell r="G81">
            <v>0</v>
          </cell>
          <cell r="H81">
            <v>0</v>
          </cell>
          <cell r="I81">
            <v>0</v>
          </cell>
          <cell r="J81">
            <v>0</v>
          </cell>
          <cell r="K81">
            <v>0</v>
          </cell>
          <cell r="L81">
            <v>0</v>
          </cell>
          <cell r="M81">
            <v>0</v>
          </cell>
          <cell r="N81">
            <v>0</v>
          </cell>
          <cell r="O81">
            <v>0</v>
          </cell>
          <cell r="P81">
            <v>0</v>
          </cell>
        </row>
        <row r="82">
          <cell r="D82">
            <v>0</v>
          </cell>
          <cell r="E82">
            <v>0</v>
          </cell>
          <cell r="F82">
            <v>0</v>
          </cell>
          <cell r="G82">
            <v>0</v>
          </cell>
          <cell r="H82">
            <v>0</v>
          </cell>
          <cell r="I82">
            <v>0</v>
          </cell>
          <cell r="J82">
            <v>0</v>
          </cell>
          <cell r="K82">
            <v>0</v>
          </cell>
          <cell r="L82">
            <v>0</v>
          </cell>
          <cell r="M82">
            <v>0</v>
          </cell>
          <cell r="N82">
            <v>0</v>
          </cell>
          <cell r="O82">
            <v>0</v>
          </cell>
          <cell r="P82">
            <v>0</v>
          </cell>
        </row>
        <row r="89">
          <cell r="D89">
            <v>0</v>
          </cell>
          <cell r="E89">
            <v>0</v>
          </cell>
          <cell r="F89">
            <v>0</v>
          </cell>
          <cell r="G89">
            <v>0</v>
          </cell>
          <cell r="H89">
            <v>0</v>
          </cell>
          <cell r="I89">
            <v>0</v>
          </cell>
          <cell r="J89">
            <v>0</v>
          </cell>
          <cell r="K89">
            <v>0</v>
          </cell>
          <cell r="L89">
            <v>0</v>
          </cell>
          <cell r="M89">
            <v>0</v>
          </cell>
          <cell r="N89">
            <v>0</v>
          </cell>
          <cell r="O89">
            <v>0</v>
          </cell>
          <cell r="P89">
            <v>0</v>
          </cell>
        </row>
        <row r="90">
          <cell r="D90">
            <v>0</v>
          </cell>
          <cell r="E90">
            <v>0</v>
          </cell>
          <cell r="F90">
            <v>0</v>
          </cell>
          <cell r="G90">
            <v>0</v>
          </cell>
          <cell r="H90">
            <v>0</v>
          </cell>
          <cell r="I90">
            <v>0</v>
          </cell>
          <cell r="J90">
            <v>0</v>
          </cell>
          <cell r="K90">
            <v>0</v>
          </cell>
          <cell r="L90">
            <v>0</v>
          </cell>
          <cell r="M90">
            <v>0</v>
          </cell>
          <cell r="N90">
            <v>0</v>
          </cell>
          <cell r="O90">
            <v>0</v>
          </cell>
          <cell r="P90">
            <v>0</v>
          </cell>
        </row>
        <row r="97">
          <cell r="D97">
            <v>0</v>
          </cell>
          <cell r="E97">
            <v>0</v>
          </cell>
          <cell r="F97">
            <v>0</v>
          </cell>
          <cell r="G97">
            <v>0</v>
          </cell>
          <cell r="H97">
            <v>0</v>
          </cell>
          <cell r="I97">
            <v>0</v>
          </cell>
          <cell r="J97">
            <v>0</v>
          </cell>
          <cell r="K97">
            <v>0</v>
          </cell>
          <cell r="L97">
            <v>0</v>
          </cell>
          <cell r="M97">
            <v>1</v>
          </cell>
          <cell r="N97">
            <v>0</v>
          </cell>
          <cell r="O97">
            <v>1</v>
          </cell>
          <cell r="P97">
            <v>2</v>
          </cell>
        </row>
        <row r="98">
          <cell r="D98">
            <v>0</v>
          </cell>
          <cell r="E98">
            <v>0</v>
          </cell>
          <cell r="F98">
            <v>0</v>
          </cell>
          <cell r="G98">
            <v>0</v>
          </cell>
          <cell r="H98">
            <v>0</v>
          </cell>
          <cell r="I98">
            <v>0</v>
          </cell>
          <cell r="J98">
            <v>0</v>
          </cell>
          <cell r="K98">
            <v>0</v>
          </cell>
          <cell r="L98">
            <v>0</v>
          </cell>
          <cell r="M98">
            <v>0</v>
          </cell>
          <cell r="N98">
            <v>0</v>
          </cell>
          <cell r="O98">
            <v>0</v>
          </cell>
          <cell r="P98">
            <v>0</v>
          </cell>
        </row>
        <row r="106">
          <cell r="D106">
            <v>1</v>
          </cell>
          <cell r="E106">
            <v>0</v>
          </cell>
          <cell r="F106">
            <v>0</v>
          </cell>
          <cell r="G106">
            <v>0</v>
          </cell>
          <cell r="H106">
            <v>0</v>
          </cell>
          <cell r="I106">
            <v>0</v>
          </cell>
          <cell r="J106">
            <v>1</v>
          </cell>
          <cell r="K106">
            <v>0</v>
          </cell>
          <cell r="L106">
            <v>0</v>
          </cell>
          <cell r="M106">
            <v>0</v>
          </cell>
          <cell r="N106">
            <v>0</v>
          </cell>
          <cell r="O106">
            <v>0</v>
          </cell>
          <cell r="P106">
            <v>2</v>
          </cell>
        </row>
        <row r="107">
          <cell r="D107">
            <v>0</v>
          </cell>
          <cell r="E107">
            <v>0</v>
          </cell>
          <cell r="F107">
            <v>0</v>
          </cell>
          <cell r="G107">
            <v>0</v>
          </cell>
          <cell r="H107">
            <v>0</v>
          </cell>
          <cell r="I107">
            <v>0</v>
          </cell>
          <cell r="J107">
            <v>0</v>
          </cell>
          <cell r="K107">
            <v>0</v>
          </cell>
          <cell r="L107">
            <v>0</v>
          </cell>
          <cell r="M107">
            <v>0</v>
          </cell>
          <cell r="N107">
            <v>0</v>
          </cell>
          <cell r="O107">
            <v>0</v>
          </cell>
          <cell r="P107">
            <v>0</v>
          </cell>
        </row>
      </sheetData>
      <sheetData sheetId="48"/>
      <sheetData sheetId="49"/>
      <sheetData sheetId="50"/>
      <sheetData sheetId="51"/>
      <sheetData sheetId="52"/>
      <sheetData sheetId="53"/>
      <sheetData sheetId="54"/>
      <sheetData sheetId="55">
        <row r="15">
          <cell r="C15">
            <v>1</v>
          </cell>
        </row>
      </sheetData>
      <sheetData sheetId="5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Haramaya</v>
          </cell>
        </row>
        <row r="19">
          <cell r="D19" t="str">
            <v>Finkile peasant</v>
          </cell>
        </row>
        <row r="20">
          <cell r="D20">
            <v>7.4932999999999996</v>
          </cell>
        </row>
        <row r="25">
          <cell r="D25">
            <v>10</v>
          </cell>
        </row>
      </sheetData>
      <sheetData sheetId="2">
        <row r="7">
          <cell r="G7">
            <v>100</v>
          </cell>
        </row>
        <row r="8">
          <cell r="G8">
            <v>100</v>
          </cell>
        </row>
        <row r="15">
          <cell r="F15">
            <v>2014</v>
          </cell>
        </row>
        <row r="29">
          <cell r="F29">
            <v>2014</v>
          </cell>
        </row>
        <row r="44">
          <cell r="E44"/>
          <cell r="F44">
            <v>2014</v>
          </cell>
        </row>
        <row r="45">
          <cell r="D45" t="str">
            <v>January</v>
          </cell>
          <cell r="F45">
            <v>6.3</v>
          </cell>
        </row>
        <row r="58">
          <cell r="F58">
            <v>2014</v>
          </cell>
        </row>
      </sheetData>
      <sheetData sheetId="3"/>
      <sheetData sheetId="4">
        <row r="9">
          <cell r="F9">
            <v>18</v>
          </cell>
        </row>
        <row r="10">
          <cell r="H10">
            <v>1</v>
          </cell>
        </row>
        <row r="14">
          <cell r="E14" t="str">
            <v>Maize</v>
          </cell>
          <cell r="F14" t="str">
            <v>Teff</v>
          </cell>
          <cell r="G14" t="str">
            <v>Pepper</v>
          </cell>
          <cell r="H14" t="str">
            <v>Sorghum</v>
          </cell>
          <cell r="I14" t="str">
            <v>Wheat</v>
          </cell>
        </row>
        <row r="15">
          <cell r="D15" t="str">
            <v>Area (ha)</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(years)</v>
          </cell>
        </row>
        <row r="151">
          <cell r="D151" t="str">
            <v>Land use / crop</v>
          </cell>
        </row>
        <row r="152">
          <cell r="D152" t="str">
            <v>Month of sowing</v>
          </cell>
        </row>
        <row r="153">
          <cell r="D153" t="str">
            <v>Month of harvest / ploughing out</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sheetData>
      <sheetData sheetId="5">
        <row r="17">
          <cell r="D17" t="str">
            <v>Amount of fertiliser N applied (kg ha-1)</v>
          </cell>
        </row>
        <row r="19">
          <cell r="D19" t="str">
            <v>Month of fertiliser application</v>
          </cell>
        </row>
        <row r="21">
          <cell r="D21" t="str">
            <v>Type of organic waste applied</v>
          </cell>
        </row>
        <row r="22">
          <cell r="D22" t="str">
            <v>Month organic waste applied</v>
          </cell>
        </row>
        <row r="23">
          <cell r="D23" t="str">
            <v>Typical amount of organic waste applied (t ha-1)</v>
          </cell>
        </row>
      </sheetData>
      <sheetData sheetId="6">
        <row r="9">
          <cell r="F9">
            <v>2</v>
          </cell>
        </row>
        <row r="10">
          <cell r="F10">
            <v>6</v>
          </cell>
        </row>
        <row r="18">
          <cell r="D18" t="str">
            <v>Finkile peasant</v>
          </cell>
        </row>
        <row r="19">
          <cell r="D19" t="str">
            <v>Number</v>
          </cell>
        </row>
        <row r="21">
          <cell r="D21" t="str">
            <v>Feed type 1</v>
          </cell>
        </row>
        <row r="22">
          <cell r="D22" t="str">
            <v>Feed value obtained from feed type 1 (%)</v>
          </cell>
        </row>
        <row r="24">
          <cell r="D24" t="str">
            <v>Feed value obtained from feed type 2 (%)</v>
          </cell>
        </row>
        <row r="26">
          <cell r="D26" t="str">
            <v>Feed value obtained from feed type 3 (%)</v>
          </cell>
        </row>
        <row r="28">
          <cell r="D28" t="str">
            <v>Feed value obtained from feed type 4 (%)</v>
          </cell>
        </row>
        <row r="30">
          <cell r="D30" t="str">
            <v>Feed value obtained from feed type 5 (%)</v>
          </cell>
        </row>
        <row r="31">
          <cell r="D31" t="str">
            <v>Feed value obtained from bought in feed (%)</v>
          </cell>
        </row>
      </sheetData>
      <sheetData sheetId="7">
        <row r="9">
          <cell r="F9">
            <v>10</v>
          </cell>
        </row>
        <row r="17">
          <cell r="D17"/>
        </row>
        <row r="18">
          <cell r="F18">
            <v>14</v>
          </cell>
        </row>
      </sheetData>
      <sheetData sheetId="8">
        <row r="9">
          <cell r="F9">
            <v>50</v>
          </cell>
        </row>
        <row r="14">
          <cell r="D14" t="str">
            <v>Number of people in the household</v>
          </cell>
          <cell r="I14">
            <v>5</v>
          </cell>
        </row>
        <row r="15">
          <cell r="D15" t="str">
            <v>Average time each person spends awake in a day (hrs)</v>
          </cell>
        </row>
        <row r="17">
          <cell r="E17">
            <v>1.6E-2</v>
          </cell>
          <cell r="F17">
            <v>1.6E-2</v>
          </cell>
          <cell r="G17">
            <v>1.6E-2</v>
          </cell>
          <cell r="H17">
            <v>1.6E-2</v>
          </cell>
        </row>
        <row r="18">
          <cell r="E18">
            <v>1.45</v>
          </cell>
          <cell r="F18">
            <v>1.45</v>
          </cell>
          <cell r="G18">
            <v>1.45</v>
          </cell>
          <cell r="H18">
            <v>1.45</v>
          </cell>
        </row>
        <row r="24">
          <cell r="D24" t="str">
            <v>Total time spent by all people in this group collecting wood (typical year) (hrs d-1)</v>
          </cell>
        </row>
        <row r="27">
          <cell r="D27" t="str">
            <v>…total number of trips made by all the people in this group to collect water for household use &amp; animals (not for irrigation)</v>
          </cell>
        </row>
        <row r="29">
          <cell r="D29" t="str">
            <v>…volume of water carried (dm3)</v>
          </cell>
        </row>
        <row r="36">
          <cell r="D36" t="str">
            <v>Total time spent  by all people in this group collecting water (typical year) (hrs d-1)</v>
          </cell>
        </row>
        <row r="39">
          <cell r="D39" t="str">
            <v>…total time spent by people in this group feeding, watering and herding animals (hrs d-1)</v>
          </cell>
        </row>
        <row r="40">
          <cell r="D40" t="str">
            <v>…total time spent by people in this group collecting and managing dung (hrs d-1)</v>
          </cell>
        </row>
        <row r="44">
          <cell r="D44"/>
        </row>
        <row r="46">
          <cell r="D46"/>
        </row>
        <row r="49">
          <cell r="D49"/>
        </row>
        <row r="51">
          <cell r="D51" t="str">
            <v>Total number of days people in this group spend harvesting</v>
          </cell>
        </row>
        <row r="53">
          <cell r="D53"/>
        </row>
        <row r="58">
          <cell r="D58" t="str">
            <v>…essential activities (e.g. cooking, cleaning the home) (hrs d-1)</v>
          </cell>
        </row>
      </sheetData>
      <sheetData sheetId="9">
        <row r="14">
          <cell r="H14">
            <v>62</v>
          </cell>
        </row>
        <row r="20">
          <cell r="D20"/>
          <cell r="E20" t="str">
            <v>Price</v>
          </cell>
          <cell r="G20" t="str">
            <v>Amount</v>
          </cell>
          <cell r="I20" t="str">
            <v>Price</v>
          </cell>
          <cell r="K20" t="str">
            <v>Amount</v>
          </cell>
          <cell r="M20" t="str">
            <v>Price</v>
          </cell>
          <cell r="O20" t="str">
            <v>Amount</v>
          </cell>
          <cell r="Q20" t="str">
            <v>Price</v>
          </cell>
          <cell r="S20" t="str">
            <v>Amount</v>
          </cell>
        </row>
        <row r="22">
          <cell r="M22">
            <v>5</v>
          </cell>
          <cell r="Q22">
            <v>5</v>
          </cell>
        </row>
        <row r="23">
          <cell r="E23">
            <v>30</v>
          </cell>
          <cell r="I23">
            <v>30</v>
          </cell>
        </row>
        <row r="65">
          <cell r="E65">
            <v>12</v>
          </cell>
          <cell r="I65">
            <v>12</v>
          </cell>
        </row>
        <row r="77">
          <cell r="E77" t="str">
            <v>DESCRIPTION</v>
          </cell>
          <cell r="M77" t="str">
            <v>DESCRIPTION</v>
          </cell>
          <cell r="O77" t="str">
            <v>Amount</v>
          </cell>
          <cell r="Q77" t="str">
            <v>Month</v>
          </cell>
        </row>
      </sheetData>
      <sheetData sheetId="10">
        <row r="10">
          <cell r="M10">
            <v>1</v>
          </cell>
          <cell r="P10">
            <v>4.121739130434782E-3</v>
          </cell>
        </row>
        <row r="16">
          <cell r="C16">
            <v>0</v>
          </cell>
        </row>
      </sheetData>
      <sheetData sheetId="11">
        <row r="3">
          <cell r="AO3">
            <v>25</v>
          </cell>
        </row>
        <row r="15">
          <cell r="D15">
            <v>36.063995986810426</v>
          </cell>
        </row>
        <row r="27">
          <cell r="G27" t="str">
            <v>Overall rate modifier</v>
          </cell>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cell r="Z27" t="str">
            <v>C Stock (t ha-1)</v>
          </cell>
          <cell r="AA27" t="str">
            <v>Loss as CO2 (t ha-1)</v>
          </cell>
        </row>
      </sheetData>
      <sheetData sheetId="12">
        <row r="15">
          <cell r="C15" t="str">
            <v>Percentage of farmed area</v>
          </cell>
        </row>
        <row r="17">
          <cell r="C17" t="str">
            <v>Soil depth (cm)</v>
          </cell>
        </row>
        <row r="18">
          <cell r="C18" t="str">
            <v>Bulk density (g cm-3)</v>
          </cell>
        </row>
        <row r="20">
          <cell r="C20" t="str">
            <v>Clay content (%)</v>
          </cell>
        </row>
        <row r="21">
          <cell r="C21" t="str">
            <v>Silt content (%)</v>
          </cell>
        </row>
        <row r="22">
          <cell r="C22" t="str">
            <v>Soil pH</v>
          </cell>
        </row>
        <row r="23">
          <cell r="C23" t="str">
            <v>Soil salinity (EC 1:5)</v>
          </cell>
        </row>
        <row r="25">
          <cell r="C25" t="str">
            <v>Measured soil C (t ha-1)</v>
          </cell>
        </row>
        <row r="26">
          <cell r="C26" t="str">
            <v>Water content at field capacity (mm)</v>
          </cell>
        </row>
        <row r="28">
          <cell r="C28" t="str">
            <v>Lower limit for water extraction (mm)</v>
          </cell>
        </row>
        <row r="31">
          <cell r="C31" t="str">
            <v>Proportion of biomass produced on decomposition</v>
          </cell>
        </row>
        <row r="32">
          <cell r="C32" t="str">
            <v>Proportion of humus produced on decomposition</v>
          </cell>
        </row>
        <row r="33">
          <cell r="C33" t="str">
            <v>Proportion of carbon dioxide produced on decomposition</v>
          </cell>
        </row>
        <row r="34">
          <cell r="C34" t="str">
            <v>Rate constant for decomposition of DPM (m-1)</v>
          </cell>
        </row>
        <row r="35">
          <cell r="C35" t="str">
            <v>Rate constant for decomposition of RPM (m-1)</v>
          </cell>
        </row>
        <row r="36">
          <cell r="C36" t="str">
            <v>Rate constant for decomposition of BIO (m-1)</v>
          </cell>
        </row>
        <row r="37">
          <cell r="C37" t="str">
            <v>Rate constant for decomposition of HUM (m-1)</v>
          </cell>
        </row>
        <row r="46">
          <cell r="C46" t="str">
            <v>DPM/RPM ratio</v>
          </cell>
        </row>
        <row r="47">
          <cell r="C47" t="str">
            <v>Month</v>
          </cell>
          <cell r="K47" t="str">
            <v>Crop no. in rotn</v>
          </cell>
          <cell r="P47" t="str">
            <v>Land use</v>
          </cell>
          <cell r="U47" t="str">
            <v>Harvest month</v>
          </cell>
          <cell r="AE47" t="str">
            <v>Growing season (m)</v>
          </cell>
          <cell r="AJ47" t="str">
            <v>Fertiliser type</v>
          </cell>
          <cell r="AO47" t="str">
            <v>Percent prod. last harvest</v>
          </cell>
          <cell r="AT47" t="str">
            <v>Last land use</v>
          </cell>
        </row>
        <row r="168">
          <cell r="C168" t="str">
            <v>Default plant input over 10 years</v>
          </cell>
        </row>
        <row r="170">
          <cell r="D170" t="str">
            <v>Organic waste inputs</v>
          </cell>
          <cell r="P170" t="str">
            <v>Organic waste type</v>
          </cell>
          <cell r="U170" t="str">
            <v>DPM:HIM ratio</v>
          </cell>
          <cell r="Z170" t="str">
            <v>Percent IOM</v>
          </cell>
          <cell r="AE170" t="str">
            <v>Percent C</v>
          </cell>
          <cell r="AJ170" t="str">
            <v>Proportion NH4-N</v>
          </cell>
        </row>
      </sheetData>
      <sheetData sheetId="13">
        <row r="10">
          <cell r="D10" t="str">
            <v xml:space="preserve">Average monthly air temperature (°C) </v>
          </cell>
          <cell r="E10" t="str">
            <v xml:space="preserve">Monthly rainfall (mm) </v>
          </cell>
          <cell r="M10" t="str">
            <v>Potential evapotranspiration (mm / month)</v>
          </cell>
          <cell r="N10" t="str">
            <v>Potential evapotranspiration from selected depth of soil                 (mm / month)</v>
          </cell>
        </row>
      </sheetData>
      <sheetData sheetId="14">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Sowing month (arable crops)</v>
          </cell>
        </row>
        <row r="14">
          <cell r="B14" t="str">
            <v>Harvest month (arable crops)</v>
          </cell>
        </row>
        <row r="15">
          <cell r="B15" t="str">
            <v>Month</v>
          </cell>
        </row>
        <row r="30">
          <cell r="N30">
            <v>0.6</v>
          </cell>
        </row>
        <row r="33">
          <cell r="B33" t="str">
            <v>Maximum rooting depth (cm)</v>
          </cell>
        </row>
        <row r="37">
          <cell r="C37" t="str">
            <v>Fresh waste</v>
          </cell>
          <cell r="D37" t="str">
            <v>Compost</v>
          </cell>
          <cell r="E37" t="str">
            <v>Bioslurry</v>
          </cell>
          <cell r="F37" t="str">
            <v>Biochar</v>
          </cell>
        </row>
        <row r="38">
          <cell r="B38" t="str">
            <v>Average C:N ratio</v>
          </cell>
        </row>
        <row r="40">
          <cell r="B40" t="str">
            <v>Average DPM:HUM ratio</v>
          </cell>
        </row>
        <row r="41">
          <cell r="B41" t="str">
            <v>Percent IOM</v>
          </cell>
        </row>
        <row r="42">
          <cell r="B42" t="str">
            <v>Percent C</v>
          </cell>
        </row>
        <row r="43">
          <cell r="B43" t="str">
            <v>Minimum energy content compared to wood</v>
          </cell>
        </row>
        <row r="44">
          <cell r="B44" t="str">
            <v>Maximum energy content compared to wood</v>
          </cell>
        </row>
        <row r="45">
          <cell r="B45" t="str">
            <v>Annual C inputs as a percent of the untreated organic residue (%)</v>
          </cell>
        </row>
        <row r="46">
          <cell r="B46" t="str">
            <v>Percentage ammonia or urea-N in manure</v>
          </cell>
        </row>
        <row r="49">
          <cell r="C49" t="str">
            <v>Urea</v>
          </cell>
          <cell r="D49" t="str">
            <v>…</v>
          </cell>
          <cell r="E49"/>
          <cell r="F49"/>
          <cell r="G49"/>
          <cell r="H49"/>
          <cell r="I49"/>
          <cell r="J49"/>
          <cell r="K49"/>
          <cell r="L49"/>
          <cell r="M49"/>
          <cell r="N49"/>
          <cell r="O49"/>
          <cell r="P49"/>
        </row>
        <row r="50">
          <cell r="B50" t="str">
            <v>Proportion urea or ammonium sulphate in the fertiliser</v>
          </cell>
        </row>
        <row r="54">
          <cell r="C54">
            <v>2</v>
          </cell>
        </row>
      </sheetData>
      <sheetData sheetId="15">
        <row r="24">
          <cell r="N24">
            <v>26</v>
          </cell>
        </row>
        <row r="38">
          <cell r="E38">
            <v>2.2000853789918331</v>
          </cell>
          <cell r="I38">
            <v>15.348320843325162</v>
          </cell>
          <cell r="O38">
            <v>1</v>
          </cell>
          <cell r="Q38">
            <v>0</v>
          </cell>
          <cell r="U38">
            <v>15.014600530788284</v>
          </cell>
          <cell r="AA38">
            <v>1</v>
          </cell>
        </row>
        <row r="282">
          <cell r="I282">
            <v>0</v>
          </cell>
        </row>
      </sheetData>
      <sheetData sheetId="16">
        <row r="12">
          <cell r="AA12">
            <v>28</v>
          </cell>
        </row>
        <row r="20">
          <cell r="E20">
            <v>8.5</v>
          </cell>
        </row>
        <row r="25">
          <cell r="AD25" t="str">
            <v>Soil N supply (kg ha-1)</v>
          </cell>
        </row>
      </sheetData>
      <sheetData sheetId="17">
        <row r="11">
          <cell r="H11">
            <v>7</v>
          </cell>
        </row>
        <row r="19">
          <cell r="G19" t="str">
            <v>(kg ha-1)</v>
          </cell>
          <cell r="I19"/>
        </row>
      </sheetData>
      <sheetData sheetId="18">
        <row r="10">
          <cell r="G10">
            <v>7</v>
          </cell>
        </row>
        <row r="15">
          <cell r="J15" t="str">
            <v>Leached nitrate-N (kg ha-1)</v>
          </cell>
        </row>
      </sheetData>
      <sheetData sheetId="19">
        <row r="11">
          <cell r="G11">
            <v>14</v>
          </cell>
        </row>
        <row r="17">
          <cell r="N17" t="str">
            <v>Denitrified N  (kg ha-1 month-1)</v>
          </cell>
        </row>
      </sheetData>
      <sheetData sheetId="20">
        <row r="11">
          <cell r="G11">
            <v>6</v>
          </cell>
        </row>
        <row r="16">
          <cell r="I16" t="str">
            <v>Volatilised ammonium-N (kg ha-1)</v>
          </cell>
        </row>
      </sheetData>
      <sheetData sheetId="21"/>
      <sheetData sheetId="22">
        <row r="8">
          <cell r="I8">
            <v>14</v>
          </cell>
        </row>
        <row r="21">
          <cell r="E21">
            <v>98.285448955100676</v>
          </cell>
          <cell r="H21">
            <v>84.290032961307801</v>
          </cell>
          <cell r="I21">
            <v>339.14614023344814</v>
          </cell>
          <cell r="J21">
            <v>221.76598180222868</v>
          </cell>
          <cell r="M21">
            <v>221.76598180222868</v>
          </cell>
          <cell r="N21">
            <v>98.285448955100676</v>
          </cell>
          <cell r="O21">
            <v>42.241139390900699</v>
          </cell>
          <cell r="P21">
            <v>0</v>
          </cell>
        </row>
      </sheetData>
      <sheetData sheetId="23">
        <row r="14">
          <cell r="F14">
            <v>6</v>
          </cell>
        </row>
        <row r="20">
          <cell r="J20" t="str">
            <v>Production compared to steady state (%)</v>
          </cell>
        </row>
        <row r="28">
          <cell r="D28">
            <v>8</v>
          </cell>
        </row>
        <row r="31">
          <cell r="D31">
            <v>11</v>
          </cell>
        </row>
        <row r="32">
          <cell r="D32">
            <v>12</v>
          </cell>
        </row>
        <row r="35">
          <cell r="D35">
            <v>15</v>
          </cell>
        </row>
        <row r="36">
          <cell r="D36">
            <v>16</v>
          </cell>
        </row>
        <row r="53">
          <cell r="D53" t="str">
            <v>Month</v>
          </cell>
        </row>
        <row r="54">
          <cell r="E54" t="str">
            <v>Crop production</v>
          </cell>
        </row>
      </sheetData>
      <sheetData sheetId="24">
        <row r="11">
          <cell r="D11">
            <v>3</v>
          </cell>
          <cell r="F11">
            <v>4</v>
          </cell>
        </row>
        <row r="17">
          <cell r="G17">
            <v>4.7500284663576391</v>
          </cell>
        </row>
        <row r="18">
          <cell r="G18">
            <v>4.7500284663576391</v>
          </cell>
        </row>
        <row r="19">
          <cell r="G19">
            <v>1</v>
          </cell>
        </row>
      </sheetData>
      <sheetData sheetId="25">
        <row r="13">
          <cell r="H13">
            <v>9</v>
          </cell>
        </row>
        <row r="17">
          <cell r="J17" t="str">
            <v>Monthly NPP of C according to growing degree days and water stress (t ha-1)</v>
          </cell>
          <cell r="K17" t="str">
            <v>Prod. compared to steady state (%)</v>
          </cell>
        </row>
        <row r="260">
          <cell r="H260" t="str">
            <v>NPP (steady state) (t ha-1)</v>
          </cell>
          <cell r="I260" t="str">
            <v>NPP (non steady state)   (t ha-1)</v>
          </cell>
          <cell r="J260" t="str">
            <v>Production compared to typical (%)</v>
          </cell>
        </row>
      </sheetData>
      <sheetData sheetId="26">
        <row r="13">
          <cell r="M13">
            <v>12</v>
          </cell>
        </row>
        <row r="17">
          <cell r="G17" t="str">
            <v>Land use</v>
          </cell>
          <cell r="K17" t="str">
            <v>Plant available N            (kg ha-1)</v>
          </cell>
          <cell r="L17" t="str">
            <v>Fert. N supply (kg ha-1)</v>
          </cell>
          <cell r="N17" t="str">
            <v>Yield scaled wrt optimum</v>
          </cell>
          <cell r="Q17" t="str">
            <v>Prod. compared to steady state (%)</v>
          </cell>
        </row>
        <row r="260">
          <cell r="H260" t="str">
            <v>NPP (steady state) (t ha-1)</v>
          </cell>
          <cell r="I260" t="str">
            <v>NPP (non-steady-state) (t ha-1)</v>
          </cell>
          <cell r="J260" t="str">
            <v>Production compared to typical (%)</v>
          </cell>
        </row>
        <row r="296">
          <cell r="D296"/>
        </row>
      </sheetData>
      <sheetData sheetId="27">
        <row r="23">
          <cell r="C23" t="str">
            <v>Dairy cattle</v>
          </cell>
          <cell r="D23" t="str">
            <v>Beef cattle</v>
          </cell>
          <cell r="E23" t="str">
            <v>Goats / sheep for milk</v>
          </cell>
          <cell r="F23" t="str">
            <v>Goats / sheep for meat</v>
          </cell>
          <cell r="G23" t="str">
            <v>Pigs</v>
          </cell>
          <cell r="H23" t="str">
            <v>Poultry</v>
          </cell>
          <cell r="I23"/>
          <cell r="J23"/>
          <cell r="K23"/>
          <cell r="L23"/>
          <cell r="M23"/>
          <cell r="N23"/>
          <cell r="O23"/>
          <cell r="P23"/>
          <cell r="Q23"/>
          <cell r="R23"/>
          <cell r="S23"/>
          <cell r="T23"/>
          <cell r="U23"/>
          <cell r="V23"/>
          <cell r="W23"/>
          <cell r="X23"/>
          <cell r="Y23"/>
          <cell r="Z23"/>
          <cell r="AA23"/>
        </row>
        <row r="28">
          <cell r="B28" t="str">
            <v>Manure production per head (kg y-1)</v>
          </cell>
          <cell r="C28">
            <v>1134.0672328549574</v>
          </cell>
          <cell r="D28">
            <v>491.57085635702424</v>
          </cell>
          <cell r="E28">
            <v>150.4646591710208</v>
          </cell>
          <cell r="F28">
            <v>0</v>
          </cell>
          <cell r="G28">
            <v>0</v>
          </cell>
          <cell r="H28" t="e">
            <v>#N/A</v>
          </cell>
          <cell r="I28"/>
          <cell r="J28"/>
          <cell r="K28"/>
          <cell r="L28"/>
          <cell r="M28"/>
          <cell r="N28"/>
          <cell r="O28"/>
          <cell r="P28"/>
          <cell r="Q28"/>
          <cell r="R28"/>
          <cell r="S28"/>
          <cell r="T28"/>
          <cell r="U28"/>
          <cell r="V28"/>
          <cell r="W28"/>
          <cell r="X28"/>
          <cell r="Y28"/>
          <cell r="Z28"/>
          <cell r="AA28"/>
        </row>
        <row r="29">
          <cell r="C29">
            <v>32.40975988875212</v>
          </cell>
          <cell r="D29">
            <v>38.100183030223356</v>
          </cell>
          <cell r="E29">
            <v>3.9756529075733384</v>
          </cell>
          <cell r="F29">
            <v>0</v>
          </cell>
          <cell r="G29">
            <v>0</v>
          </cell>
          <cell r="H29" t="e">
            <v>#N/A</v>
          </cell>
          <cell r="I29"/>
          <cell r="J29"/>
          <cell r="K29"/>
          <cell r="L29"/>
          <cell r="M29"/>
          <cell r="N29"/>
          <cell r="O29"/>
          <cell r="P29"/>
          <cell r="Q29"/>
          <cell r="R29"/>
          <cell r="S29"/>
          <cell r="T29"/>
          <cell r="U29"/>
          <cell r="V29"/>
          <cell r="W29"/>
          <cell r="X29"/>
          <cell r="Y29"/>
          <cell r="Z29"/>
          <cell r="AA29"/>
        </row>
        <row r="30">
          <cell r="B30" t="str">
            <v>Total milk / egg production (kg y-1)</v>
          </cell>
        </row>
        <row r="31">
          <cell r="B31" t="str">
            <v>Total meat production (kg y-1)</v>
          </cell>
        </row>
        <row r="32">
          <cell r="B32" t="str">
            <v>Total manure production (kg y-1)</v>
          </cell>
        </row>
        <row r="33">
          <cell r="B33" t="str">
            <v>Total N excreted (kg y-1)</v>
          </cell>
        </row>
      </sheetData>
      <sheetData sheetId="28">
        <row r="15">
          <cell r="B15" t="str">
            <v>Beef cattle</v>
          </cell>
          <cell r="C15" t="str">
            <v>Beef cattle and Dairy followers</v>
          </cell>
          <cell r="D15" t="str">
            <v>Central Africa</v>
          </cell>
          <cell r="E15" t="str">
            <v>ANY</v>
          </cell>
          <cell r="F15"/>
          <cell r="G15">
            <v>22.670719083879817</v>
          </cell>
          <cell r="H15">
            <v>2176.2875409945073</v>
          </cell>
          <cell r="I15">
            <v>512.56726463405209</v>
          </cell>
          <cell r="J15">
            <v>81.891203560296262</v>
          </cell>
          <cell r="K15">
            <v>13.062189007291025</v>
          </cell>
          <cell r="L15">
            <v>1148.0370077032044</v>
          </cell>
          <cell r="M15">
            <v>51.368718267774774</v>
          </cell>
          <cell r="N15">
            <v>4882885.3544429205</v>
          </cell>
          <cell r="O15">
            <v>5097346.8000000017</v>
          </cell>
        </row>
        <row r="16">
          <cell r="B16" t="str">
            <v>Dairy cattle</v>
          </cell>
          <cell r="C16" t="str">
            <v>Dairy cattle</v>
          </cell>
          <cell r="D16" t="str">
            <v>Central Africa</v>
          </cell>
          <cell r="E16" t="str">
            <v>ANY</v>
          </cell>
          <cell r="F16">
            <v>478.46441947565484</v>
          </cell>
          <cell r="G16">
            <v>26.872849210177833</v>
          </cell>
          <cell r="H16">
            <v>1585.8871945176897</v>
          </cell>
          <cell r="I16">
            <v>596.33605787387</v>
          </cell>
          <cell r="J16">
            <v>377.43568519922451</v>
          </cell>
          <cell r="K16">
            <v>87.972463106403438</v>
          </cell>
          <cell r="L16">
            <v>1150.6007164584273</v>
          </cell>
          <cell r="M16">
            <v>34.786285992657824</v>
          </cell>
          <cell r="N16">
            <v>597606.44555707625</v>
          </cell>
          <cell r="O16">
            <v>383144.99999999959</v>
          </cell>
        </row>
        <row r="17">
          <cell r="B17" t="str">
            <v>Goats / sheep for milk</v>
          </cell>
          <cell r="C17" t="str">
            <v>Small ruminants dairy</v>
          </cell>
          <cell r="D17" t="str">
            <v>Central Africa</v>
          </cell>
          <cell r="E17" t="str">
            <v>ANY</v>
          </cell>
          <cell r="F17">
            <v>35.034017204346512</v>
          </cell>
          <cell r="G17">
            <v>4.9340931224266775</v>
          </cell>
          <cell r="H17">
            <v>246.64048076505537</v>
          </cell>
          <cell r="I17">
            <v>18.00400841986075</v>
          </cell>
          <cell r="J17">
            <v>25.150011016359134</v>
          </cell>
          <cell r="K17"/>
          <cell r="L17">
            <v>134.05365161547635</v>
          </cell>
          <cell r="M17">
            <v>4.8505185496366288</v>
          </cell>
          <cell r="N17">
            <v>51035.939999999988</v>
          </cell>
          <cell r="O17">
            <v>28353.300000000017</v>
          </cell>
        </row>
        <row r="18">
          <cell r="B18" t="str">
            <v>Goats / sheep for meat</v>
          </cell>
          <cell r="C18" t="str">
            <v>Small ruminants for meat</v>
          </cell>
          <cell r="D18" t="str">
            <v>Central Africa</v>
          </cell>
          <cell r="E18" t="str">
            <v>ANY</v>
          </cell>
          <cell r="F18"/>
          <cell r="G18">
            <v>4.3361016612884535</v>
          </cell>
          <cell r="H18">
            <v>310.45640848218562</v>
          </cell>
          <cell r="I18">
            <v>23.20244173510714</v>
          </cell>
          <cell r="J18">
            <v>7.5731254544051581</v>
          </cell>
          <cell r="K18">
            <v>52.003832187042796</v>
          </cell>
          <cell r="L18">
            <v>159.89061163280718</v>
          </cell>
          <cell r="M18">
            <v>8.3547332777158285</v>
          </cell>
          <cell r="N18">
            <v>190000.66000000009</v>
          </cell>
          <cell r="O18">
            <v>212683.30000000013</v>
          </cell>
        </row>
        <row r="19">
          <cell r="B19" t="str">
            <v>Beef cattle</v>
          </cell>
          <cell r="C19" t="str">
            <v>Beef cattle and Dairy followers</v>
          </cell>
          <cell r="D19" t="str">
            <v>Central Africa</v>
          </cell>
          <cell r="E19" t="str">
            <v>LGA</v>
          </cell>
          <cell r="F19"/>
          <cell r="G19">
            <v>17.082710942083917</v>
          </cell>
          <cell r="H19">
            <v>2875.6948280082947</v>
          </cell>
          <cell r="I19"/>
          <cell r="J19"/>
          <cell r="K19"/>
          <cell r="L19">
            <v>1245.5514350457229</v>
          </cell>
          <cell r="M19">
            <v>45.067760290175656</v>
          </cell>
          <cell r="N19">
            <v>1091118.4320122437</v>
          </cell>
          <cell r="O19">
            <v>1155108.7333968827</v>
          </cell>
        </row>
        <row r="20">
          <cell r="B20" t="str">
            <v>Dairy cattle</v>
          </cell>
          <cell r="C20" t="str">
            <v>Dairy cattle</v>
          </cell>
          <cell r="D20" t="str">
            <v>Central Africa</v>
          </cell>
          <cell r="E20" t="str">
            <v>LGA</v>
          </cell>
          <cell r="F20">
            <v>241.18214554377087</v>
          </cell>
          <cell r="G20">
            <v>22.544395043660444</v>
          </cell>
          <cell r="H20">
            <v>2305.3464233094683</v>
          </cell>
          <cell r="I20"/>
          <cell r="J20"/>
          <cell r="K20"/>
          <cell r="L20">
            <v>1016.8949160521919</v>
          </cell>
          <cell r="M20">
            <v>30.721334179109174</v>
          </cell>
          <cell r="N20">
            <v>184292.06798775689</v>
          </cell>
          <cell r="O20">
            <v>120301.76660311886</v>
          </cell>
        </row>
        <row r="21">
          <cell r="B21" t="str">
            <v>Goats / sheep for milk</v>
          </cell>
          <cell r="C21" t="str">
            <v>Small ruminants dairy</v>
          </cell>
          <cell r="D21" t="str">
            <v>Central Africa</v>
          </cell>
          <cell r="E21" t="str">
            <v>LGA</v>
          </cell>
          <cell r="F21">
            <v>28.769429547536575</v>
          </cell>
          <cell r="G21">
            <v>5.529330749736463</v>
          </cell>
          <cell r="H21">
            <v>288.05525638156831</v>
          </cell>
          <cell r="I21"/>
          <cell r="J21"/>
          <cell r="K21"/>
          <cell r="L21">
            <v>137.43176655352096</v>
          </cell>
          <cell r="M21">
            <v>3.6216612991753561</v>
          </cell>
          <cell r="N21">
            <v>13306.427378604845</v>
          </cell>
          <cell r="O21">
            <v>7392.4596547804686</v>
          </cell>
        </row>
        <row r="22">
          <cell r="B22" t="str">
            <v>Goats / sheep for meat</v>
          </cell>
          <cell r="C22" t="str">
            <v>Small ruminants for meat</v>
          </cell>
          <cell r="D22" t="str">
            <v>Central Africa</v>
          </cell>
          <cell r="E22" t="str">
            <v>LGA</v>
          </cell>
          <cell r="F22"/>
          <cell r="G22">
            <v>4.6524960569751777</v>
          </cell>
          <cell r="H22">
            <v>360.58780991349931</v>
          </cell>
          <cell r="I22"/>
          <cell r="J22"/>
          <cell r="K22">
            <v>48.104030137873337</v>
          </cell>
          <cell r="L22">
            <v>163.3703228633446</v>
          </cell>
          <cell r="M22">
            <v>10.380424012833474</v>
          </cell>
          <cell r="N22">
            <v>38554.672621395148</v>
          </cell>
          <cell r="O22">
            <v>44468.64034521953</v>
          </cell>
        </row>
        <row r="23">
          <cell r="B23" t="str">
            <v>Beef cattle</v>
          </cell>
          <cell r="C23" t="str">
            <v>Beef cattle and Dairy followers</v>
          </cell>
          <cell r="D23" t="str">
            <v>Central Africa</v>
          </cell>
          <cell r="E23" t="str">
            <v>LGH</v>
          </cell>
          <cell r="F23"/>
          <cell r="G23">
            <v>17.082463976694278</v>
          </cell>
          <cell r="H23">
            <v>2875.6948280082979</v>
          </cell>
          <cell r="I23"/>
          <cell r="J23"/>
          <cell r="K23"/>
          <cell r="L23">
            <v>1245.5514350457213</v>
          </cell>
          <cell r="M23">
            <v>45.051101915787392</v>
          </cell>
          <cell r="N23">
            <v>1016805.84152782</v>
          </cell>
          <cell r="O23">
            <v>1057744.7049166937</v>
          </cell>
        </row>
        <row r="24">
          <cell r="B24" t="str">
            <v>Dairy cattle</v>
          </cell>
          <cell r="C24" t="str">
            <v>Dairy cattle</v>
          </cell>
          <cell r="D24" t="str">
            <v>Central Africa</v>
          </cell>
          <cell r="E24" t="str">
            <v>LGH</v>
          </cell>
          <cell r="F24">
            <v>530.56254336281063</v>
          </cell>
          <cell r="G24">
            <v>35.357458811806211</v>
          </cell>
          <cell r="H24">
            <v>2779.9597610780515</v>
          </cell>
          <cell r="I24"/>
          <cell r="J24"/>
          <cell r="K24"/>
          <cell r="L24">
            <v>1203.3959798427122</v>
          </cell>
          <cell r="M24">
            <v>39.865604530878826</v>
          </cell>
          <cell r="N24">
            <v>102347.15847218072</v>
          </cell>
          <cell r="O24">
            <v>61408.295083308643</v>
          </cell>
        </row>
        <row r="25">
          <cell r="B25" t="str">
            <v>Goats / sheep for milk</v>
          </cell>
          <cell r="C25" t="str">
            <v>Small ruminants dairy</v>
          </cell>
          <cell r="D25" t="str">
            <v>Central Africa</v>
          </cell>
          <cell r="E25" t="str">
            <v>LGH</v>
          </cell>
          <cell r="F25">
            <v>28.769429547536578</v>
          </cell>
          <cell r="G25">
            <v>5.4193440621286868</v>
          </cell>
          <cell r="H25">
            <v>288.05525638156826</v>
          </cell>
          <cell r="I25"/>
          <cell r="J25"/>
          <cell r="K25"/>
          <cell r="L25">
            <v>137.43176655352107</v>
          </cell>
          <cell r="M25">
            <v>3.6281021196016709</v>
          </cell>
          <cell r="N25">
            <v>7161.4137983031615</v>
          </cell>
          <cell r="O25">
            <v>3978.563221279529</v>
          </cell>
        </row>
        <row r="26">
          <cell r="B26" t="str">
            <v>Goats / sheep for meat</v>
          </cell>
          <cell r="C26" t="str">
            <v>Small ruminants for meat</v>
          </cell>
          <cell r="D26" t="str">
            <v>Central Africa</v>
          </cell>
          <cell r="E26" t="str">
            <v>LGH</v>
          </cell>
          <cell r="F26"/>
          <cell r="G26">
            <v>4.9303171270924819</v>
          </cell>
          <cell r="H26">
            <v>365.78304516838892</v>
          </cell>
          <cell r="I26"/>
          <cell r="J26"/>
          <cell r="K26">
            <v>48.104030137873302</v>
          </cell>
          <cell r="L26">
            <v>168.39424098484309</v>
          </cell>
          <cell r="M26">
            <v>8.147230319903306</v>
          </cell>
          <cell r="N26">
            <v>30210.486201696858</v>
          </cell>
          <cell r="O26">
            <v>33393.336778720506</v>
          </cell>
        </row>
        <row r="27">
          <cell r="B27" t="str">
            <v>Beef cattle</v>
          </cell>
          <cell r="C27" t="str">
            <v>Beef cattle and Dairy followers</v>
          </cell>
          <cell r="D27" t="str">
            <v>Central Africa</v>
          </cell>
          <cell r="E27" t="str">
            <v>LGT</v>
          </cell>
          <cell r="F27"/>
          <cell r="G27">
            <v>54.904324556661805</v>
          </cell>
          <cell r="H27">
            <v>3138.4492704218687</v>
          </cell>
          <cell r="I27"/>
          <cell r="J27"/>
          <cell r="K27"/>
          <cell r="L27">
            <v>1296.7334108507875</v>
          </cell>
          <cell r="M27">
            <v>57.659130504039446</v>
          </cell>
          <cell r="N27">
            <v>28101.618326146585</v>
          </cell>
          <cell r="O27">
            <v>29085.177255106912</v>
          </cell>
        </row>
        <row r="28">
          <cell r="B28" t="str">
            <v>Dairy cattle</v>
          </cell>
          <cell r="C28" t="str">
            <v>Dairy cattle</v>
          </cell>
          <cell r="D28" t="str">
            <v>Central Africa</v>
          </cell>
          <cell r="E28" t="str">
            <v>LGT</v>
          </cell>
          <cell r="F28">
            <v>1611.5395835008208</v>
          </cell>
          <cell r="G28">
            <v>39.710766839386423</v>
          </cell>
          <cell r="H28">
            <v>3021.7525403795617</v>
          </cell>
          <cell r="I28"/>
          <cell r="J28"/>
          <cell r="K28"/>
          <cell r="L28">
            <v>1131.5306410843307</v>
          </cell>
          <cell r="M28">
            <v>67.299922509994843</v>
          </cell>
          <cell r="N28">
            <v>2329.481673853415</v>
          </cell>
          <cell r="O28">
            <v>1345.9227448930842</v>
          </cell>
        </row>
        <row r="29">
          <cell r="B29" t="str">
            <v>Goats / sheep for milk</v>
          </cell>
          <cell r="C29" t="str">
            <v>Small ruminants dairy</v>
          </cell>
          <cell r="D29" t="str">
            <v>Central Africa</v>
          </cell>
          <cell r="E29" t="str">
            <v>LGT</v>
          </cell>
          <cell r="F29">
            <v>55.617526366063657</v>
          </cell>
          <cell r="G29">
            <v>5.4193440621286832</v>
          </cell>
          <cell r="H29">
            <v>273.89680381733456</v>
          </cell>
          <cell r="I29"/>
          <cell r="J29"/>
          <cell r="K29"/>
          <cell r="L29">
            <v>117.67444401662449</v>
          </cell>
          <cell r="M29">
            <v>6.302854003828422</v>
          </cell>
          <cell r="N29">
            <v>207.54169984176738</v>
          </cell>
          <cell r="O29">
            <v>115.30094435653743</v>
          </cell>
        </row>
        <row r="30">
          <cell r="B30" t="str">
            <v>Goats / sheep for meat</v>
          </cell>
          <cell r="C30" t="str">
            <v>Small ruminants for meat</v>
          </cell>
          <cell r="D30" t="str">
            <v>Central Africa</v>
          </cell>
          <cell r="E30" t="str">
            <v>LGT</v>
          </cell>
          <cell r="F30"/>
          <cell r="G30">
            <v>4.9303778493405703</v>
          </cell>
          <cell r="H30">
            <v>365.78304516838898</v>
          </cell>
          <cell r="I30"/>
          <cell r="J30"/>
          <cell r="K30">
            <v>48.10403013787338</v>
          </cell>
          <cell r="L30">
            <v>168.39424098484304</v>
          </cell>
          <cell r="M30">
            <v>8.1726330274237373</v>
          </cell>
          <cell r="N30">
            <v>410.9583001582327</v>
          </cell>
          <cell r="O30">
            <v>503.19905564346254</v>
          </cell>
        </row>
        <row r="31">
          <cell r="B31" t="str">
            <v>Beef cattle</v>
          </cell>
          <cell r="C31" t="str">
            <v>Beef cattle and Dairy followers</v>
          </cell>
          <cell r="D31" t="str">
            <v>Central Africa</v>
          </cell>
          <cell r="E31" t="str">
            <v>MRA</v>
          </cell>
          <cell r="F31"/>
          <cell r="G31">
            <v>27.744043130758595</v>
          </cell>
          <cell r="H31">
            <v>780.99087080127526</v>
          </cell>
          <cell r="I31">
            <v>1478.1415527316121</v>
          </cell>
          <cell r="J31">
            <v>295.6283105463225</v>
          </cell>
          <cell r="K31"/>
          <cell r="L31">
            <v>941.97992587428291</v>
          </cell>
          <cell r="M31">
            <v>64.866312638596312</v>
          </cell>
          <cell r="N31">
            <v>1351225.2506364149</v>
          </cell>
          <cell r="O31">
            <v>1412002.3337576084</v>
          </cell>
        </row>
        <row r="32">
          <cell r="B32" t="str">
            <v>Dairy cattle</v>
          </cell>
          <cell r="C32" t="str">
            <v>Dairy cattle</v>
          </cell>
          <cell r="D32" t="str">
            <v>Central Africa</v>
          </cell>
          <cell r="E32" t="str">
            <v>MRA</v>
          </cell>
          <cell r="F32">
            <v>320.16046981661259</v>
          </cell>
          <cell r="G32">
            <v>22.482369633051398</v>
          </cell>
          <cell r="H32"/>
          <cell r="I32">
            <v>1714.4371021141326</v>
          </cell>
          <cell r="J32">
            <v>857.21855105706629</v>
          </cell>
          <cell r="K32">
            <v>228.59161361521777</v>
          </cell>
          <cell r="L32">
            <v>1277.1758968427957</v>
          </cell>
          <cell r="M32">
            <v>29.517448315785952</v>
          </cell>
          <cell r="N32">
            <v>182331.24936358578</v>
          </cell>
          <cell r="O32">
            <v>121554.16624239051</v>
          </cell>
        </row>
        <row r="33">
          <cell r="B33" t="str">
            <v>Goats / sheep for milk</v>
          </cell>
          <cell r="C33" t="str">
            <v>Small ruminants dairy</v>
          </cell>
          <cell r="D33" t="str">
            <v>Central Africa</v>
          </cell>
          <cell r="E33" t="str">
            <v>MRA</v>
          </cell>
          <cell r="F33">
            <v>24.598115070081764</v>
          </cell>
          <cell r="G33">
            <v>4.7794215160470648</v>
          </cell>
          <cell r="H33">
            <v>206.87499847251098</v>
          </cell>
          <cell r="I33">
            <v>76.948111762139064</v>
          </cell>
          <cell r="J33"/>
          <cell r="K33"/>
          <cell r="L33">
            <v>130.65500474381892</v>
          </cell>
          <cell r="M33">
            <v>4.9882859003195223</v>
          </cell>
          <cell r="N33">
            <v>11941.183122411752</v>
          </cell>
          <cell r="O33">
            <v>6633.9906235620974</v>
          </cell>
        </row>
        <row r="34">
          <cell r="B34" t="str">
            <v>Goats / sheep for meat</v>
          </cell>
          <cell r="C34" t="str">
            <v>Small ruminants for meat</v>
          </cell>
          <cell r="D34" t="str">
            <v>Central Africa</v>
          </cell>
          <cell r="E34" t="str">
            <v>MRA</v>
          </cell>
          <cell r="F34"/>
          <cell r="G34">
            <v>4.0494901999571287</v>
          </cell>
          <cell r="H34">
            <v>172.50105207441405</v>
          </cell>
          <cell r="I34">
            <v>96.208060275746817</v>
          </cell>
          <cell r="J34">
            <v>48.104030137873409</v>
          </cell>
          <cell r="K34">
            <v>48.104030137873409</v>
          </cell>
          <cell r="L34">
            <v>140.25895103642554</v>
          </cell>
          <cell r="M34">
            <v>9.7577733897975296</v>
          </cell>
          <cell r="N34">
            <v>28176.016877588256</v>
          </cell>
          <cell r="O34">
            <v>33483.209376437895</v>
          </cell>
        </row>
        <row r="35">
          <cell r="B35" t="str">
            <v>Beef cattle</v>
          </cell>
          <cell r="C35" t="str">
            <v>Beef cattle and Dairy followers</v>
          </cell>
          <cell r="D35" t="str">
            <v>Central Africa</v>
          </cell>
          <cell r="E35" t="str">
            <v>MRH</v>
          </cell>
          <cell r="F35"/>
          <cell r="G35">
            <v>45.727179277982486</v>
          </cell>
          <cell r="H35">
            <v>802.33523482272324</v>
          </cell>
          <cell r="I35">
            <v>1773.7698632779391</v>
          </cell>
          <cell r="J35">
            <v>0</v>
          </cell>
          <cell r="K35">
            <v>177.37698632779365</v>
          </cell>
          <cell r="L35">
            <v>1022.6179654671425</v>
          </cell>
          <cell r="M35">
            <v>55.079494997323017</v>
          </cell>
          <cell r="N35">
            <v>211190.10801900108</v>
          </cell>
          <cell r="O35">
            <v>217256.19697177998</v>
          </cell>
        </row>
        <row r="36">
          <cell r="B36" t="str">
            <v>Dairy cattle</v>
          </cell>
          <cell r="C36" t="str">
            <v>Dairy cattle</v>
          </cell>
          <cell r="D36" t="str">
            <v>Central Africa</v>
          </cell>
          <cell r="E36" t="str">
            <v>MRH</v>
          </cell>
          <cell r="F36">
            <v>980.23792077851351</v>
          </cell>
          <cell r="G36">
            <v>33.937435201384318</v>
          </cell>
          <cell r="H36">
            <v>789.32684181334457</v>
          </cell>
          <cell r="I36">
            <v>1428.6975850951142</v>
          </cell>
          <cell r="J36">
            <v>0</v>
          </cell>
          <cell r="K36">
            <v>285.73951701902172</v>
          </cell>
          <cell r="L36">
            <v>874.72709500317853</v>
          </cell>
          <cell r="M36">
            <v>56.796017733333265</v>
          </cell>
          <cell r="N36">
            <v>15963.391980999035</v>
          </cell>
          <cell r="O36">
            <v>9897.3030282193704</v>
          </cell>
        </row>
        <row r="37">
          <cell r="B37" t="str">
            <v>Goats / sheep for milk</v>
          </cell>
          <cell r="C37" t="str">
            <v>Small ruminants dairy</v>
          </cell>
          <cell r="D37" t="str">
            <v>Central Africa</v>
          </cell>
          <cell r="E37" t="str">
            <v>MRH</v>
          </cell>
          <cell r="F37">
            <v>29.072797873169634</v>
          </cell>
          <cell r="G37">
            <v>6.989154057985143</v>
          </cell>
          <cell r="H37">
            <v>262.08526866184621</v>
          </cell>
          <cell r="I37"/>
          <cell r="J37">
            <v>38.47405588106961</v>
          </cell>
          <cell r="K37"/>
          <cell r="L37">
            <v>145.0459622578876</v>
          </cell>
          <cell r="M37">
            <v>3.8864606851024543</v>
          </cell>
          <cell r="N37">
            <v>2351.8440602291839</v>
          </cell>
          <cell r="O37">
            <v>1306.5800334606588</v>
          </cell>
        </row>
        <row r="38">
          <cell r="B38" t="str">
            <v>Goats / sheep for meat</v>
          </cell>
          <cell r="C38" t="str">
            <v>Small ruminants for meat</v>
          </cell>
          <cell r="D38" t="str">
            <v>Central Africa</v>
          </cell>
          <cell r="E38" t="str">
            <v>MRH</v>
          </cell>
          <cell r="F38"/>
          <cell r="G38">
            <v>6.3585500307916201</v>
          </cell>
          <cell r="H38">
            <v>210.45513185319584</v>
          </cell>
          <cell r="I38">
            <v>96.20806027574686</v>
          </cell>
          <cell r="J38"/>
          <cell r="K38">
            <v>96.20806027574686</v>
          </cell>
          <cell r="L38">
            <v>145.83822169056108</v>
          </cell>
          <cell r="M38">
            <v>9.2341289770273498</v>
          </cell>
          <cell r="N38">
            <v>15062.555939770804</v>
          </cell>
          <cell r="O38">
            <v>16107.819966539339</v>
          </cell>
        </row>
        <row r="39">
          <cell r="B39" t="str">
            <v>Beef cattle</v>
          </cell>
          <cell r="C39" t="str">
            <v>Beef cattle and Dairy followers</v>
          </cell>
          <cell r="D39" t="str">
            <v>Central Africa</v>
          </cell>
          <cell r="E39" t="str">
            <v>MRT</v>
          </cell>
          <cell r="F39"/>
          <cell r="G39">
            <v>79.944629264932288</v>
          </cell>
          <cell r="H39">
            <v>1140.8296503982588</v>
          </cell>
          <cell r="I39">
            <v>1478.1415527316133</v>
          </cell>
          <cell r="J39">
            <v>0</v>
          </cell>
          <cell r="K39">
            <v>295.62831054632261</v>
          </cell>
          <cell r="L39">
            <v>1019.177093436192</v>
          </cell>
          <cell r="M39">
            <v>62.57851376151838</v>
          </cell>
          <cell r="N39">
            <v>92116.809432476817</v>
          </cell>
          <cell r="O39">
            <v>94870.000121398058</v>
          </cell>
        </row>
        <row r="40">
          <cell r="B40" t="str">
            <v>Dairy cattle</v>
          </cell>
          <cell r="C40" t="str">
            <v>Dairy cattle</v>
          </cell>
          <cell r="D40" t="str">
            <v>Central Africa</v>
          </cell>
          <cell r="E40" t="str">
            <v>MRT</v>
          </cell>
          <cell r="F40">
            <v>2607.8594953850416</v>
          </cell>
          <cell r="G40">
            <v>38.146184328239066</v>
          </cell>
          <cell r="H40"/>
          <cell r="I40">
            <v>1428.6975850951105</v>
          </cell>
          <cell r="J40">
            <v>857.21855105706629</v>
          </cell>
          <cell r="K40">
            <v>742.92274424945697</v>
          </cell>
          <cell r="L40">
            <v>902.46522101127846</v>
          </cell>
          <cell r="M40">
            <v>71.56838310099171</v>
          </cell>
          <cell r="N40">
            <v>6914.9905675232549</v>
          </cell>
          <cell r="O40">
            <v>4161.7998786019589</v>
          </cell>
        </row>
        <row r="41">
          <cell r="B41" t="str">
            <v>Goats / sheep for milk</v>
          </cell>
          <cell r="C41" t="str">
            <v>Small ruminants dairy</v>
          </cell>
          <cell r="D41" t="str">
            <v>Central Africa</v>
          </cell>
          <cell r="E41" t="str">
            <v>MRT</v>
          </cell>
          <cell r="F41">
            <v>64.440488503225581</v>
          </cell>
          <cell r="G41">
            <v>5.4993343803888841</v>
          </cell>
          <cell r="H41">
            <v>297.75071846359782</v>
          </cell>
          <cell r="I41"/>
          <cell r="J41">
            <v>0</v>
          </cell>
          <cell r="K41"/>
          <cell r="L41">
            <v>128.44188535896481</v>
          </cell>
          <cell r="M41">
            <v>6.1572612509010547</v>
          </cell>
          <cell r="N41">
            <v>562.67288678807938</v>
          </cell>
          <cell r="O41">
            <v>312.59604821559958</v>
          </cell>
        </row>
        <row r="42">
          <cell r="B42" t="str">
            <v>Goats / sheep for meat</v>
          </cell>
          <cell r="C42" t="str">
            <v>Small ruminants for meat</v>
          </cell>
          <cell r="D42" t="str">
            <v>Central Africa</v>
          </cell>
          <cell r="E42" t="str">
            <v>MRT</v>
          </cell>
          <cell r="F42"/>
          <cell r="G42">
            <v>5.0031509541278893</v>
          </cell>
          <cell r="H42">
            <v>239.94290232771252</v>
          </cell>
          <cell r="I42">
            <v>72.156045206810091</v>
          </cell>
          <cell r="J42"/>
          <cell r="K42">
            <v>72.156045206810091</v>
          </cell>
          <cell r="L42">
            <v>147.44684167219989</v>
          </cell>
          <cell r="M42">
            <v>8.502399935888084</v>
          </cell>
          <cell r="N42">
            <v>2018.8271132119203</v>
          </cell>
          <cell r="O42">
            <v>2268.9039517843999</v>
          </cell>
        </row>
        <row r="43">
          <cell r="B43" t="str">
            <v>Beef cattle</v>
          </cell>
          <cell r="C43" t="str">
            <v>Beef cattle and Dairy followers</v>
          </cell>
          <cell r="D43" t="str">
            <v>Central Africa</v>
          </cell>
          <cell r="E43" t="str">
            <v>Other</v>
          </cell>
          <cell r="F43"/>
          <cell r="G43">
            <v>17.061233038629656</v>
          </cell>
          <cell r="H43">
            <v>2875.6948280083029</v>
          </cell>
          <cell r="I43"/>
          <cell r="J43"/>
          <cell r="K43"/>
          <cell r="L43">
            <v>1245.5514350457236</v>
          </cell>
          <cell r="M43">
            <v>45.048027288770825</v>
          </cell>
          <cell r="N43">
            <v>1067296.4361691931</v>
          </cell>
          <cell r="O43">
            <v>1105395.5253699927</v>
          </cell>
        </row>
        <row r="44">
          <cell r="B44" t="str">
            <v>Dairy cattle</v>
          </cell>
          <cell r="C44" t="str">
            <v>Dairy cattle</v>
          </cell>
          <cell r="D44" t="str">
            <v>Central Africa</v>
          </cell>
          <cell r="E44" t="str">
            <v>Other</v>
          </cell>
          <cell r="F44">
            <v>931.89650537767739</v>
          </cell>
          <cell r="G44">
            <v>33.102017929191781</v>
          </cell>
          <cell r="H44">
            <v>2290.716560038104</v>
          </cell>
          <cell r="I44"/>
          <cell r="J44">
            <v>571.47903403804742</v>
          </cell>
          <cell r="K44"/>
          <cell r="L44">
            <v>1169.9257864839376</v>
          </cell>
          <cell r="M44">
            <v>41.03269100311342</v>
          </cell>
          <cell r="N44">
            <v>101162.46383080121</v>
          </cell>
          <cell r="O44">
            <v>63063.374630007092</v>
          </cell>
        </row>
        <row r="45">
          <cell r="B45" t="str">
            <v>Goats / sheep for milk</v>
          </cell>
          <cell r="C45" t="str">
            <v>Small ruminants dairy</v>
          </cell>
          <cell r="D45" t="str">
            <v>Central Africa</v>
          </cell>
          <cell r="E45" t="str">
            <v>Other</v>
          </cell>
          <cell r="F45">
            <v>50.902676971849608</v>
          </cell>
          <cell r="G45">
            <v>3.9795183334450486</v>
          </cell>
          <cell r="H45">
            <v>218.0324746780214</v>
          </cell>
          <cell r="I45"/>
          <cell r="J45">
            <v>76.948111762139177</v>
          </cell>
          <cell r="K45"/>
          <cell r="L45">
            <v>130.96725756578286</v>
          </cell>
          <cell r="M45">
            <v>6.4430162623381806</v>
          </cell>
          <cell r="N45">
            <v>15097.648725789486</v>
          </cell>
          <cell r="O45">
            <v>8387.5826254386157</v>
          </cell>
        </row>
        <row r="46">
          <cell r="B46" t="str">
            <v>Goats / sheep for meat</v>
          </cell>
          <cell r="C46" t="str">
            <v>Small ruminants for meat</v>
          </cell>
          <cell r="D46" t="str">
            <v>Central Africa</v>
          </cell>
          <cell r="E46" t="str">
            <v>Other</v>
          </cell>
          <cell r="F46"/>
          <cell r="G46">
            <v>3.620190990143374</v>
          </cell>
          <cell r="H46">
            <v>338.17133186924616</v>
          </cell>
          <cell r="I46"/>
          <cell r="J46"/>
          <cell r="K46">
            <v>48.104030137873202</v>
          </cell>
          <cell r="L46">
            <v>165.57757227340201</v>
          </cell>
          <cell r="M46">
            <v>6.6016418543290172</v>
          </cell>
          <cell r="N46">
            <v>74568.351274210596</v>
          </cell>
          <cell r="O46">
            <v>81278.417374561497</v>
          </cell>
        </row>
        <row r="47">
          <cell r="B47" t="str">
            <v>Beef cattle</v>
          </cell>
          <cell r="C47" t="str">
            <v>Beef cattle and Dairy followers</v>
          </cell>
          <cell r="D47" t="str">
            <v>Central Africa</v>
          </cell>
          <cell r="E47" t="str">
            <v>URBAN</v>
          </cell>
          <cell r="F47"/>
          <cell r="G47">
            <v>17.08271094208391</v>
          </cell>
          <cell r="H47">
            <v>2875.6948280082993</v>
          </cell>
          <cell r="I47"/>
          <cell r="J47"/>
          <cell r="K47"/>
          <cell r="L47">
            <v>1245.5514350457245</v>
          </cell>
          <cell r="M47">
            <v>45.045357207820238</v>
          </cell>
          <cell r="N47">
            <v>25030.858319624072</v>
          </cell>
          <cell r="O47">
            <v>25884.12821053985</v>
          </cell>
        </row>
        <row r="48">
          <cell r="B48" t="str">
            <v>Dairy cattle</v>
          </cell>
          <cell r="C48" t="str">
            <v>Dairy cattle</v>
          </cell>
          <cell r="D48" t="str">
            <v>Central Africa</v>
          </cell>
          <cell r="E48" t="str">
            <v>URBAN</v>
          </cell>
          <cell r="F48">
            <v>931.89650537767284</v>
          </cell>
          <cell r="G48">
            <v>31.423632732256081</v>
          </cell>
          <cell r="H48">
            <v>2290.7165600380958</v>
          </cell>
          <cell r="I48"/>
          <cell r="J48">
            <v>571.47903403804401</v>
          </cell>
          <cell r="K48"/>
          <cell r="L48">
            <v>1169.9257864839258</v>
          </cell>
          <cell r="M48">
            <v>41.130811983856916</v>
          </cell>
          <cell r="N48">
            <v>2265.6416803759371</v>
          </cell>
          <cell r="O48">
            <v>1412.3717894601602</v>
          </cell>
        </row>
        <row r="49">
          <cell r="B49" t="str">
            <v>Goats / sheep for milk</v>
          </cell>
          <cell r="C49" t="str">
            <v>Small ruminants dairy</v>
          </cell>
          <cell r="D49" t="str">
            <v>Central Africa</v>
          </cell>
          <cell r="E49" t="str">
            <v>URBAN</v>
          </cell>
          <cell r="F49">
            <v>50.902676971849594</v>
          </cell>
          <cell r="G49">
            <v>3.9795183334450446</v>
          </cell>
          <cell r="H49">
            <v>218.03247467802132</v>
          </cell>
          <cell r="I49"/>
          <cell r="J49">
            <v>76.94811176213922</v>
          </cell>
          <cell r="K49"/>
          <cell r="L49">
            <v>130.96725756578292</v>
          </cell>
          <cell r="M49">
            <v>6.443016262338169</v>
          </cell>
          <cell r="N49">
            <v>407.20832803171368</v>
          </cell>
          <cell r="O49">
            <v>226.22684890650771</v>
          </cell>
        </row>
        <row r="50">
          <cell r="B50" t="str">
            <v>Goats / sheep for meat</v>
          </cell>
          <cell r="C50" t="str">
            <v>Small ruminants for meat</v>
          </cell>
          <cell r="D50" t="str">
            <v>Central Africa</v>
          </cell>
          <cell r="E50" t="str">
            <v>URBAN</v>
          </cell>
          <cell r="F50"/>
          <cell r="G50">
            <v>3.5909068935490822</v>
          </cell>
          <cell r="H50">
            <v>338.1713318692498</v>
          </cell>
          <cell r="I50"/>
          <cell r="J50"/>
          <cell r="K50">
            <v>48.104030137873352</v>
          </cell>
          <cell r="L50">
            <v>165.57757227340301</v>
          </cell>
          <cell r="M50">
            <v>6.6180922797420836</v>
          </cell>
          <cell r="N50">
            <v>998.79167196828598</v>
          </cell>
          <cell r="O50">
            <v>1179.7731510934918</v>
          </cell>
        </row>
        <row r="51">
          <cell r="B51" t="str">
            <v>Beef cattle</v>
          </cell>
          <cell r="C51" t="str">
            <v>Beef cattle and Dairy followers</v>
          </cell>
          <cell r="D51" t="str">
            <v>Eastern Africa</v>
          </cell>
          <cell r="E51" t="str">
            <v>ANY</v>
          </cell>
          <cell r="F51"/>
          <cell r="G51">
            <v>15.499395694439883</v>
          </cell>
          <cell r="H51">
            <v>881.43016843655778</v>
          </cell>
          <cell r="I51">
            <v>388.77508934438083</v>
          </cell>
          <cell r="J51">
            <v>267.50933641578922</v>
          </cell>
          <cell r="K51"/>
          <cell r="L51">
            <v>485.86479131273956</v>
          </cell>
          <cell r="M51">
            <v>31.557559986820287</v>
          </cell>
          <cell r="N51">
            <v>26270185.571711883</v>
          </cell>
          <cell r="O51">
            <v>31350026.399999991</v>
          </cell>
        </row>
        <row r="52">
          <cell r="B52" t="str">
            <v>Dairy cattle</v>
          </cell>
          <cell r="C52" t="str">
            <v>Dairy cattle</v>
          </cell>
          <cell r="D52" t="str">
            <v>Eastern Africa</v>
          </cell>
          <cell r="E52" t="str">
            <v>ANY</v>
          </cell>
          <cell r="F52">
            <v>478.43725225738655</v>
          </cell>
          <cell r="G52">
            <v>22.809830252097267</v>
          </cell>
          <cell r="H52">
            <v>1912.8811113296674</v>
          </cell>
          <cell r="I52">
            <v>537.58382424083527</v>
          </cell>
          <cell r="J52"/>
          <cell r="K52">
            <v>18.664007054284326</v>
          </cell>
          <cell r="L52">
            <v>1130.8081338422751</v>
          </cell>
          <cell r="M52">
            <v>31.570241884243728</v>
          </cell>
          <cell r="N52">
            <v>14077255.828288151</v>
          </cell>
          <cell r="O52">
            <v>8997414.9999999981</v>
          </cell>
        </row>
        <row r="53">
          <cell r="B53" t="str">
            <v>Goats / sheep for milk</v>
          </cell>
          <cell r="C53" t="str">
            <v>Small ruminants dairy</v>
          </cell>
          <cell r="D53" t="str">
            <v>Eastern Africa</v>
          </cell>
          <cell r="E53" t="str">
            <v>ANY</v>
          </cell>
          <cell r="F53">
            <v>42.793771505079398</v>
          </cell>
          <cell r="G53">
            <v>4.3263830634792466</v>
          </cell>
          <cell r="H53">
            <v>305.20856688042647</v>
          </cell>
          <cell r="I53">
            <v>16.118557578737459</v>
          </cell>
          <cell r="J53">
            <v>18.080546286457476</v>
          </cell>
          <cell r="K53"/>
          <cell r="L53">
            <v>154.78284170992973</v>
          </cell>
          <cell r="M53">
            <v>4.9374238437879452</v>
          </cell>
          <cell r="N53">
            <v>1197188.1000000006</v>
          </cell>
          <cell r="O53">
            <v>665104.4999999993</v>
          </cell>
        </row>
        <row r="54">
          <cell r="B54" t="str">
            <v>Goats / sheep for meat</v>
          </cell>
          <cell r="C54" t="str">
            <v>Small ruminants for meat</v>
          </cell>
          <cell r="D54" t="str">
            <v>Eastern Africa</v>
          </cell>
          <cell r="E54" t="str">
            <v>ANY</v>
          </cell>
          <cell r="F54"/>
          <cell r="G54">
            <v>4.4421011172626939</v>
          </cell>
          <cell r="H54">
            <v>354.78861757796892</v>
          </cell>
          <cell r="I54">
            <v>49.350463397087353</v>
          </cell>
          <cell r="J54"/>
          <cell r="K54">
            <v>5.8447350342248487</v>
          </cell>
          <cell r="L54">
            <v>161.99685516498923</v>
          </cell>
          <cell r="M54">
            <v>9.195036775780622</v>
          </cell>
          <cell r="N54">
            <v>603775.80000000028</v>
          </cell>
          <cell r="O54">
            <v>1135859.4000000006</v>
          </cell>
        </row>
        <row r="55">
          <cell r="B55" t="str">
            <v>Beef cattle</v>
          </cell>
          <cell r="C55" t="str">
            <v>Beef cattle and Dairy followers</v>
          </cell>
          <cell r="D55" t="str">
            <v>Eastern Africa</v>
          </cell>
          <cell r="E55" t="str">
            <v>LGA</v>
          </cell>
          <cell r="F55"/>
          <cell r="G55">
            <v>0.63138856565852364</v>
          </cell>
          <cell r="H55">
            <v>1113.8883141676044</v>
          </cell>
          <cell r="I55"/>
          <cell r="J55"/>
          <cell r="K55"/>
          <cell r="L55">
            <v>491.57085635702458</v>
          </cell>
          <cell r="M55">
            <v>16.009154737423216</v>
          </cell>
          <cell r="N55">
            <v>6743068.100701414</v>
          </cell>
          <cell r="O55">
            <v>8071468.6907356344</v>
          </cell>
        </row>
        <row r="56">
          <cell r="B56" t="str">
            <v>Dairy cattle</v>
          </cell>
          <cell r="C56" t="str">
            <v>Dairy cattle</v>
          </cell>
          <cell r="D56" t="str">
            <v>Eastern Africa</v>
          </cell>
          <cell r="E56" t="str">
            <v>LGA</v>
          </cell>
          <cell r="F56">
            <v>238.31619706534966</v>
          </cell>
          <cell r="G56">
            <v>18.255693851031062</v>
          </cell>
          <cell r="H56">
            <v>2277.9521729630296</v>
          </cell>
          <cell r="I56"/>
          <cell r="J56"/>
          <cell r="K56"/>
          <cell r="L56">
            <v>1004.8112336933549</v>
          </cell>
          <cell r="M56">
            <v>30.591337596539709</v>
          </cell>
          <cell r="N56">
            <v>3825793.6992985946</v>
          </cell>
          <cell r="O56">
            <v>2497393.1092643621</v>
          </cell>
        </row>
        <row r="57">
          <cell r="B57" t="str">
            <v>Goats / sheep for milk</v>
          </cell>
          <cell r="C57" t="str">
            <v>Small ruminants dairy</v>
          </cell>
          <cell r="D57" t="str">
            <v>Eastern Africa</v>
          </cell>
          <cell r="E57" t="str">
            <v>LGA</v>
          </cell>
          <cell r="F57">
            <v>40.585988628870219</v>
          </cell>
          <cell r="G57">
            <v>3.5477600150104025</v>
          </cell>
          <cell r="H57">
            <v>339.0395067417582</v>
          </cell>
          <cell r="I57"/>
          <cell r="J57"/>
          <cell r="K57"/>
          <cell r="L57">
            <v>158.57843449496238</v>
          </cell>
          <cell r="M57">
            <v>4.9311499214418832</v>
          </cell>
          <cell r="N57">
            <v>612614.41908688843</v>
          </cell>
          <cell r="O57">
            <v>340341.34393715911</v>
          </cell>
        </row>
        <row r="58">
          <cell r="B58" t="str">
            <v>Goats / sheep for meat</v>
          </cell>
          <cell r="C58" t="str">
            <v>Small ruminants for meat</v>
          </cell>
          <cell r="D58" t="str">
            <v>Eastern Africa</v>
          </cell>
          <cell r="E58" t="str">
            <v>LGA</v>
          </cell>
          <cell r="F58"/>
          <cell r="G58">
            <v>4.4853867844721895</v>
          </cell>
          <cell r="H58">
            <v>352.53951833290193</v>
          </cell>
          <cell r="I58"/>
          <cell r="J58"/>
          <cell r="K58">
            <v>5.8447350342248967</v>
          </cell>
          <cell r="L58">
            <v>159.72391009543696</v>
          </cell>
          <cell r="M58">
            <v>9.0980042695643917</v>
          </cell>
          <cell r="N58">
            <v>155128.18091311341</v>
          </cell>
          <cell r="O58">
            <v>427401.25606284116</v>
          </cell>
        </row>
        <row r="59">
          <cell r="B59" t="str">
            <v>Beef cattle</v>
          </cell>
          <cell r="C59" t="str">
            <v>Beef cattle and Dairy followers</v>
          </cell>
          <cell r="D59" t="str">
            <v>Eastern Africa</v>
          </cell>
          <cell r="E59" t="str">
            <v>LGH</v>
          </cell>
          <cell r="F59"/>
          <cell r="G59">
            <v>25.642985609813127</v>
          </cell>
          <cell r="H59">
            <v>1465.8082059729431</v>
          </cell>
          <cell r="I59"/>
          <cell r="J59"/>
          <cell r="K59"/>
          <cell r="L59">
            <v>605.63746959302273</v>
          </cell>
          <cell r="M59">
            <v>27.210637677145375</v>
          </cell>
          <cell r="N59">
            <v>484385.5452993142</v>
          </cell>
          <cell r="O59">
            <v>622023.64717958751</v>
          </cell>
        </row>
        <row r="60">
          <cell r="B60" t="str">
            <v>Dairy cattle</v>
          </cell>
          <cell r="C60" t="str">
            <v>Dairy cattle</v>
          </cell>
          <cell r="D60" t="str">
            <v>Eastern Africa</v>
          </cell>
          <cell r="E60" t="str">
            <v>LGH</v>
          </cell>
          <cell r="F60">
            <v>524.25791036259579</v>
          </cell>
          <cell r="G60">
            <v>27.464162193606473</v>
          </cell>
          <cell r="H60">
            <v>2746.9257177438399</v>
          </cell>
          <cell r="I60"/>
          <cell r="J60"/>
          <cell r="K60"/>
          <cell r="L60">
            <v>1189.096120001961</v>
          </cell>
          <cell r="M60">
            <v>39.828776339765561</v>
          </cell>
          <cell r="N60">
            <v>344095.25470068579</v>
          </cell>
          <cell r="O60">
            <v>206457.15282041152</v>
          </cell>
        </row>
        <row r="61">
          <cell r="B61" t="str">
            <v>Goats / sheep for milk</v>
          </cell>
          <cell r="C61" t="str">
            <v>Small ruminants dairy</v>
          </cell>
          <cell r="D61" t="str">
            <v>Eastern Africa</v>
          </cell>
          <cell r="E61" t="str">
            <v>LGH</v>
          </cell>
          <cell r="F61">
            <v>63.690354951602437</v>
          </cell>
          <cell r="G61">
            <v>5.3081603461196467</v>
          </cell>
          <cell r="H61">
            <v>321.03622888278255</v>
          </cell>
          <cell r="I61"/>
          <cell r="J61"/>
          <cell r="K61"/>
          <cell r="L61">
            <v>139.99989126783146</v>
          </cell>
          <cell r="M61">
            <v>5.4046696258213744</v>
          </cell>
          <cell r="N61">
            <v>41979.330728584238</v>
          </cell>
          <cell r="O61">
            <v>23321.850404768993</v>
          </cell>
        </row>
        <row r="62">
          <cell r="B62" t="str">
            <v>Goats / sheep for meat</v>
          </cell>
          <cell r="C62" t="str">
            <v>Small ruminants for meat</v>
          </cell>
          <cell r="D62" t="str">
            <v>Eastern Africa</v>
          </cell>
          <cell r="E62" t="str">
            <v>LGH</v>
          </cell>
          <cell r="F62"/>
          <cell r="G62">
            <v>4.4042767160368888</v>
          </cell>
          <cell r="H62">
            <v>363.16837787709017</v>
          </cell>
          <cell r="I62"/>
          <cell r="J62"/>
          <cell r="K62">
            <v>5.8447350342249003</v>
          </cell>
          <cell r="L62">
            <v>170.90641688177683</v>
          </cell>
          <cell r="M62">
            <v>7.1143790623098333</v>
          </cell>
          <cell r="N62">
            <v>9153.6692714157853</v>
          </cell>
          <cell r="O62">
            <v>27811.149595230996</v>
          </cell>
        </row>
        <row r="63">
          <cell r="B63" t="str">
            <v>Beef cattle</v>
          </cell>
          <cell r="C63" t="str">
            <v>Beef cattle and Dairy followers</v>
          </cell>
          <cell r="D63" t="str">
            <v>Eastern Africa</v>
          </cell>
          <cell r="E63" t="str">
            <v>LGT</v>
          </cell>
          <cell r="F63"/>
          <cell r="G63">
            <v>38.299456403240789</v>
          </cell>
          <cell r="H63">
            <v>1489.3634215810675</v>
          </cell>
          <cell r="I63"/>
          <cell r="J63"/>
          <cell r="K63"/>
          <cell r="L63">
            <v>568.11520805236808</v>
          </cell>
          <cell r="M63">
            <v>27.041309674506387</v>
          </cell>
          <cell r="N63">
            <v>184561.31414358012</v>
          </cell>
          <cell r="O63">
            <v>265840.85928295733</v>
          </cell>
        </row>
        <row r="64">
          <cell r="B64" t="str">
            <v>Dairy cattle</v>
          </cell>
          <cell r="C64" t="str">
            <v>Dairy cattle</v>
          </cell>
          <cell r="D64" t="str">
            <v>Eastern Africa</v>
          </cell>
          <cell r="E64" t="str">
            <v>LGT</v>
          </cell>
          <cell r="F64">
            <v>581.07845200560064</v>
          </cell>
          <cell r="G64">
            <v>34.921316051746054</v>
          </cell>
          <cell r="H64">
            <v>2260.5597766002988</v>
          </cell>
          <cell r="I64">
            <v>564.6881935951983</v>
          </cell>
          <cell r="J64"/>
          <cell r="K64"/>
          <cell r="L64">
            <v>1212.5058479186828</v>
          </cell>
          <cell r="M64">
            <v>41.463220830819552</v>
          </cell>
          <cell r="N64">
            <v>192504.18585641999</v>
          </cell>
          <cell r="O64">
            <v>111224.64071704261</v>
          </cell>
        </row>
        <row r="65">
          <cell r="B65" t="str">
            <v>Goats / sheep for milk</v>
          </cell>
          <cell r="C65" t="str">
            <v>Small ruminants dairy</v>
          </cell>
          <cell r="D65" t="str">
            <v>Eastern Africa</v>
          </cell>
          <cell r="E65" t="str">
            <v>LGT</v>
          </cell>
          <cell r="F65">
            <v>94.68116742747965</v>
          </cell>
          <cell r="G65">
            <v>5.0107866262460981</v>
          </cell>
          <cell r="H65">
            <v>374.91270484594111</v>
          </cell>
          <cell r="I65"/>
          <cell r="J65"/>
          <cell r="K65"/>
          <cell r="L65">
            <v>155.49333850073171</v>
          </cell>
          <cell r="M65">
            <v>9.8374988160406822</v>
          </cell>
          <cell r="N65">
            <v>6383.8288095811586</v>
          </cell>
          <cell r="O65">
            <v>3546.5715608784194</v>
          </cell>
        </row>
        <row r="66">
          <cell r="B66" t="str">
            <v>Goats / sheep for meat</v>
          </cell>
          <cell r="C66" t="str">
            <v>Small ruminants for meat</v>
          </cell>
          <cell r="D66" t="str">
            <v>Eastern Africa</v>
          </cell>
          <cell r="E66" t="str">
            <v>LGT</v>
          </cell>
          <cell r="F66"/>
          <cell r="G66">
            <v>4.3961657091933573</v>
          </cell>
          <cell r="H66">
            <v>357.6187963451689</v>
          </cell>
          <cell r="I66"/>
          <cell r="J66"/>
          <cell r="K66">
            <v>5.8447350342248967</v>
          </cell>
          <cell r="L66">
            <v>164.63569475926658</v>
          </cell>
          <cell r="M66">
            <v>6.8235925750171411</v>
          </cell>
          <cell r="N66">
            <v>12896.871190418842</v>
          </cell>
          <cell r="O66">
            <v>15734.12843912158</v>
          </cell>
        </row>
        <row r="67">
          <cell r="B67" t="str">
            <v>Beef cattle</v>
          </cell>
          <cell r="C67" t="str">
            <v>Beef cattle and Dairy followers</v>
          </cell>
          <cell r="D67" t="str">
            <v>Eastern Africa</v>
          </cell>
          <cell r="E67" t="str">
            <v>MRA</v>
          </cell>
          <cell r="F67"/>
          <cell r="G67">
            <v>0.63138856565852153</v>
          </cell>
          <cell r="H67">
            <v>1113.888314167604</v>
          </cell>
          <cell r="I67">
            <v>690.36388066018901</v>
          </cell>
          <cell r="J67"/>
          <cell r="K67"/>
          <cell r="L67">
            <v>491.57085635702424</v>
          </cell>
          <cell r="M67">
            <v>38.100183030223356</v>
          </cell>
          <cell r="N67">
            <v>8382685.1325270403</v>
          </cell>
          <cell r="O67">
            <v>9837613.5550180133</v>
          </cell>
        </row>
        <row r="68">
          <cell r="B68" t="str">
            <v>Dairy cattle</v>
          </cell>
          <cell r="C68" t="str">
            <v>Dairy cattle</v>
          </cell>
          <cell r="D68" t="str">
            <v>Eastern Africa</v>
          </cell>
          <cell r="E68" t="str">
            <v>MRA</v>
          </cell>
          <cell r="F68">
            <v>325.64536148264864</v>
          </cell>
          <cell r="G68">
            <v>18.988280040292452</v>
          </cell>
          <cell r="H68">
            <v>1610.1519152173478</v>
          </cell>
          <cell r="I68">
            <v>847.03229039279631</v>
          </cell>
          <cell r="J68"/>
          <cell r="K68">
            <v>14.035416409150798</v>
          </cell>
          <cell r="L68">
            <v>1134.0672328549574</v>
          </cell>
          <cell r="M68">
            <v>32.40975988875212</v>
          </cell>
          <cell r="N68">
            <v>4364785.2674729815</v>
          </cell>
          <cell r="O68">
            <v>2909856.844981981</v>
          </cell>
        </row>
        <row r="69">
          <cell r="B69" t="str">
            <v>Goats / sheep for milk</v>
          </cell>
          <cell r="C69" t="str">
            <v>Small ruminants dairy</v>
          </cell>
          <cell r="D69" t="str">
            <v>Eastern Africa</v>
          </cell>
          <cell r="E69" t="str">
            <v>MRA</v>
          </cell>
          <cell r="F69">
            <v>27.690188715486876</v>
          </cell>
          <cell r="G69">
            <v>5.1396492257533808</v>
          </cell>
          <cell r="H69">
            <v>265.24829378891758</v>
          </cell>
          <cell r="I69">
            <v>44.452537923398324</v>
          </cell>
          <cell r="J69"/>
          <cell r="K69"/>
          <cell r="L69">
            <v>150.4646591710208</v>
          </cell>
          <cell r="M69">
            <v>3.9756529075733384</v>
          </cell>
          <cell r="N69">
            <v>434102.21831838257</v>
          </cell>
          <cell r="O69">
            <v>241167.89906576852</v>
          </cell>
        </row>
        <row r="70">
          <cell r="B70" t="str">
            <v>Goats / sheep for meat</v>
          </cell>
          <cell r="C70" t="str">
            <v>Small ruminants for meat</v>
          </cell>
          <cell r="D70" t="str">
            <v>Eastern Africa</v>
          </cell>
          <cell r="E70" t="str">
            <v>MRA</v>
          </cell>
          <cell r="F70"/>
          <cell r="G70">
            <v>4.4853867844722011</v>
          </cell>
          <cell r="H70">
            <v>352.53951833290222</v>
          </cell>
          <cell r="I70">
            <v>94.060703930870361</v>
          </cell>
          <cell r="J70"/>
          <cell r="K70">
            <v>5.8447350342249003</v>
          </cell>
          <cell r="L70">
            <v>159.72391009543685</v>
          </cell>
          <cell r="M70">
            <v>9.561302325261698</v>
          </cell>
          <cell r="N70">
            <v>147097.88168161587</v>
          </cell>
          <cell r="O70">
            <v>340032.20093423099</v>
          </cell>
        </row>
        <row r="71">
          <cell r="B71" t="str">
            <v>Beef cattle</v>
          </cell>
          <cell r="C71" t="str">
            <v>Beef cattle and Dairy followers</v>
          </cell>
          <cell r="D71" t="str">
            <v>Eastern Africa</v>
          </cell>
          <cell r="E71" t="str">
            <v>MRH</v>
          </cell>
          <cell r="F71"/>
          <cell r="G71">
            <v>26.432221316886306</v>
          </cell>
          <cell r="H71">
            <v>589.23937942108671</v>
          </cell>
          <cell r="I71"/>
          <cell r="J71"/>
          <cell r="K71"/>
          <cell r="L71">
            <v>456.84647678401922</v>
          </cell>
          <cell r="M71">
            <v>32.260322009928529</v>
          </cell>
          <cell r="N71"/>
          <cell r="O71"/>
        </row>
        <row r="72">
          <cell r="B72" t="str">
            <v>Dairy cattle</v>
          </cell>
          <cell r="C72" t="str">
            <v>Dairy cattle</v>
          </cell>
          <cell r="D72" t="str">
            <v>Eastern Africa</v>
          </cell>
          <cell r="E72" t="str">
            <v>MRH</v>
          </cell>
          <cell r="F72">
            <v>396.04624834821368</v>
          </cell>
          <cell r="G72">
            <v>27.488376859572909</v>
          </cell>
          <cell r="H72">
            <v>1740.1431373829621</v>
          </cell>
          <cell r="I72"/>
          <cell r="J72"/>
          <cell r="K72">
            <v>35.088541022876925</v>
          </cell>
          <cell r="L72">
            <v>1242.4776521123099</v>
          </cell>
          <cell r="M72">
            <v>27.585488138679377</v>
          </cell>
          <cell r="N72"/>
          <cell r="O72"/>
        </row>
        <row r="73">
          <cell r="B73" t="str">
            <v>Goats / sheep for milk</v>
          </cell>
          <cell r="C73" t="str">
            <v>Small ruminants dairy</v>
          </cell>
          <cell r="D73" t="str">
            <v>Eastern Africa</v>
          </cell>
          <cell r="E73" t="str">
            <v>MRH</v>
          </cell>
          <cell r="F73">
            <v>102.07105956357475</v>
          </cell>
          <cell r="G73">
            <v>5.3081603461196423</v>
          </cell>
          <cell r="H73">
            <v>244.80012634415445</v>
          </cell>
          <cell r="I73">
            <v>690.36388066019094</v>
          </cell>
          <cell r="J73">
            <v>217.62865322565432</v>
          </cell>
          <cell r="K73"/>
          <cell r="L73">
            <v>153.57340910524147</v>
          </cell>
          <cell r="M73">
            <v>7.9095108640406231</v>
          </cell>
          <cell r="N73">
            <v>2686562.1275349953</v>
          </cell>
          <cell r="O73">
            <v>3350662.5430716961</v>
          </cell>
        </row>
        <row r="74">
          <cell r="B74" t="str">
            <v>Goats / sheep for meat</v>
          </cell>
          <cell r="C74" t="str">
            <v>Small ruminants for meat</v>
          </cell>
          <cell r="D74" t="str">
            <v>Eastern Africa</v>
          </cell>
          <cell r="E74" t="str">
            <v>MRH</v>
          </cell>
          <cell r="F74"/>
          <cell r="G74">
            <v>4.4042767160368799</v>
          </cell>
          <cell r="H74">
            <v>363.16837787709005</v>
          </cell>
          <cell r="I74">
            <v>734.09465167375743</v>
          </cell>
          <cell r="J74"/>
          <cell r="K74">
            <v>5.8447350342248932</v>
          </cell>
          <cell r="L74">
            <v>170.90641688177658</v>
          </cell>
          <cell r="M74">
            <v>9.9771925347138222</v>
          </cell>
          <cell r="N74">
            <v>1747632.6724650052</v>
          </cell>
          <cell r="O74">
            <v>1083532.2569283028</v>
          </cell>
        </row>
        <row r="75">
          <cell r="B75" t="str">
            <v>Beef cattle</v>
          </cell>
          <cell r="C75" t="str">
            <v>Beef cattle and Dairy followers</v>
          </cell>
          <cell r="D75" t="str">
            <v>Eastern Africa</v>
          </cell>
          <cell r="E75" t="str">
            <v>MRT</v>
          </cell>
          <cell r="F75"/>
          <cell r="G75">
            <v>39.677031455586707</v>
          </cell>
          <cell r="H75">
            <v>239.52865203385932</v>
          </cell>
          <cell r="I75"/>
          <cell r="J75">
            <v>1126.6170512215074</v>
          </cell>
          <cell r="K75"/>
          <cell r="L75">
            <v>452.82222980253556</v>
          </cell>
          <cell r="M75">
            <v>41.09761496159129</v>
          </cell>
          <cell r="N75">
            <v>21534.03615154868</v>
          </cell>
          <cell r="O75">
            <v>11963.353417527043</v>
          </cell>
        </row>
        <row r="76">
          <cell r="B76" t="str">
            <v>Dairy cattle</v>
          </cell>
          <cell r="C76" t="str">
            <v>Dairy cattle</v>
          </cell>
          <cell r="D76" t="str">
            <v>Eastern Africa</v>
          </cell>
          <cell r="E76" t="str">
            <v>MRT</v>
          </cell>
          <cell r="F76">
            <v>944.49414863849654</v>
          </cell>
          <cell r="G76">
            <v>30.872492434849395</v>
          </cell>
          <cell r="H76">
            <v>1573.3342449949416</v>
          </cell>
          <cell r="I76">
            <v>94.060703930870204</v>
          </cell>
          <cell r="J76"/>
          <cell r="K76">
            <v>56.141665636603051</v>
          </cell>
          <cell r="L76">
            <v>1201.9239729007857</v>
          </cell>
          <cell r="M76">
            <v>26.751373710542005</v>
          </cell>
          <cell r="N76">
            <v>85748.663848451411</v>
          </cell>
          <cell r="O76">
            <v>95319.346582473023</v>
          </cell>
        </row>
        <row r="77">
          <cell r="B77" t="str">
            <v>Goats / sheep for milk</v>
          </cell>
          <cell r="C77" t="str">
            <v>Small ruminants dairy</v>
          </cell>
          <cell r="D77" t="str">
            <v>Eastern Africa</v>
          </cell>
          <cell r="E77" t="str">
            <v>MRT</v>
          </cell>
          <cell r="F77">
            <v>138.27568921847509</v>
          </cell>
          <cell r="G77">
            <v>5.2983847285393031</v>
          </cell>
          <cell r="H77">
            <v>230.39750405697259</v>
          </cell>
          <cell r="I77">
            <v>414.21832839611403</v>
          </cell>
          <cell r="J77">
            <v>290.17153763420555</v>
          </cell>
          <cell r="K77"/>
          <cell r="L77">
            <v>154.37445864566476</v>
          </cell>
          <cell r="M77">
            <v>10.266395901414034</v>
          </cell>
          <cell r="N77">
            <v>6394387.6238709865</v>
          </cell>
          <cell r="O77">
            <v>7443900.081033471</v>
          </cell>
        </row>
        <row r="78">
          <cell r="B78" t="str">
            <v>Goats / sheep for meat</v>
          </cell>
          <cell r="C78" t="str">
            <v>Small ruminants for meat</v>
          </cell>
          <cell r="D78" t="str">
            <v>Eastern Africa</v>
          </cell>
          <cell r="E78" t="str">
            <v>MRT</v>
          </cell>
          <cell r="F78"/>
          <cell r="G78">
            <v>4.3961657091933484</v>
          </cell>
          <cell r="H78">
            <v>357.61879634516816</v>
          </cell>
          <cell r="I78">
            <v>847.03229039279688</v>
          </cell>
          <cell r="J78"/>
          <cell r="K78">
            <v>5.8447350342248994</v>
          </cell>
          <cell r="L78">
            <v>164.63569475926622</v>
          </cell>
          <cell r="M78">
            <v>9.8129873240922958</v>
          </cell>
          <cell r="N78">
            <v>2635984.7761290143</v>
          </cell>
          <cell r="O78">
            <v>1586472.3189665372</v>
          </cell>
        </row>
        <row r="79">
          <cell r="B79" t="str">
            <v>Beef cattle</v>
          </cell>
          <cell r="C79" t="str">
            <v>Beef cattle and Dairy followers</v>
          </cell>
          <cell r="D79" t="str">
            <v>Eastern Africa</v>
          </cell>
          <cell r="E79" t="str">
            <v>Other</v>
          </cell>
          <cell r="F79"/>
          <cell r="G79">
            <v>38.299456403240796</v>
          </cell>
          <cell r="H79">
            <v>1489.3634215810696</v>
          </cell>
          <cell r="I79"/>
          <cell r="J79"/>
          <cell r="K79"/>
          <cell r="L79">
            <v>568.11520805236955</v>
          </cell>
          <cell r="M79">
            <v>26.822055577017018</v>
          </cell>
          <cell r="N79">
            <v>36317.911478456321</v>
          </cell>
          <cell r="O79">
            <v>20176.617488031316</v>
          </cell>
        </row>
        <row r="80">
          <cell r="B80" t="str">
            <v>Dairy cattle</v>
          </cell>
          <cell r="C80" t="str">
            <v>Dairy cattle</v>
          </cell>
          <cell r="D80" t="str">
            <v>Eastern Africa</v>
          </cell>
          <cell r="E80" t="str">
            <v>Other</v>
          </cell>
          <cell r="F80">
            <v>1098.0274960157781</v>
          </cell>
          <cell r="G80">
            <v>26.539787019807854</v>
          </cell>
          <cell r="H80">
            <v>2716.4890241090648</v>
          </cell>
          <cell r="I80">
            <v>94.060703930870133</v>
          </cell>
          <cell r="J80"/>
          <cell r="K80"/>
          <cell r="L80">
            <v>1214.1947743911112</v>
          </cell>
          <cell r="M80">
            <v>46.780102278002502</v>
          </cell>
          <cell r="N80">
            <v>144454.08852154386</v>
          </cell>
          <cell r="O80">
            <v>160595.38251196878</v>
          </cell>
        </row>
        <row r="81">
          <cell r="B81" t="str">
            <v>Goats / sheep for milk</v>
          </cell>
          <cell r="C81" t="str">
            <v>Small ruminants dairy</v>
          </cell>
          <cell r="D81" t="str">
            <v>Eastern Africa</v>
          </cell>
          <cell r="E81" t="str">
            <v>Other</v>
          </cell>
          <cell r="F81">
            <v>86.999184693119958</v>
          </cell>
          <cell r="G81">
            <v>4.7779888979408698</v>
          </cell>
          <cell r="H81">
            <v>294.58696881836045</v>
          </cell>
          <cell r="I81"/>
          <cell r="J81">
            <v>145.08576881710314</v>
          </cell>
          <cell r="K81"/>
          <cell r="L81">
            <v>159.44242132156282</v>
          </cell>
          <cell r="M81">
            <v>7.4914089649710807</v>
          </cell>
          <cell r="N81">
            <v>1230433.1308447968</v>
          </cell>
          <cell r="O81">
            <v>1553228.2645508284</v>
          </cell>
        </row>
        <row r="82">
          <cell r="B82" t="str">
            <v>Goats / sheep for meat</v>
          </cell>
          <cell r="C82" t="str">
            <v>Small ruminants for meat</v>
          </cell>
          <cell r="D82" t="str">
            <v>Eastern Africa</v>
          </cell>
          <cell r="E82" t="str">
            <v>Other</v>
          </cell>
          <cell r="F82"/>
          <cell r="G82">
            <v>4.396165709193359</v>
          </cell>
          <cell r="H82">
            <v>357.61879634516924</v>
          </cell>
          <cell r="I82">
            <v>282.34409679759943</v>
          </cell>
          <cell r="J82"/>
          <cell r="K82">
            <v>5.8447350342249038</v>
          </cell>
          <cell r="L82">
            <v>164.6356947592663</v>
          </cell>
          <cell r="M82">
            <v>6.8505316498175022</v>
          </cell>
          <cell r="N82">
            <v>857100.56915520423</v>
          </cell>
          <cell r="O82">
            <v>534305.43544917018</v>
          </cell>
        </row>
        <row r="83">
          <cell r="B83" t="str">
            <v>Beef cattle</v>
          </cell>
          <cell r="C83" t="str">
            <v>Beef cattle and Dairy followers</v>
          </cell>
          <cell r="D83" t="str">
            <v>Eastern Africa</v>
          </cell>
          <cell r="E83" t="str">
            <v>URBAN</v>
          </cell>
          <cell r="F83"/>
          <cell r="G83">
            <v>38.299456403240825</v>
          </cell>
          <cell r="H83">
            <v>1489.3634215810666</v>
          </cell>
          <cell r="I83"/>
          <cell r="J83"/>
          <cell r="K83"/>
          <cell r="L83">
            <v>568.11520805236796</v>
          </cell>
          <cell r="M83">
            <v>26.805942128341663</v>
          </cell>
          <cell r="N83">
            <v>40285.352554063604</v>
          </cell>
          <cell r="O83">
            <v>22380.751418924148</v>
          </cell>
        </row>
        <row r="84">
          <cell r="B84" t="str">
            <v>Dairy cattle</v>
          </cell>
          <cell r="C84" t="str">
            <v>Dairy cattle</v>
          </cell>
          <cell r="D84" t="str">
            <v>Eastern Africa</v>
          </cell>
          <cell r="E84" t="str">
            <v>URBAN</v>
          </cell>
          <cell r="F84">
            <v>1098.0274960157765</v>
          </cell>
          <cell r="G84">
            <v>27.68174799152802</v>
          </cell>
          <cell r="H84">
            <v>2716.4890241090611</v>
          </cell>
          <cell r="I84"/>
          <cell r="J84"/>
          <cell r="K84"/>
          <cell r="L84">
            <v>1214.1947743911089</v>
          </cell>
          <cell r="M84">
            <v>46.713341482732631</v>
          </cell>
          <cell r="N84">
            <v>44925.747445936482</v>
          </cell>
          <cell r="O84">
            <v>62830.348581075763</v>
          </cell>
        </row>
        <row r="85">
          <cell r="B85" t="str">
            <v>Goats / sheep for milk</v>
          </cell>
          <cell r="C85" t="str">
            <v>Small ruminants dairy</v>
          </cell>
          <cell r="D85" t="str">
            <v>Eastern Africa</v>
          </cell>
          <cell r="E85" t="str">
            <v>URBAN</v>
          </cell>
          <cell r="F85">
            <v>86.999184693119858</v>
          </cell>
          <cell r="G85">
            <v>5.2671516565139562</v>
          </cell>
          <cell r="H85">
            <v>294.58696881836033</v>
          </cell>
          <cell r="I85"/>
          <cell r="J85">
            <v>145.08576881710297</v>
          </cell>
          <cell r="K85"/>
          <cell r="L85">
            <v>159.44242132156268</v>
          </cell>
          <cell r="M85">
            <v>7.4627635938290302</v>
          </cell>
          <cell r="N85">
            <v>164102.59678975571</v>
          </cell>
          <cell r="O85">
            <v>205288.75912780748</v>
          </cell>
        </row>
        <row r="86">
          <cell r="B86" t="str">
            <v>Goats / sheep for meat</v>
          </cell>
          <cell r="C86" t="str">
            <v>Small ruminants for meat</v>
          </cell>
          <cell r="D86" t="str">
            <v>Eastern Africa</v>
          </cell>
          <cell r="E86" t="str">
            <v>URBAN</v>
          </cell>
          <cell r="F86"/>
          <cell r="G86">
            <v>4.3961657091933573</v>
          </cell>
          <cell r="H86">
            <v>357.61879634516885</v>
          </cell>
          <cell r="I86">
            <v>282.34409679759932</v>
          </cell>
          <cell r="J86"/>
          <cell r="K86">
            <v>5.8447350342248967</v>
          </cell>
          <cell r="L86">
            <v>164.63569475926641</v>
          </cell>
          <cell r="M86">
            <v>6.8512217733508782</v>
          </cell>
          <cell r="N86">
            <v>109359.40321024424</v>
          </cell>
          <cell r="O86">
            <v>68173.24087219256</v>
          </cell>
        </row>
        <row r="87">
          <cell r="B87" t="str">
            <v>Beef cattle</v>
          </cell>
          <cell r="C87" t="str">
            <v>Beef cattle and Dairy followers</v>
          </cell>
          <cell r="D87" t="str">
            <v>South Africa</v>
          </cell>
          <cell r="E87" t="str">
            <v>ANY</v>
          </cell>
          <cell r="F87"/>
          <cell r="G87">
            <v>32.374619564318351</v>
          </cell>
          <cell r="H87">
            <v>1938.0255626604965</v>
          </cell>
          <cell r="I87"/>
          <cell r="J87">
            <v>25.711973460451929</v>
          </cell>
          <cell r="K87">
            <v>2.6620851677547219</v>
          </cell>
          <cell r="L87">
            <v>803.9601079429558</v>
          </cell>
          <cell r="M87">
            <v>39.39760372031423</v>
          </cell>
          <cell r="N87">
            <v>3971.0028724953804</v>
          </cell>
          <cell r="O87">
            <v>2206.1127069418781</v>
          </cell>
        </row>
        <row r="88">
          <cell r="B88" t="str">
            <v>Dairy cattle</v>
          </cell>
          <cell r="C88" t="str">
            <v>Dairy cattle</v>
          </cell>
          <cell r="D88" t="str">
            <v>South Africa</v>
          </cell>
          <cell r="E88" t="str">
            <v>ANY</v>
          </cell>
          <cell r="F88">
            <v>954.64427301081309</v>
          </cell>
          <cell r="G88">
            <v>37.496832475824924</v>
          </cell>
          <cell r="H88">
            <v>1543.4830032312336</v>
          </cell>
          <cell r="I88"/>
          <cell r="J88">
            <v>71.225143026292116</v>
          </cell>
          <cell r="K88">
            <v>30.708511663524664</v>
          </cell>
          <cell r="L88">
            <v>876.27282774749222</v>
          </cell>
          <cell r="M88">
            <v>32.270034420713117</v>
          </cell>
          <cell r="N88">
            <v>4370.6971275046226</v>
          </cell>
          <cell r="O88">
            <v>6135.5872930581227</v>
          </cell>
        </row>
        <row r="89">
          <cell r="B89" t="str">
            <v>Goats / sheep for milk</v>
          </cell>
          <cell r="C89" t="str">
            <v>Small ruminants dairy</v>
          </cell>
          <cell r="D89" t="str">
            <v>South Africa</v>
          </cell>
          <cell r="E89" t="str">
            <v>ANY</v>
          </cell>
          <cell r="F89">
            <v>37.273528547644702</v>
          </cell>
          <cell r="G89">
            <v>3.1062817767138102</v>
          </cell>
          <cell r="H89">
            <v>245.54571429100247</v>
          </cell>
          <cell r="I89">
            <v>139.71570261406464</v>
          </cell>
          <cell r="J89"/>
          <cell r="K89">
            <v>0.33808992303281959</v>
          </cell>
          <cell r="L89">
            <v>121.63135437672216</v>
          </cell>
          <cell r="M89">
            <v>4.3061064028885907</v>
          </cell>
          <cell r="N89">
            <v>14143589.560237553</v>
          </cell>
          <cell r="O89">
            <v>15291194.099999996</v>
          </cell>
        </row>
        <row r="90">
          <cell r="B90" t="str">
            <v>Goats / sheep for meat</v>
          </cell>
          <cell r="C90" t="str">
            <v>Small ruminants for meat</v>
          </cell>
          <cell r="D90" t="str">
            <v>South Africa</v>
          </cell>
          <cell r="E90" t="str">
            <v>ANY</v>
          </cell>
          <cell r="F90"/>
          <cell r="G90">
            <v>3.7097997504933846</v>
          </cell>
          <cell r="H90">
            <v>110.02306738463186</v>
          </cell>
          <cell r="I90">
            <v>447.32615167711526</v>
          </cell>
          <cell r="J90">
            <v>188.65585975927581</v>
          </cell>
          <cell r="K90">
            <v>5.5637137176319609</v>
          </cell>
          <cell r="L90">
            <v>118.6122609084245</v>
          </cell>
          <cell r="M90">
            <v>6.719697457942349</v>
          </cell>
          <cell r="N90">
            <v>3270330.7397624291</v>
          </cell>
          <cell r="O90">
            <v>2122726.1999999997</v>
          </cell>
        </row>
        <row r="91">
          <cell r="B91" t="str">
            <v>Beef cattle</v>
          </cell>
          <cell r="C91" t="str">
            <v>Beef cattle and Dairy followers</v>
          </cell>
          <cell r="D91" t="str">
            <v>South Africa</v>
          </cell>
          <cell r="E91" t="str">
            <v>LGA</v>
          </cell>
          <cell r="F91"/>
          <cell r="G91">
            <v>4.1968110410596413</v>
          </cell>
          <cell r="H91">
            <v>1805.3369560766746</v>
          </cell>
          <cell r="I91">
            <v>19.687139347986719</v>
          </cell>
          <cell r="J91"/>
          <cell r="K91"/>
          <cell r="L91">
            <v>790.73890259873497</v>
          </cell>
          <cell r="M91">
            <v>26.442773460960634</v>
          </cell>
          <cell r="N91">
            <v>5513.9400000000014</v>
          </cell>
          <cell r="O91">
            <v>3063.3000000000011</v>
          </cell>
        </row>
        <row r="92">
          <cell r="B92" t="str">
            <v>Dairy cattle</v>
          </cell>
          <cell r="C92" t="str">
            <v>Dairy cattle</v>
          </cell>
          <cell r="D92" t="str">
            <v>South Africa</v>
          </cell>
          <cell r="E92" t="str">
            <v>LGA</v>
          </cell>
          <cell r="F92">
            <v>340.37206728612159</v>
          </cell>
          <cell r="G92">
            <v>32.792754984547585</v>
          </cell>
          <cell r="H92">
            <v>1923.7152159024979</v>
          </cell>
          <cell r="I92">
            <v>24.458391045343777</v>
          </cell>
          <cell r="J92">
            <v>0</v>
          </cell>
          <cell r="K92">
            <v>6.4619276037565472</v>
          </cell>
          <cell r="L92">
            <v>850.82605623566656</v>
          </cell>
          <cell r="M92">
            <v>24.724119995116975</v>
          </cell>
          <cell r="N92">
            <v>594351.35999999975</v>
          </cell>
          <cell r="O92">
            <v>596801.99999999965</v>
          </cell>
        </row>
        <row r="93">
          <cell r="B93" t="str">
            <v>Goats / sheep for milk</v>
          </cell>
          <cell r="C93" t="str">
            <v>Small ruminants dairy</v>
          </cell>
          <cell r="D93" t="str">
            <v>South Africa</v>
          </cell>
          <cell r="E93" t="str">
            <v>LGA</v>
          </cell>
          <cell r="F93">
            <v>33.005542929089636</v>
          </cell>
          <cell r="G93">
            <v>2.7018106108971258</v>
          </cell>
          <cell r="H93">
            <v>275.71542230370846</v>
          </cell>
          <cell r="I93"/>
          <cell r="J93"/>
          <cell r="K93"/>
          <cell r="L93">
            <v>128.95995648183379</v>
          </cell>
          <cell r="M93">
            <v>4.020869705264416</v>
          </cell>
          <cell r="N93">
            <v>5351650.7448810348</v>
          </cell>
          <cell r="O93">
            <v>5783082.6479713144</v>
          </cell>
        </row>
        <row r="94">
          <cell r="B94" t="str">
            <v>Goats / sheep for meat</v>
          </cell>
          <cell r="C94" t="str">
            <v>Small ruminants for meat</v>
          </cell>
          <cell r="D94" t="str">
            <v>South Africa</v>
          </cell>
          <cell r="E94" t="str">
            <v>LGA</v>
          </cell>
          <cell r="F94"/>
          <cell r="G94">
            <v>3.5527097820010045</v>
          </cell>
          <cell r="H94">
            <v>115.95193524019567</v>
          </cell>
          <cell r="I94">
            <v>0</v>
          </cell>
          <cell r="J94">
            <v>218.49233996857703</v>
          </cell>
          <cell r="K94">
            <v>5.3005300986015333</v>
          </cell>
          <cell r="L94">
            <v>121.66349211527498</v>
          </cell>
          <cell r="M94">
            <v>6.5352452392807763</v>
          </cell>
          <cell r="N94">
            <v>1249081.1551189478</v>
          </cell>
          <cell r="O94">
            <v>817649.25202867738</v>
          </cell>
        </row>
        <row r="95">
          <cell r="B95" t="str">
            <v>Beef cattle</v>
          </cell>
          <cell r="C95" t="str">
            <v>Beef cattle and Dairy followers</v>
          </cell>
          <cell r="D95" t="str">
            <v>South Africa</v>
          </cell>
          <cell r="E95" t="str">
            <v>LGH</v>
          </cell>
          <cell r="F95"/>
          <cell r="G95">
            <v>58.494348621973302</v>
          </cell>
          <cell r="H95">
            <v>2290.5706442098217</v>
          </cell>
          <cell r="I95"/>
          <cell r="J95"/>
          <cell r="K95"/>
          <cell r="L95">
            <v>873.73437485961415</v>
          </cell>
          <cell r="M95">
            <v>40.84859960847394</v>
          </cell>
          <cell r="N95">
            <v>2783.6073549985108</v>
          </cell>
          <cell r="O95">
            <v>1546.4485305547282</v>
          </cell>
        </row>
        <row r="96">
          <cell r="B96" t="str">
            <v>Dairy cattle</v>
          </cell>
          <cell r="C96" t="str">
            <v>Dairy cattle</v>
          </cell>
          <cell r="D96" t="str">
            <v>South Africa</v>
          </cell>
          <cell r="E96" t="str">
            <v>LGH</v>
          </cell>
          <cell r="F96">
            <v>1547.5293242343309</v>
          </cell>
          <cell r="G96">
            <v>35.905522180609218</v>
          </cell>
          <cell r="H96">
            <v>2440.4425161023892</v>
          </cell>
          <cell r="I96"/>
          <cell r="J96">
            <v>0</v>
          </cell>
          <cell r="K96">
            <v>17.480772760879635</v>
          </cell>
          <cell r="L96">
            <v>949.55584366670826</v>
          </cell>
          <cell r="M96">
            <v>37.832709742411097</v>
          </cell>
          <cell r="N96">
            <v>284964.29264500132</v>
          </cell>
          <cell r="O96">
            <v>286201.45146944508</v>
          </cell>
        </row>
        <row r="97">
          <cell r="B97" t="str">
            <v>Goats / sheep for milk</v>
          </cell>
          <cell r="C97" t="str">
            <v>Small ruminants dairy</v>
          </cell>
          <cell r="D97" t="str">
            <v>South Africa</v>
          </cell>
          <cell r="E97" t="str">
            <v>LGH</v>
          </cell>
          <cell r="F97">
            <v>70.167955244714406</v>
          </cell>
          <cell r="G97">
            <v>4.2693333851493884</v>
          </cell>
          <cell r="H97">
            <v>256.44751616920252</v>
          </cell>
          <cell r="I97"/>
          <cell r="J97"/>
          <cell r="K97">
            <v>5.0562880802754213</v>
          </cell>
          <cell r="L97">
            <v>121.2573227450723</v>
          </cell>
          <cell r="M97">
            <v>4.2768784736328405</v>
          </cell>
          <cell r="N97">
            <v>435086.61296419409</v>
          </cell>
          <cell r="O97">
            <v>478616.58289579314</v>
          </cell>
        </row>
        <row r="98">
          <cell r="B98" t="str">
            <v>Goats / sheep for meat</v>
          </cell>
          <cell r="C98" t="str">
            <v>Small ruminants for meat</v>
          </cell>
          <cell r="D98" t="str">
            <v>South Africa</v>
          </cell>
          <cell r="E98" t="str">
            <v>LGH</v>
          </cell>
          <cell r="F98"/>
          <cell r="G98">
            <v>4.0635284481460525</v>
          </cell>
          <cell r="H98">
            <v>126.64630547555436</v>
          </cell>
          <cell r="I98">
            <v>0</v>
          </cell>
          <cell r="J98">
            <v>217.91436586293068</v>
          </cell>
          <cell r="K98">
            <v>5.3005300986015254</v>
          </cell>
          <cell r="L98">
            <v>122.24878095116321</v>
          </cell>
          <cell r="M98">
            <v>7.2283793071396403</v>
          </cell>
          <cell r="N98">
            <v>111915.7870358059</v>
          </cell>
          <cell r="O98">
            <v>68385.817104207017</v>
          </cell>
        </row>
        <row r="99">
          <cell r="B99" t="str">
            <v>Beef cattle</v>
          </cell>
          <cell r="C99" t="str">
            <v>Beef cattle and Dairy followers</v>
          </cell>
          <cell r="D99" t="str">
            <v>South Africa</v>
          </cell>
          <cell r="E99" t="str">
            <v>LGT</v>
          </cell>
          <cell r="F99"/>
          <cell r="G99">
            <v>81.500204836206436</v>
          </cell>
          <cell r="H99">
            <v>2216.2140603170965</v>
          </cell>
          <cell r="I99"/>
          <cell r="J99"/>
          <cell r="K99"/>
          <cell r="L99">
            <v>811.07487613508829</v>
          </cell>
          <cell r="M99">
            <v>59.286191416376198</v>
          </cell>
          <cell r="N99">
            <v>91.06318671521808</v>
          </cell>
          <cell r="O99">
            <v>50.590659286232274</v>
          </cell>
        </row>
        <row r="100">
          <cell r="B100" t="str">
            <v>Dairy cattle</v>
          </cell>
          <cell r="C100" t="str">
            <v>Dairy cattle</v>
          </cell>
          <cell r="D100" t="str">
            <v>South Africa</v>
          </cell>
          <cell r="E100" t="str">
            <v>LGT</v>
          </cell>
          <cell r="F100">
            <v>3099.8656895663871</v>
          </cell>
          <cell r="G100">
            <v>43.589816623409092</v>
          </cell>
          <cell r="H100">
            <v>2085.2979726816138</v>
          </cell>
          <cell r="I100"/>
          <cell r="J100">
            <v>0</v>
          </cell>
          <cell r="K100">
            <v>105.09555012834045</v>
          </cell>
          <cell r="L100">
            <v>888.17035653335142</v>
          </cell>
          <cell r="M100">
            <v>45.655650405947206</v>
          </cell>
          <cell r="N100">
            <v>13650.436813284792</v>
          </cell>
          <cell r="O100">
            <v>13690.909340713777</v>
          </cell>
        </row>
        <row r="101">
          <cell r="B101" t="str">
            <v>Goats / sheep for milk</v>
          </cell>
          <cell r="C101" t="str">
            <v>Small ruminants dairy</v>
          </cell>
          <cell r="D101" t="str">
            <v>South Africa</v>
          </cell>
          <cell r="E101" t="str">
            <v>LGT</v>
          </cell>
          <cell r="F101"/>
          <cell r="G101">
            <v>81.500204836206436</v>
          </cell>
          <cell r="H101"/>
          <cell r="I101"/>
          <cell r="J101"/>
          <cell r="K101"/>
          <cell r="L101"/>
          <cell r="M101"/>
          <cell r="N101">
            <v>945038.62531674909</v>
          </cell>
          <cell r="O101">
            <v>995426.23653598526</v>
          </cell>
        </row>
        <row r="102">
          <cell r="B102" t="str">
            <v>Goats / sheep for meat</v>
          </cell>
          <cell r="C102" t="str">
            <v>Small ruminants for meat</v>
          </cell>
          <cell r="D102" t="str">
            <v>South Africa</v>
          </cell>
          <cell r="E102" t="str">
            <v>LGT</v>
          </cell>
          <cell r="F102"/>
          <cell r="G102">
            <v>43.589816623409092</v>
          </cell>
          <cell r="H102">
            <v>37.046834889209322</v>
          </cell>
          <cell r="I102">
            <v>0</v>
          </cell>
          <cell r="J102">
            <v>341.56966319499907</v>
          </cell>
          <cell r="K102">
            <v>5.3005300986015236</v>
          </cell>
          <cell r="L102">
            <v>116.3750289357794</v>
          </cell>
          <cell r="M102">
            <v>8.6065170709031449</v>
          </cell>
          <cell r="N102">
            <v>134561.57468325141</v>
          </cell>
          <cell r="O102">
            <v>84173.963464015789</v>
          </cell>
        </row>
        <row r="103">
          <cell r="B103" t="str">
            <v>Beef cattle</v>
          </cell>
          <cell r="C103" t="str">
            <v>Beef cattle and Dairy followers</v>
          </cell>
          <cell r="D103" t="str">
            <v>South Africa</v>
          </cell>
          <cell r="E103" t="str">
            <v>MRA</v>
          </cell>
          <cell r="F103"/>
          <cell r="G103"/>
          <cell r="H103">
            <v>1828.3083874901513</v>
          </cell>
          <cell r="I103"/>
          <cell r="J103"/>
          <cell r="K103"/>
          <cell r="L103">
            <v>798.58185480251632</v>
          </cell>
          <cell r="M103">
            <v>35.944886032490281</v>
          </cell>
          <cell r="N103" t="str">
            <v/>
          </cell>
          <cell r="O103" t="str">
            <v/>
          </cell>
        </row>
        <row r="104">
          <cell r="B104" t="str">
            <v>Dairy cattle</v>
          </cell>
          <cell r="C104" t="str">
            <v>Dairy cattle</v>
          </cell>
          <cell r="D104" t="str">
            <v>South Africa</v>
          </cell>
          <cell r="E104" t="str">
            <v>MRA</v>
          </cell>
          <cell r="F104">
            <v>388.96350036691166</v>
          </cell>
          <cell r="G104">
            <v>4.5124230927899385</v>
          </cell>
          <cell r="H104">
            <v>811.17559474622351</v>
          </cell>
          <cell r="I104"/>
          <cell r="J104">
            <v>0</v>
          </cell>
          <cell r="K104">
            <v>28.470272878848736</v>
          </cell>
          <cell r="L104">
            <v>914.74840225554328</v>
          </cell>
          <cell r="M104">
            <v>29.982342465668243</v>
          </cell>
          <cell r="N104">
            <v>48137.500000000007</v>
          </cell>
          <cell r="O104">
            <v>48137.500000000007</v>
          </cell>
        </row>
        <row r="105">
          <cell r="B105" t="str">
            <v>Goats / sheep for milk</v>
          </cell>
          <cell r="C105" t="str">
            <v>Small ruminants dairy</v>
          </cell>
          <cell r="D105" t="str">
            <v>South Africa</v>
          </cell>
          <cell r="E105" t="str">
            <v>MRA</v>
          </cell>
          <cell r="F105">
            <v>28.789289694175295</v>
          </cell>
          <cell r="G105">
            <v>5.9058986506192692</v>
          </cell>
          <cell r="H105">
            <v>178.03834467625083</v>
          </cell>
          <cell r="I105">
            <v>280.31626218602719</v>
          </cell>
          <cell r="J105"/>
          <cell r="K105"/>
          <cell r="L105">
            <v>112.59353855502512</v>
          </cell>
          <cell r="M105">
            <v>4.8059263893833197</v>
          </cell>
          <cell r="N105">
            <v>3519555.4246111689</v>
          </cell>
          <cell r="O105">
            <v>3807007.0691234278</v>
          </cell>
        </row>
        <row r="106">
          <cell r="B106" t="str">
            <v>Goats / sheep for meat</v>
          </cell>
          <cell r="C106" t="str">
            <v>Small ruminants for meat</v>
          </cell>
          <cell r="D106" t="str">
            <v>South Africa</v>
          </cell>
          <cell r="E106" t="str">
            <v>MRA</v>
          </cell>
          <cell r="F106"/>
          <cell r="G106">
            <v>37.571080299230644</v>
          </cell>
          <cell r="H106">
            <v>119.41998063788112</v>
          </cell>
          <cell r="I106">
            <v>1182.5213183320559</v>
          </cell>
          <cell r="J106">
            <v>89.320769802050592</v>
          </cell>
          <cell r="K106">
            <v>5.30053009860152</v>
          </cell>
          <cell r="L106">
            <v>120.05991813450403</v>
          </cell>
          <cell r="M106">
            <v>5.3920016524600625</v>
          </cell>
          <cell r="N106">
            <v>866812.57538883097</v>
          </cell>
          <cell r="O106">
            <v>579360.9308765711</v>
          </cell>
        </row>
        <row r="107">
          <cell r="B107" t="str">
            <v>Beef cattle</v>
          </cell>
          <cell r="C107" t="str">
            <v>Beef cattle and Dairy followers</v>
          </cell>
          <cell r="D107" t="str">
            <v>South Africa</v>
          </cell>
          <cell r="E107" t="str">
            <v>MRH</v>
          </cell>
          <cell r="F107"/>
          <cell r="G107">
            <v>2.6230406222412332</v>
          </cell>
          <cell r="H107">
            <v>2049.7379106090834</v>
          </cell>
          <cell r="I107">
            <v>72.299835401523211</v>
          </cell>
          <cell r="J107"/>
          <cell r="K107">
            <v>14.330430555038173</v>
          </cell>
          <cell r="L107">
            <v>798.63781948825101</v>
          </cell>
          <cell r="M107">
            <v>50.510544125056086</v>
          </cell>
          <cell r="N107">
            <v>1501.4377907442763</v>
          </cell>
          <cell r="O107">
            <v>834.13210596904264</v>
          </cell>
        </row>
        <row r="108">
          <cell r="B108" t="str">
            <v>Dairy cattle</v>
          </cell>
          <cell r="C108" t="str">
            <v>Dairy cattle</v>
          </cell>
          <cell r="D108" t="str">
            <v>South Africa</v>
          </cell>
          <cell r="E108" t="str">
            <v>MRH</v>
          </cell>
          <cell r="F108">
            <v>1839.0388890108188</v>
          </cell>
          <cell r="G108">
            <v>2.7334545960384777</v>
          </cell>
          <cell r="H108">
            <v>1022.828960085978</v>
          </cell>
          <cell r="I108">
            <v>75.792250675882357</v>
          </cell>
          <cell r="J108">
            <v>0</v>
          </cell>
          <cell r="K108">
            <v>66.001442284270382</v>
          </cell>
          <cell r="L108">
            <v>790.56535496073911</v>
          </cell>
          <cell r="M108">
            <v>48.949654446196966</v>
          </cell>
          <cell r="N108">
            <v>107244.86220925559</v>
          </cell>
          <cell r="O108">
            <v>107912.16789403078</v>
          </cell>
        </row>
        <row r="109">
          <cell r="B109" t="str">
            <v>Goats / sheep for milk</v>
          </cell>
          <cell r="C109" t="str">
            <v>Small ruminants dairy</v>
          </cell>
          <cell r="D109" t="str">
            <v>South Africa</v>
          </cell>
          <cell r="E109" t="str">
            <v>MRH</v>
          </cell>
          <cell r="F109">
            <v>70.167955244714378</v>
          </cell>
          <cell r="G109">
            <v>65.199033634979813</v>
          </cell>
          <cell r="H109">
            <v>256.44751616920269</v>
          </cell>
          <cell r="I109">
            <v>383.52829406074039</v>
          </cell>
          <cell r="J109"/>
          <cell r="K109">
            <v>5.0562880802754213</v>
          </cell>
          <cell r="L109">
            <v>121.25732274507239</v>
          </cell>
          <cell r="M109">
            <v>4.2321345994366579</v>
          </cell>
          <cell r="N109">
            <v>900799.2028763385</v>
          </cell>
          <cell r="O109">
            <v>981330.26456352579</v>
          </cell>
        </row>
        <row r="110">
          <cell r="B110" t="str">
            <v>Goats / sheep for meat</v>
          </cell>
          <cell r="C110" t="str">
            <v>Small ruminants for meat</v>
          </cell>
          <cell r="D110" t="str">
            <v>South Africa</v>
          </cell>
          <cell r="E110" t="str">
            <v>MRH</v>
          </cell>
          <cell r="F110"/>
          <cell r="G110">
            <v>40.233936372699766</v>
          </cell>
          <cell r="H110">
            <v>87.385882063914423</v>
          </cell>
          <cell r="I110">
            <v>937.67825690583788</v>
          </cell>
          <cell r="J110">
            <v>129.2331210307963</v>
          </cell>
          <cell r="K110">
            <v>6.9260498779661903</v>
          </cell>
          <cell r="L110">
            <v>108.10089760399883</v>
          </cell>
          <cell r="M110">
            <v>7.3808200317077439</v>
          </cell>
          <cell r="N110">
            <v>218669.49712366142</v>
          </cell>
          <cell r="O110">
            <v>138138.43543647497</v>
          </cell>
        </row>
        <row r="111">
          <cell r="B111" t="str">
            <v>Beef cattle</v>
          </cell>
          <cell r="C111" t="str">
            <v>Beef cattle and Dairy followers</v>
          </cell>
          <cell r="D111" t="str">
            <v>South Africa</v>
          </cell>
          <cell r="E111" t="str">
            <v>MRT</v>
          </cell>
          <cell r="F111"/>
          <cell r="G111">
            <v>5.0334022751115519</v>
          </cell>
          <cell r="H111">
            <v>2235.465613862018</v>
          </cell>
          <cell r="I111"/>
          <cell r="J111"/>
          <cell r="K111">
            <v>9.6978862871693163</v>
          </cell>
          <cell r="L111">
            <v>811.95977220194311</v>
          </cell>
          <cell r="M111">
            <v>74.838137258692683</v>
          </cell>
          <cell r="N111">
            <v>277.62774240329043</v>
          </cell>
          <cell r="O111">
            <v>154.23763466849465</v>
          </cell>
        </row>
        <row r="112">
          <cell r="B112" t="str">
            <v>Dairy cattle</v>
          </cell>
          <cell r="C112" t="str">
            <v>Dairy cattle</v>
          </cell>
          <cell r="D112" t="str">
            <v>South Africa</v>
          </cell>
          <cell r="E112" t="str">
            <v>MRT</v>
          </cell>
          <cell r="F112">
            <v>2954.5241764587613</v>
          </cell>
          <cell r="G112">
            <v>4.1607321570735349</v>
          </cell>
          <cell r="H112">
            <v>698.09173170721613</v>
          </cell>
          <cell r="I112">
            <v>75.79225067588203</v>
          </cell>
          <cell r="J112">
            <v>762.51496930242217</v>
          </cell>
          <cell r="K112">
            <v>125.31048999889208</v>
          </cell>
          <cell r="L112">
            <v>816.4231845843774</v>
          </cell>
          <cell r="M112">
            <v>45.534148407213877</v>
          </cell>
          <cell r="N112">
            <v>24565.472257596724</v>
          </cell>
          <cell r="O112">
            <v>24688.862365331526</v>
          </cell>
        </row>
        <row r="113">
          <cell r="B113" t="str">
            <v>Goats / sheep for milk</v>
          </cell>
          <cell r="C113" t="str">
            <v>Small ruminants dairy</v>
          </cell>
          <cell r="D113" t="str">
            <v>South Africa</v>
          </cell>
          <cell r="E113" t="str">
            <v>MRT</v>
          </cell>
          <cell r="F113"/>
          <cell r="G113">
            <v>98.360741611508246</v>
          </cell>
          <cell r="H113"/>
          <cell r="I113">
            <v>478.17690915671943</v>
          </cell>
          <cell r="J113"/>
          <cell r="K113"/>
          <cell r="L113">
            <v>0</v>
          </cell>
          <cell r="M113">
            <v>0</v>
          </cell>
          <cell r="N113">
            <v>1354763.7231488058</v>
          </cell>
          <cell r="O113">
            <v>1449016.0445028245</v>
          </cell>
        </row>
        <row r="114">
          <cell r="B114" t="str">
            <v>Goats / sheep for meat</v>
          </cell>
          <cell r="C114" t="str">
            <v>Small ruminants for meat</v>
          </cell>
          <cell r="D114" t="str">
            <v>South Africa</v>
          </cell>
          <cell r="E114" t="str">
            <v>MRT</v>
          </cell>
          <cell r="F114"/>
          <cell r="G114">
            <v>42.725257609067953</v>
          </cell>
          <cell r="H114">
            <v>114.89365736288799</v>
          </cell>
          <cell r="I114">
            <v>840.91991333358942</v>
          </cell>
          <cell r="J114">
            <v>101.20714942767647</v>
          </cell>
          <cell r="K114">
            <v>6.7686799534468225</v>
          </cell>
          <cell r="L114">
            <v>107.93264503203602</v>
          </cell>
          <cell r="M114">
            <v>8.0237351704416398</v>
          </cell>
          <cell r="N114">
            <v>254689.5768511935</v>
          </cell>
          <cell r="O114">
            <v>160437.2554971741</v>
          </cell>
        </row>
        <row r="115">
          <cell r="B115" t="str">
            <v>Beef cattle</v>
          </cell>
          <cell r="C115" t="str">
            <v>Beef cattle and Dairy followers</v>
          </cell>
          <cell r="D115" t="str">
            <v>South Africa</v>
          </cell>
          <cell r="E115" t="str">
            <v>Other</v>
          </cell>
          <cell r="F115"/>
          <cell r="G115"/>
          <cell r="H115">
            <v>2078.4027693484559</v>
          </cell>
          <cell r="I115"/>
          <cell r="J115">
            <v>169.38915255906988</v>
          </cell>
          <cell r="K115">
            <v>8.4160130828078756</v>
          </cell>
          <cell r="L115">
            <v>846.31438630354148</v>
          </cell>
          <cell r="M115">
            <v>39.173744413586775</v>
          </cell>
          <cell r="N115" t="str">
            <v/>
          </cell>
          <cell r="O115" t="str">
            <v/>
          </cell>
        </row>
        <row r="116">
          <cell r="B116" t="str">
            <v>Dairy cattle</v>
          </cell>
          <cell r="C116" t="str">
            <v>Dairy cattle</v>
          </cell>
          <cell r="D116" t="str">
            <v>South Africa</v>
          </cell>
          <cell r="E116" t="str">
            <v>Other</v>
          </cell>
          <cell r="F116">
            <v>1446.6505817768216</v>
          </cell>
          <cell r="G116">
            <v>4.5771250418600671</v>
          </cell>
          <cell r="H116">
            <v>2370.6325291564849</v>
          </cell>
          <cell r="I116">
            <v>75.79225067588213</v>
          </cell>
          <cell r="J116">
            <v>73.024490413095734</v>
          </cell>
          <cell r="K116">
            <v>11.454046875916145</v>
          </cell>
          <cell r="L116">
            <v>939.76958258854722</v>
          </cell>
          <cell r="M116">
            <v>37.234963411613876</v>
          </cell>
          <cell r="N116">
            <v>59988.800000000003</v>
          </cell>
          <cell r="O116">
            <v>59988.800000000003</v>
          </cell>
        </row>
        <row r="117">
          <cell r="B117" t="str">
            <v>Goats / sheep for milk</v>
          </cell>
          <cell r="C117" t="str">
            <v>Small ruminants dairy</v>
          </cell>
          <cell r="D117" t="str">
            <v>South Africa</v>
          </cell>
          <cell r="E117" t="str">
            <v>Other</v>
          </cell>
          <cell r="F117">
            <v>51.794592556228771</v>
          </cell>
          <cell r="G117">
            <v>65.429784640167625</v>
          </cell>
          <cell r="H117">
            <v>261.07470563490011</v>
          </cell>
          <cell r="I117"/>
          <cell r="J117"/>
          <cell r="K117"/>
          <cell r="L117">
            <v>113.85141960103358</v>
          </cell>
          <cell r="M117">
            <v>4.383688664899247</v>
          </cell>
          <cell r="N117">
            <v>1199430.12897581</v>
          </cell>
          <cell r="O117">
            <v>1333057.0589842319</v>
          </cell>
        </row>
        <row r="118">
          <cell r="B118" t="str">
            <v>Goats / sheep for meat</v>
          </cell>
          <cell r="C118" t="str">
            <v>Small ruminants for meat</v>
          </cell>
          <cell r="D118" t="str">
            <v>South Africa</v>
          </cell>
          <cell r="E118" t="str">
            <v>Other</v>
          </cell>
          <cell r="F118"/>
          <cell r="G118">
            <v>45.622273722974441</v>
          </cell>
          <cell r="H118">
            <v>162.89593276479002</v>
          </cell>
          <cell r="I118"/>
          <cell r="J118">
            <v>149.26497174137248</v>
          </cell>
          <cell r="K118">
            <v>5.9700643337429788</v>
          </cell>
          <cell r="L118">
            <v>118.41720396582565</v>
          </cell>
          <cell r="M118">
            <v>6.250901086146504</v>
          </cell>
          <cell r="N118">
            <v>360571.67102418822</v>
          </cell>
          <cell r="O118">
            <v>226944.741015768</v>
          </cell>
        </row>
        <row r="119">
          <cell r="B119" t="str">
            <v>Beef cattle</v>
          </cell>
          <cell r="C119" t="str">
            <v>Beef cattle and Dairy followers</v>
          </cell>
          <cell r="D119" t="str">
            <v>South Africa</v>
          </cell>
          <cell r="E119" t="str">
            <v>URBAN</v>
          </cell>
          <cell r="F119"/>
          <cell r="G119">
            <v>4.5135203499826559</v>
          </cell>
          <cell r="H119">
            <v>1963.1307967777507</v>
          </cell>
          <cell r="I119"/>
          <cell r="J119">
            <v>360.95850994491514</v>
          </cell>
          <cell r="K119">
            <v>2.9594156646347263</v>
          </cell>
          <cell r="L119">
            <v>790.21643614186075</v>
          </cell>
          <cell r="M119">
            <v>51.49775172921882</v>
          </cell>
          <cell r="N119">
            <v>793.695092849459</v>
          </cell>
          <cell r="O119">
            <v>440.94171824969959</v>
          </cell>
        </row>
        <row r="120">
          <cell r="B120" t="str">
            <v>Dairy cattle</v>
          </cell>
          <cell r="C120" t="str">
            <v>Dairy cattle</v>
          </cell>
          <cell r="D120" t="str">
            <v>South Africa</v>
          </cell>
          <cell r="E120" t="str">
            <v>URBAN</v>
          </cell>
          <cell r="F120">
            <v>2092.3064856853807</v>
          </cell>
          <cell r="G120">
            <v>4.2706108919428862</v>
          </cell>
          <cell r="H120">
            <v>2094.8550348162662</v>
          </cell>
          <cell r="I120"/>
          <cell r="J120">
            <v>257.85528962302567</v>
          </cell>
          <cell r="K120">
            <v>32.42559906444437</v>
          </cell>
          <cell r="L120">
            <v>866.48317590964314</v>
          </cell>
          <cell r="M120">
            <v>41.281386276081875</v>
          </cell>
          <cell r="N120">
            <v>38754.304907150574</v>
          </cell>
          <cell r="O120">
            <v>39107.058281750295</v>
          </cell>
        </row>
        <row r="121">
          <cell r="B121" t="str">
            <v>Goats / sheep for milk</v>
          </cell>
          <cell r="C121" t="str">
            <v>Small ruminants dairy</v>
          </cell>
          <cell r="D121" t="str">
            <v>South Africa</v>
          </cell>
          <cell r="E121" t="str">
            <v>URBAN</v>
          </cell>
          <cell r="F121">
            <v>51.79459255622875</v>
          </cell>
          <cell r="G121">
            <v>95.390920351969768</v>
          </cell>
          <cell r="H121">
            <v>261.07470563490023</v>
          </cell>
          <cell r="I121"/>
          <cell r="J121"/>
          <cell r="K121"/>
          <cell r="L121">
            <v>113.85141960103354</v>
          </cell>
          <cell r="M121">
            <v>4.383688664899247</v>
          </cell>
          <cell r="N121">
            <v>437265.09746345005</v>
          </cell>
          <cell r="O121">
            <v>463658.19542288943</v>
          </cell>
        </row>
        <row r="122">
          <cell r="B122" t="str">
            <v>Goats / sheep for meat</v>
          </cell>
          <cell r="C122" t="str">
            <v>Small ruminants for meat</v>
          </cell>
          <cell r="D122" t="str">
            <v>South Africa</v>
          </cell>
          <cell r="E122" t="str">
            <v>URBAN</v>
          </cell>
          <cell r="F122"/>
          <cell r="G122">
            <v>44.597835567117045</v>
          </cell>
          <cell r="H122">
            <v>38.189132471970026</v>
          </cell>
          <cell r="I122"/>
          <cell r="J122">
            <v>345.1538237325351</v>
          </cell>
          <cell r="K122">
            <v>5.4574949237285919</v>
          </cell>
          <cell r="L122">
            <v>114.87702461523212</v>
          </cell>
          <cell r="M122">
            <v>8.0114591375534001</v>
          </cell>
          <cell r="N122">
            <v>74028.9025365501</v>
          </cell>
          <cell r="O122">
            <v>47635.804577110939</v>
          </cell>
        </row>
        <row r="123">
          <cell r="B123" t="str">
            <v>Beef cattle</v>
          </cell>
          <cell r="C123" t="str">
            <v>Beef cattle and Dairy followers</v>
          </cell>
          <cell r="D123" t="str">
            <v>Western Africa</v>
          </cell>
          <cell r="E123" t="str">
            <v>ANY</v>
          </cell>
          <cell r="F123"/>
          <cell r="G123">
            <v>4.5135203499826604</v>
          </cell>
          <cell r="H123">
            <v>1736.3688668123984</v>
          </cell>
          <cell r="I123"/>
          <cell r="J123">
            <v>1273.3850029253358</v>
          </cell>
          <cell r="K123">
            <v>31.263144460634312</v>
          </cell>
          <cell r="L123">
            <v>1863.7460163170197</v>
          </cell>
          <cell r="M123">
            <v>62.309151595542282</v>
          </cell>
          <cell r="N123">
            <v>66.508832289246797</v>
          </cell>
          <cell r="O123">
            <v>36.949351271803785</v>
          </cell>
        </row>
        <row r="124">
          <cell r="B124" t="str">
            <v>Dairy cattle</v>
          </cell>
          <cell r="C124" t="str">
            <v>Dairy cattle</v>
          </cell>
          <cell r="D124" t="str">
            <v>Western Africa</v>
          </cell>
          <cell r="E124" t="str">
            <v>ANY</v>
          </cell>
          <cell r="F124">
            <v>294.90748447789201</v>
          </cell>
          <cell r="G124">
            <v>4.9515906402336833</v>
          </cell>
          <cell r="H124">
            <v>1280.2992150254238</v>
          </cell>
          <cell r="I124"/>
          <cell r="J124">
            <v>662.56463585920415</v>
          </cell>
          <cell r="K124">
            <v>20.975566391710913</v>
          </cell>
          <cell r="L124">
            <v>1067.4533666262037</v>
          </cell>
          <cell r="M124">
            <v>33.038752905750883</v>
          </cell>
          <cell r="N124">
            <v>17045.691167710789</v>
          </cell>
          <cell r="O124">
            <v>17075.25064872823</v>
          </cell>
        </row>
        <row r="125">
          <cell r="B125" t="str">
            <v>Goats / sheep for milk</v>
          </cell>
          <cell r="C125" t="str">
            <v>Small ruminants dairy</v>
          </cell>
          <cell r="D125" t="str">
            <v>Western Africa</v>
          </cell>
          <cell r="E125" t="str">
            <v>ANY</v>
          </cell>
          <cell r="F125">
            <v>42.87980325697017</v>
          </cell>
          <cell r="G125">
            <v>22.62186672790693</v>
          </cell>
          <cell r="H125">
            <v>178.59556182761185</v>
          </cell>
          <cell r="I125">
            <v>1495.9218410789217</v>
          </cell>
          <cell r="J125">
            <v>39.897711548611568</v>
          </cell>
          <cell r="K125"/>
          <cell r="L125">
            <v>102.14293801767894</v>
          </cell>
          <cell r="M125">
            <v>3.6853122979261794</v>
          </cell>
          <cell r="N125">
            <v>12479465.220372522</v>
          </cell>
          <cell r="O125">
            <v>13710584.300000004</v>
          </cell>
        </row>
        <row r="126">
          <cell r="B126" t="str">
            <v>Goats / sheep for meat</v>
          </cell>
          <cell r="C126" t="str">
            <v>Small ruminants for meat</v>
          </cell>
          <cell r="D126" t="str">
            <v>Western Africa</v>
          </cell>
          <cell r="E126" t="str">
            <v>ANY</v>
          </cell>
          <cell r="F126"/>
          <cell r="G126">
            <v>19.601284106622938</v>
          </cell>
          <cell r="H126">
            <v>201.52188885615806</v>
          </cell>
          <cell r="I126">
            <v>485.92591860246154</v>
          </cell>
          <cell r="J126">
            <v>13.755978884211741</v>
          </cell>
          <cell r="K126">
            <v>33.817119907594972</v>
          </cell>
          <cell r="L126">
            <v>151.70361545273556</v>
          </cell>
          <cell r="M126">
            <v>6.4008655655558133</v>
          </cell>
          <cell r="N126">
            <v>3556431.5796274873</v>
          </cell>
          <cell r="O126">
            <v>2325312.5</v>
          </cell>
        </row>
        <row r="127">
          <cell r="B127" t="str">
            <v>Beef cattle</v>
          </cell>
          <cell r="C127" t="str">
            <v>Beef cattle and Dairy followers</v>
          </cell>
          <cell r="D127" t="str">
            <v>Western Africa</v>
          </cell>
          <cell r="E127" t="str">
            <v>LGA</v>
          </cell>
          <cell r="F127"/>
          <cell r="G127">
            <v>3.1998763656474325</v>
          </cell>
          <cell r="H127">
            <v>2157.4009877189801</v>
          </cell>
          <cell r="I127">
            <v>35.414309516752169</v>
          </cell>
          <cell r="J127">
            <v>863.17268789364368</v>
          </cell>
          <cell r="K127"/>
          <cell r="L127">
            <v>1674.1027406951584</v>
          </cell>
          <cell r="M127">
            <v>54.360299082610865</v>
          </cell>
          <cell r="N127">
            <v>283691.88000000024</v>
          </cell>
          <cell r="O127">
            <v>157606.60000000006</v>
          </cell>
        </row>
        <row r="128">
          <cell r="B128" t="str">
            <v>Dairy cattle</v>
          </cell>
          <cell r="C128" t="str">
            <v>Dairy cattle</v>
          </cell>
          <cell r="D128" t="str">
            <v>Western Africa</v>
          </cell>
          <cell r="E128" t="str">
            <v>LGA</v>
          </cell>
          <cell r="F128">
            <v>153.86094777029876</v>
          </cell>
          <cell r="G128">
            <v>3.4928946601192155</v>
          </cell>
          <cell r="H128">
            <v>1384.1667940934253</v>
          </cell>
          <cell r="I128">
            <v>102.09212962565141</v>
          </cell>
          <cell r="J128">
            <v>561.54217887645632</v>
          </cell>
          <cell r="K128"/>
          <cell r="L128">
            <v>1102.6270796608085</v>
          </cell>
          <cell r="M128">
            <v>31.315972084777599</v>
          </cell>
          <cell r="N128">
            <v>1241714.6200000001</v>
          </cell>
          <cell r="O128">
            <v>1367799.9000000011</v>
          </cell>
        </row>
        <row r="129">
          <cell r="B129" t="str">
            <v>Goats / sheep for milk</v>
          </cell>
          <cell r="C129" t="str">
            <v>Small ruminants dairy</v>
          </cell>
          <cell r="D129" t="str">
            <v>Western Africa</v>
          </cell>
          <cell r="E129" t="str">
            <v>LGA</v>
          </cell>
          <cell r="F129">
            <v>41.364223461434314</v>
          </cell>
          <cell r="G129">
            <v>5.3850312045570252</v>
          </cell>
          <cell r="H129">
            <v>233.76925779687036</v>
          </cell>
          <cell r="I129">
            <v>797.14786717372715</v>
          </cell>
          <cell r="J129"/>
          <cell r="K129"/>
          <cell r="L129">
            <v>106.95805220843278</v>
          </cell>
          <cell r="M129">
            <v>3.9102800738759687</v>
          </cell>
          <cell r="N129">
            <v>2686811.4330399819</v>
          </cell>
          <cell r="O129">
            <v>3008800.2410122091</v>
          </cell>
        </row>
        <row r="130">
          <cell r="B130" t="str">
            <v>Goats / sheep for meat</v>
          </cell>
          <cell r="C130" t="str">
            <v>Small ruminants for meat</v>
          </cell>
          <cell r="D130" t="str">
            <v>Western Africa</v>
          </cell>
          <cell r="E130" t="str">
            <v>LGA</v>
          </cell>
          <cell r="F130"/>
          <cell r="G130">
            <v>16.568882236580748</v>
          </cell>
          <cell r="H130">
            <v>289.17428774705348</v>
          </cell>
          <cell r="I130">
            <v>518.58933501683146</v>
          </cell>
          <cell r="J130"/>
          <cell r="K130">
            <v>30.138878234940854</v>
          </cell>
          <cell r="L130">
            <v>170.19263830281466</v>
          </cell>
          <cell r="M130">
            <v>5.6114181915531898</v>
          </cell>
          <cell r="N130">
            <v>927327.76696002332</v>
          </cell>
          <cell r="O130">
            <v>605338.95898779249</v>
          </cell>
        </row>
        <row r="131">
          <cell r="B131" t="str">
            <v>Beef cattle</v>
          </cell>
          <cell r="C131" t="str">
            <v>Beef cattle and Dairy followers</v>
          </cell>
          <cell r="D131" t="str">
            <v>Western Africa</v>
          </cell>
          <cell r="E131" t="str">
            <v>LGH</v>
          </cell>
          <cell r="F131"/>
          <cell r="G131">
            <v>3.066587915082776</v>
          </cell>
          <cell r="H131">
            <v>3215.4553518186735</v>
          </cell>
          <cell r="I131"/>
          <cell r="J131"/>
          <cell r="K131"/>
          <cell r="L131">
            <v>1419.0149234597748</v>
          </cell>
          <cell r="M131">
            <v>46.207826845214974</v>
          </cell>
          <cell r="N131">
            <v>152273.38496190973</v>
          </cell>
          <cell r="O131">
            <v>84596.324978838733</v>
          </cell>
        </row>
        <row r="132">
          <cell r="B132" t="str">
            <v>Dairy cattle</v>
          </cell>
          <cell r="C132" t="str">
            <v>Dairy cattle</v>
          </cell>
          <cell r="D132" t="str">
            <v>Western Africa</v>
          </cell>
          <cell r="E132" t="str">
            <v>LGH</v>
          </cell>
          <cell r="F132">
            <v>481.45961646782405</v>
          </cell>
          <cell r="G132">
            <v>2.5444034978996779</v>
          </cell>
          <cell r="H132">
            <v>2522.6778201893803</v>
          </cell>
          <cell r="I132">
            <v>47.135173226903682</v>
          </cell>
          <cell r="J132"/>
          <cell r="K132"/>
          <cell r="L132">
            <v>1092.0231255710753</v>
          </cell>
          <cell r="M132">
            <v>36.310305273112057</v>
          </cell>
          <cell r="N132">
            <v>188380.81503809019</v>
          </cell>
          <cell r="O132">
            <v>256057.87502116157</v>
          </cell>
        </row>
        <row r="133">
          <cell r="B133" t="str">
            <v>Goats / sheep for milk</v>
          </cell>
          <cell r="C133" t="str">
            <v>Small ruminants dairy</v>
          </cell>
          <cell r="D133" t="str">
            <v>Western Africa</v>
          </cell>
          <cell r="E133" t="str">
            <v>LGH</v>
          </cell>
          <cell r="F133">
            <v>44.003563306216272</v>
          </cell>
          <cell r="G133">
            <v>1.8226259461577687</v>
          </cell>
          <cell r="H133">
            <v>229.96532016999842</v>
          </cell>
          <cell r="I133"/>
          <cell r="J133"/>
          <cell r="K133"/>
          <cell r="L133">
            <v>101.96107321344184</v>
          </cell>
          <cell r="M133">
            <v>3.6520760900904303</v>
          </cell>
          <cell r="N133">
            <v>526343.9064638674</v>
          </cell>
          <cell r="O133">
            <v>592036.9838783202</v>
          </cell>
        </row>
        <row r="134">
          <cell r="B134" t="str">
            <v>Goats / sheep for meat</v>
          </cell>
          <cell r="C134" t="str">
            <v>Small ruminants for meat</v>
          </cell>
          <cell r="D134" t="str">
            <v>Western Africa</v>
          </cell>
          <cell r="E134" t="str">
            <v>LGH</v>
          </cell>
          <cell r="F134"/>
          <cell r="G134">
            <v>29.78939208071326</v>
          </cell>
          <cell r="H134">
            <v>353.32525850886987</v>
          </cell>
          <cell r="I134"/>
          <cell r="J134"/>
          <cell r="K134">
            <v>30.13887823494089</v>
          </cell>
          <cell r="L134">
            <v>160.079902790435</v>
          </cell>
          <cell r="M134">
            <v>9.6551609293030651</v>
          </cell>
          <cell r="N134">
            <v>164232.69353613208</v>
          </cell>
          <cell r="O134">
            <v>98539.616121679268</v>
          </cell>
        </row>
        <row r="135">
          <cell r="B135" t="str">
            <v>Beef cattle</v>
          </cell>
          <cell r="C135" t="str">
            <v>Beef cattle and Dairy followers</v>
          </cell>
          <cell r="D135" t="str">
            <v>Western Africa</v>
          </cell>
          <cell r="E135" t="str">
            <v>LGT</v>
          </cell>
          <cell r="F135"/>
          <cell r="G135">
            <v>5.4179652301622143</v>
          </cell>
          <cell r="H135"/>
          <cell r="I135"/>
          <cell r="J135"/>
          <cell r="K135"/>
          <cell r="L135"/>
          <cell r="M135"/>
          <cell r="N135">
            <v>1296.7222585728125</v>
          </cell>
          <cell r="O135">
            <v>720.4012547626744</v>
          </cell>
        </row>
        <row r="136">
          <cell r="B136" t="str">
            <v>Dairy cattle</v>
          </cell>
          <cell r="C136" t="str">
            <v>Dairy cattle</v>
          </cell>
          <cell r="D136" t="str">
            <v>Western Africa</v>
          </cell>
          <cell r="E136" t="str">
            <v>LGT</v>
          </cell>
          <cell r="F136"/>
          <cell r="G136">
            <v>4.4953838157780144</v>
          </cell>
          <cell r="H136"/>
          <cell r="I136"/>
          <cell r="J136"/>
          <cell r="K136"/>
          <cell r="L136"/>
          <cell r="M136"/>
          <cell r="N136">
            <v>28134.477741427196</v>
          </cell>
          <cell r="O136">
            <v>28710.798745237353</v>
          </cell>
        </row>
        <row r="137">
          <cell r="B137" t="str">
            <v>Goats / sheep for milk</v>
          </cell>
          <cell r="C137" t="str">
            <v>Small ruminants dairy</v>
          </cell>
          <cell r="D137" t="str">
            <v>Western Africa</v>
          </cell>
          <cell r="E137" t="str">
            <v>LGT</v>
          </cell>
          <cell r="F137"/>
          <cell r="G137"/>
          <cell r="H137"/>
          <cell r="I137"/>
          <cell r="J137"/>
          <cell r="K137"/>
          <cell r="L137">
            <v>0</v>
          </cell>
          <cell r="M137">
            <v>0</v>
          </cell>
          <cell r="N137" t="str">
            <v/>
          </cell>
          <cell r="O137" t="str">
            <v/>
          </cell>
        </row>
        <row r="138">
          <cell r="B138" t="str">
            <v>Goats / sheep for meat</v>
          </cell>
          <cell r="C138" t="str">
            <v>Small ruminants for meat</v>
          </cell>
          <cell r="D138" t="str">
            <v>Western Africa</v>
          </cell>
          <cell r="E138" t="str">
            <v>LGT</v>
          </cell>
          <cell r="F138"/>
          <cell r="G138"/>
          <cell r="H138"/>
          <cell r="I138"/>
          <cell r="J138"/>
          <cell r="K138"/>
          <cell r="L138"/>
          <cell r="M138"/>
          <cell r="N138" t="str">
            <v/>
          </cell>
          <cell r="O138" t="str">
            <v/>
          </cell>
        </row>
        <row r="139">
          <cell r="B139" t="str">
            <v>Beef cattle</v>
          </cell>
          <cell r="C139" t="str">
            <v>Beef cattle and Dairy followers</v>
          </cell>
          <cell r="D139" t="str">
            <v>Western Africa</v>
          </cell>
          <cell r="E139" t="str">
            <v>MRA</v>
          </cell>
          <cell r="F139"/>
          <cell r="G139"/>
          <cell r="H139">
            <v>1594.2957343474561</v>
          </cell>
          <cell r="I139"/>
          <cell r="J139">
            <v>1726.3453757872858</v>
          </cell>
          <cell r="K139"/>
          <cell r="L139">
            <v>2107.3261462506021</v>
          </cell>
          <cell r="M139">
            <v>62.190818840664825</v>
          </cell>
          <cell r="N139" t="str">
            <v/>
          </cell>
          <cell r="O139" t="str">
            <v/>
          </cell>
        </row>
        <row r="140">
          <cell r="B140" t="str">
            <v>Dairy cattle</v>
          </cell>
          <cell r="C140" t="str">
            <v>Dairy cattle</v>
          </cell>
          <cell r="D140" t="str">
            <v>Western Africa</v>
          </cell>
          <cell r="E140" t="str">
            <v>MRA</v>
          </cell>
          <cell r="F140">
            <v>192.70509923383872</v>
          </cell>
          <cell r="G140"/>
          <cell r="H140">
            <v>1082.8145315151435</v>
          </cell>
          <cell r="I140"/>
          <cell r="J140">
            <v>842.31326831468334</v>
          </cell>
          <cell r="K140"/>
          <cell r="L140">
            <v>1075.4664950860072</v>
          </cell>
          <cell r="M140">
            <v>31.968868007684573</v>
          </cell>
          <cell r="N140" t="str">
            <v/>
          </cell>
          <cell r="O140" t="str">
            <v/>
          </cell>
        </row>
        <row r="141">
          <cell r="B141" t="str">
            <v>Goats / sheep for milk</v>
          </cell>
          <cell r="C141" t="str">
            <v>Small ruminants dairy</v>
          </cell>
          <cell r="D141" t="str">
            <v>Western Africa</v>
          </cell>
          <cell r="E141" t="str">
            <v>MRA</v>
          </cell>
          <cell r="F141">
            <v>43.916167947117572</v>
          </cell>
          <cell r="G141">
            <v>21.250161599521224</v>
          </cell>
          <cell r="H141">
            <v>112.25606143636703</v>
          </cell>
          <cell r="I141">
            <v>1833.4400944995712</v>
          </cell>
          <cell r="J141">
            <v>86.412666393777201</v>
          </cell>
          <cell r="K141"/>
          <cell r="L141">
            <v>96.617184984291384</v>
          </cell>
          <cell r="M141">
            <v>3.3866044215231534</v>
          </cell>
          <cell r="N141">
            <v>7456730.853707755</v>
          </cell>
          <cell r="O141">
            <v>8121686.135805171</v>
          </cell>
        </row>
        <row r="142">
          <cell r="B142" t="str">
            <v>Goats / sheep for meat</v>
          </cell>
          <cell r="C142" t="str">
            <v>Small ruminants for meat</v>
          </cell>
          <cell r="D142" t="str">
            <v>Western Africa</v>
          </cell>
          <cell r="E142" t="str">
            <v>MRA</v>
          </cell>
          <cell r="F142"/>
          <cell r="G142">
            <v>18.658080378619385</v>
          </cell>
          <cell r="H142">
            <v>167.70694634132298</v>
          </cell>
          <cell r="I142">
            <v>518.58933501683146</v>
          </cell>
          <cell r="J142"/>
          <cell r="K142">
            <v>30.138878234940865</v>
          </cell>
          <cell r="L142">
            <v>151.31594731339632</v>
          </cell>
          <cell r="M142">
            <v>5.3966969013570569</v>
          </cell>
          <cell r="N142">
            <v>1994865.8462922447</v>
          </cell>
          <cell r="O142">
            <v>1329910.5641948311</v>
          </cell>
        </row>
        <row r="143">
          <cell r="B143" t="str">
            <v>Beef cattle</v>
          </cell>
          <cell r="C143" t="str">
            <v>Beef cattle and Dairy followers</v>
          </cell>
          <cell r="D143" t="str">
            <v>Western Africa</v>
          </cell>
          <cell r="E143" t="str">
            <v>MRH</v>
          </cell>
          <cell r="F143"/>
          <cell r="G143">
            <v>3.2625360246727251</v>
          </cell>
          <cell r="H143">
            <v>887.14586137764149</v>
          </cell>
          <cell r="I143">
            <v>79.802887277038224</v>
          </cell>
          <cell r="J143">
            <v>431.58634394682082</v>
          </cell>
          <cell r="K143">
            <v>254.85365661368567</v>
          </cell>
          <cell r="L143">
            <v>1247.6802258238208</v>
          </cell>
          <cell r="M143">
            <v>84.857116912199629</v>
          </cell>
          <cell r="N143">
            <v>124601.59796776593</v>
          </cell>
          <cell r="O143">
            <v>69223.109982092166</v>
          </cell>
        </row>
        <row r="144">
          <cell r="B144" t="str">
            <v>Dairy cattle</v>
          </cell>
          <cell r="C144" t="str">
            <v>Dairy cattle</v>
          </cell>
          <cell r="D144" t="str">
            <v>Western Africa</v>
          </cell>
          <cell r="E144" t="str">
            <v>MRH</v>
          </cell>
          <cell r="F144">
            <v>1090.4510345634355</v>
          </cell>
          <cell r="G144">
            <v>2.7069851910562024</v>
          </cell>
          <cell r="H144">
            <v>1440.1225833417411</v>
          </cell>
          <cell r="I144">
            <v>141.40551968071102</v>
          </cell>
          <cell r="J144">
            <v>280.77108943822805</v>
          </cell>
          <cell r="K144">
            <v>198.95589325752383</v>
          </cell>
          <cell r="L144">
            <v>942.32540674647601</v>
          </cell>
          <cell r="M144">
            <v>41.942065688877527</v>
          </cell>
          <cell r="N144">
            <v>624220.7020322344</v>
          </cell>
          <cell r="O144">
            <v>679599.1900179087</v>
          </cell>
        </row>
        <row r="145">
          <cell r="B145" t="str">
            <v>Goats / sheep for milk</v>
          </cell>
          <cell r="C145" t="str">
            <v>Small ruminants dairy</v>
          </cell>
          <cell r="D145" t="str">
            <v>Western Africa</v>
          </cell>
          <cell r="E145" t="str">
            <v>MRH</v>
          </cell>
          <cell r="F145">
            <v>62.103142175565601</v>
          </cell>
          <cell r="G145">
            <v>67.602853275669759</v>
          </cell>
          <cell r="H145">
            <v>133.85604292601863</v>
          </cell>
          <cell r="I145">
            <v>1913.1548812169447</v>
          </cell>
          <cell r="J145">
            <v>115.21688852503615</v>
          </cell>
          <cell r="K145"/>
          <cell r="L145">
            <v>95.893192306566235</v>
          </cell>
          <cell r="M145">
            <v>4.874536874342275</v>
          </cell>
          <cell r="N145">
            <v>1495776.2267401882</v>
          </cell>
          <cell r="O145">
            <v>1642229.9265789175</v>
          </cell>
        </row>
        <row r="146">
          <cell r="B146" t="str">
            <v>Goats / sheep for meat</v>
          </cell>
          <cell r="C146" t="str">
            <v>Small ruminants for meat</v>
          </cell>
          <cell r="D146" t="str">
            <v>Western Africa</v>
          </cell>
          <cell r="E146" t="str">
            <v>MRH</v>
          </cell>
          <cell r="F146"/>
          <cell r="G146">
            <v>27.051985971993521</v>
          </cell>
          <cell r="H146">
            <v>169.16813671135728</v>
          </cell>
          <cell r="I146">
            <v>518.58933501683248</v>
          </cell>
          <cell r="J146">
            <v>51.039205954159542</v>
          </cell>
          <cell r="K146">
            <v>45.20831735241137</v>
          </cell>
          <cell r="L146">
            <v>135.39546491335273</v>
          </cell>
          <cell r="M146">
            <v>8.9559996430986093</v>
          </cell>
          <cell r="N146">
            <v>385404.47325981501</v>
          </cell>
          <cell r="O146">
            <v>238950.77342108526</v>
          </cell>
        </row>
        <row r="147">
          <cell r="B147" t="str">
            <v>Beef cattle</v>
          </cell>
          <cell r="C147" t="str">
            <v>Beef cattle and Dairy followers</v>
          </cell>
          <cell r="D147" t="str">
            <v>Western Africa</v>
          </cell>
          <cell r="E147" t="str">
            <v>MRT</v>
          </cell>
          <cell r="F147"/>
          <cell r="G147">
            <v>6.7014253479764152</v>
          </cell>
          <cell r="H147">
            <v>1100.7017749934844</v>
          </cell>
          <cell r="I147">
            <v>39.901443638519083</v>
          </cell>
          <cell r="J147">
            <v>0</v>
          </cell>
          <cell r="K147">
            <v>254.85365661368627</v>
          </cell>
          <cell r="L147">
            <v>1202.6589701441615</v>
          </cell>
          <cell r="M147">
            <v>72.258853749555669</v>
          </cell>
          <cell r="N147">
            <v>2585.9908599713694</v>
          </cell>
          <cell r="O147">
            <v>1436.6615888729859</v>
          </cell>
        </row>
        <row r="148">
          <cell r="B148" t="str">
            <v>Dairy cattle</v>
          </cell>
          <cell r="C148" t="str">
            <v>Dairy cattle</v>
          </cell>
          <cell r="D148" t="str">
            <v>Western Africa</v>
          </cell>
          <cell r="E148" t="str">
            <v>MRT</v>
          </cell>
          <cell r="F148">
            <v>1752.7070081776139</v>
          </cell>
          <cell r="G148">
            <v>5.5602939059532872</v>
          </cell>
          <cell r="H148">
            <v>1806.6615253316393</v>
          </cell>
          <cell r="I148">
            <v>94.270346453807477</v>
          </cell>
          <cell r="J148">
            <v>0</v>
          </cell>
          <cell r="K148">
            <v>265.27452434336595</v>
          </cell>
          <cell r="L148">
            <v>946.44421982607832</v>
          </cell>
          <cell r="M148">
            <v>54.262158154515575</v>
          </cell>
          <cell r="N148">
            <v>331144.80914002884</v>
          </cell>
          <cell r="O148">
            <v>332294.13841112715</v>
          </cell>
        </row>
        <row r="149">
          <cell r="B149" t="str">
            <v>Goats / sheep for milk</v>
          </cell>
          <cell r="C149" t="str">
            <v>Small ruminants dairy</v>
          </cell>
          <cell r="D149" t="str">
            <v>Western Africa</v>
          </cell>
          <cell r="E149" t="str">
            <v>MRT</v>
          </cell>
          <cell r="F149"/>
          <cell r="G149">
            <v>61.26508578107584</v>
          </cell>
          <cell r="H149"/>
          <cell r="I149">
            <v>1992.8696679343211</v>
          </cell>
          <cell r="J149"/>
          <cell r="K149"/>
          <cell r="L149"/>
          <cell r="M149"/>
          <cell r="N149">
            <v>36583.166067994018</v>
          </cell>
          <cell r="O149">
            <v>39660.705503885285</v>
          </cell>
        </row>
        <row r="150">
          <cell r="B150" t="str">
            <v>Goats / sheep for meat</v>
          </cell>
          <cell r="C150" t="str">
            <v>Small ruminants for meat</v>
          </cell>
          <cell r="D150" t="str">
            <v>Western Africa</v>
          </cell>
          <cell r="E150" t="str">
            <v>MRT</v>
          </cell>
          <cell r="F150"/>
          <cell r="G150">
            <v>34.397324913892078</v>
          </cell>
          <cell r="H150">
            <v>171.00640846720648</v>
          </cell>
          <cell r="I150">
            <v>518.58933501683202</v>
          </cell>
          <cell r="J150">
            <v>51.03920595415947</v>
          </cell>
          <cell r="K150">
            <v>45.20831735241137</v>
          </cell>
          <cell r="L150">
            <v>141.18583549165365</v>
          </cell>
          <cell r="M150">
            <v>7.9208212702162744</v>
          </cell>
          <cell r="N150">
            <v>7729.6339320059742</v>
          </cell>
          <cell r="O150">
            <v>4652.094496114707</v>
          </cell>
        </row>
        <row r="151">
          <cell r="B151" t="str">
            <v>Beef cattle</v>
          </cell>
          <cell r="C151" t="str">
            <v>Beef cattle and Dairy followers</v>
          </cell>
          <cell r="D151" t="str">
            <v>Western Africa</v>
          </cell>
          <cell r="E151" t="str">
            <v>Other</v>
          </cell>
          <cell r="F151"/>
          <cell r="G151"/>
          <cell r="H151">
            <v>3144.828050787075</v>
          </cell>
          <cell r="I151"/>
          <cell r="J151">
            <v>431.58634394682099</v>
          </cell>
          <cell r="K151"/>
          <cell r="L151">
            <v>1516.0816055666598</v>
          </cell>
          <cell r="M151">
            <v>52.464864160156104</v>
          </cell>
          <cell r="N151" t="str">
            <v/>
          </cell>
          <cell r="O151" t="str">
            <v/>
          </cell>
        </row>
        <row r="152">
          <cell r="B152" t="str">
            <v>Dairy cattle</v>
          </cell>
          <cell r="C152" t="str">
            <v>Dairy cattle</v>
          </cell>
          <cell r="D152" t="str">
            <v>Western Africa</v>
          </cell>
          <cell r="E152" t="str">
            <v>Other</v>
          </cell>
          <cell r="F152">
            <v>420.96320666340353</v>
          </cell>
          <cell r="G152">
            <v>5.3326795355341412</v>
          </cell>
          <cell r="H152">
            <v>2046.1460802424128</v>
          </cell>
          <cell r="I152">
            <v>94.270346453807335</v>
          </cell>
          <cell r="J152">
            <v>280.77108943822839</v>
          </cell>
          <cell r="K152"/>
          <cell r="L152">
            <v>985.91228398212172</v>
          </cell>
          <cell r="M152">
            <v>31.255674104846079</v>
          </cell>
          <cell r="N152">
            <v>1566.9</v>
          </cell>
          <cell r="O152">
            <v>1566.9</v>
          </cell>
        </row>
        <row r="153">
          <cell r="B153" t="str">
            <v>Goats / sheep for milk</v>
          </cell>
          <cell r="C153" t="str">
            <v>Small ruminants dairy</v>
          </cell>
          <cell r="D153" t="str">
            <v>Western Africa</v>
          </cell>
          <cell r="E153" t="str">
            <v>Other</v>
          </cell>
          <cell r="F153">
            <v>60.08430938038471</v>
          </cell>
          <cell r="G153">
            <v>18.2676827785358</v>
          </cell>
          <cell r="H153">
            <v>149.15159632078436</v>
          </cell>
          <cell r="I153"/>
          <cell r="J153">
            <v>86.412666393777272</v>
          </cell>
          <cell r="K153"/>
          <cell r="L153">
            <v>92.498530608978328</v>
          </cell>
          <cell r="M153">
            <v>3.6616764995013336</v>
          </cell>
          <cell r="N153">
            <v>148600.60889128028</v>
          </cell>
          <cell r="O153">
            <v>163774.4147362579</v>
          </cell>
        </row>
        <row r="154">
          <cell r="B154" t="str">
            <v>Goats / sheep for meat</v>
          </cell>
          <cell r="C154" t="str">
            <v>Small ruminants for meat</v>
          </cell>
          <cell r="D154" t="str">
            <v>Western Africa</v>
          </cell>
          <cell r="E154" t="str">
            <v>Other</v>
          </cell>
          <cell r="F154"/>
          <cell r="G154">
            <v>25.472545992504703</v>
          </cell>
          <cell r="H154">
            <v>301.80651417186402</v>
          </cell>
          <cell r="I154"/>
          <cell r="J154">
            <v>25.519602977079714</v>
          </cell>
          <cell r="K154">
            <v>30.138878234940904</v>
          </cell>
          <cell r="L154">
            <v>162.11445209640223</v>
          </cell>
          <cell r="M154">
            <v>5.5344187415993309</v>
          </cell>
          <cell r="N154">
            <v>40290.191108719686</v>
          </cell>
          <cell r="O154">
            <v>25116.385263742184</v>
          </cell>
        </row>
        <row r="155">
          <cell r="B155" t="str">
            <v>Beef cattle</v>
          </cell>
          <cell r="C155" t="str">
            <v>Beef cattle and Dairy followers</v>
          </cell>
          <cell r="D155" t="str">
            <v>Western Africa</v>
          </cell>
          <cell r="E155" t="str">
            <v>URBAN</v>
          </cell>
          <cell r="F155"/>
          <cell r="G155">
            <v>3.3899022959061953</v>
          </cell>
          <cell r="H155">
            <v>3144.8280507870754</v>
          </cell>
          <cell r="I155"/>
          <cell r="J155">
            <v>431.58634394682144</v>
          </cell>
          <cell r="K155"/>
          <cell r="L155">
            <v>1516.0816055666598</v>
          </cell>
          <cell r="M155">
            <v>52.469242573085715</v>
          </cell>
          <cell r="N155">
            <v>1399.0736885432937</v>
          </cell>
          <cell r="O155">
            <v>777.26316030183023</v>
          </cell>
        </row>
        <row r="156">
          <cell r="B156" t="str">
            <v>Dairy cattle</v>
          </cell>
          <cell r="C156" t="str">
            <v>Dairy cattle</v>
          </cell>
          <cell r="D156" t="str">
            <v>Western Africa</v>
          </cell>
          <cell r="E156" t="str">
            <v>URBAN</v>
          </cell>
          <cell r="F156">
            <v>420.96320666340364</v>
          </cell>
          <cell r="G156">
            <v>2.8126632916079464</v>
          </cell>
          <cell r="H156">
            <v>2046.1460802424122</v>
          </cell>
          <cell r="I156"/>
          <cell r="J156">
            <v>280.77108943822805</v>
          </cell>
          <cell r="K156"/>
          <cell r="L156">
            <v>985.91228398212093</v>
          </cell>
          <cell r="M156">
            <v>31.369658625281598</v>
          </cell>
          <cell r="N156">
            <v>30369.826311456705</v>
          </cell>
          <cell r="O156">
            <v>30991.636839698182</v>
          </cell>
        </row>
        <row r="157">
          <cell r="B157" t="str">
            <v>Goats / sheep for meat</v>
          </cell>
          <cell r="C157" t="str">
            <v>Small ruminants for meat</v>
          </cell>
          <cell r="D157" t="str">
            <v>Western Africa</v>
          </cell>
          <cell r="E157" t="str">
            <v>URBAN</v>
          </cell>
          <cell r="F157"/>
          <cell r="G157">
            <v>18.267682778535782</v>
          </cell>
          <cell r="H157">
            <v>301.80651417186414</v>
          </cell>
          <cell r="I157"/>
          <cell r="J157">
            <v>25.519602977079728</v>
          </cell>
          <cell r="K157">
            <v>30.138878234940904</v>
          </cell>
          <cell r="L157">
            <v>162.11445209640229</v>
          </cell>
          <cell r="M157">
            <v>5.5340269073348409</v>
          </cell>
          <cell r="N157">
            <v>128619.02546145367</v>
          </cell>
          <cell r="O157">
            <v>142395.89248524487</v>
          </cell>
        </row>
        <row r="158">
          <cell r="B158" t="str">
            <v>Dairy cattle</v>
          </cell>
          <cell r="C158" t="str">
            <v>Dairy cattle</v>
          </cell>
          <cell r="D158" t="str">
            <v>Western Africa</v>
          </cell>
          <cell r="E158" t="str">
            <v>URBAN</v>
          </cell>
          <cell r="F158">
            <v>420.96320666340364</v>
          </cell>
          <cell r="G158">
            <v>23.522810774527816</v>
          </cell>
          <cell r="H158">
            <v>2046.1460802424122</v>
          </cell>
          <cell r="I158"/>
          <cell r="J158">
            <v>280.77108943822805</v>
          </cell>
          <cell r="K158"/>
          <cell r="L158">
            <v>985.91228398212093</v>
          </cell>
          <cell r="M158">
            <v>31.369658625281598</v>
          </cell>
          <cell r="N158">
            <v>36580.974538546339</v>
          </cell>
          <cell r="O158">
            <v>22804.107514755113</v>
          </cell>
        </row>
        <row r="159">
          <cell r="B159" t="str">
            <v>Goats / sheep for meat</v>
          </cell>
          <cell r="C159" t="str">
            <v>Small ruminants for meat</v>
          </cell>
          <cell r="D159" t="str">
            <v>Western Africa</v>
          </cell>
          <cell r="E159" t="str">
            <v>URBAN</v>
          </cell>
          <cell r="F159"/>
          <cell r="G159">
            <v>2.8126632916079446</v>
          </cell>
          <cell r="H159">
            <v>301.80651417186414</v>
          </cell>
          <cell r="I159"/>
          <cell r="J159">
            <v>25.519602977079728</v>
          </cell>
          <cell r="K159">
            <v>30.138878234940904</v>
          </cell>
          <cell r="L159">
            <v>162.11445209640229</v>
          </cell>
          <cell r="M159">
            <v>5.5340269073348409</v>
          </cell>
          <cell r="N159">
            <v>37897.089736762937</v>
          </cell>
          <cell r="O159">
            <v>38579.360964868298</v>
          </cell>
        </row>
      </sheetData>
      <sheetData sheetId="29">
        <row r="14">
          <cell r="C14">
            <v>7</v>
          </cell>
        </row>
        <row r="25">
          <cell r="B25" t="str">
            <v xml:space="preserve">10 year average </v>
          </cell>
        </row>
      </sheetData>
      <sheetData sheetId="30">
        <row r="21">
          <cell r="E21">
            <v>5</v>
          </cell>
        </row>
        <row r="30">
          <cell r="E30">
            <v>0</v>
          </cell>
        </row>
        <row r="31">
          <cell r="E31">
            <v>0</v>
          </cell>
        </row>
        <row r="34">
          <cell r="E34">
            <v>0</v>
          </cell>
        </row>
        <row r="36">
          <cell r="E36">
            <v>0</v>
          </cell>
        </row>
        <row r="38">
          <cell r="G38">
            <v>221.67789909411727</v>
          </cell>
          <cell r="I38"/>
        </row>
        <row r="52">
          <cell r="I52"/>
        </row>
        <row r="66">
          <cell r="I66"/>
        </row>
      </sheetData>
      <sheetData sheetId="31"/>
      <sheetData sheetId="32">
        <row r="14">
          <cell r="C14">
            <v>5</v>
          </cell>
          <cell r="D14">
            <v>0</v>
          </cell>
          <cell r="E14">
            <v>0</v>
          </cell>
          <cell r="F14">
            <v>0</v>
          </cell>
          <cell r="G14">
            <v>0</v>
          </cell>
        </row>
        <row r="15">
          <cell r="B15" t="str">
            <v>Typical energy consumption (MJ y-1)</v>
          </cell>
        </row>
      </sheetData>
      <sheetData sheetId="33">
        <row r="8">
          <cell r="C8">
            <v>5</v>
          </cell>
        </row>
        <row r="20">
          <cell r="C20">
            <v>0</v>
          </cell>
          <cell r="D20"/>
          <cell r="E20"/>
          <cell r="F20"/>
          <cell r="G20"/>
          <cell r="H20"/>
          <cell r="I20"/>
        </row>
        <row r="24">
          <cell r="C24">
            <v>0</v>
          </cell>
          <cell r="D24"/>
          <cell r="E24"/>
          <cell r="F24"/>
          <cell r="G24"/>
          <cell r="H24"/>
          <cell r="I24"/>
        </row>
        <row r="34">
          <cell r="C34" t="e">
            <v>#NAME?</v>
          </cell>
          <cell r="D34"/>
          <cell r="E34"/>
          <cell r="F34"/>
          <cell r="G34"/>
          <cell r="H34"/>
          <cell r="I34"/>
        </row>
        <row r="38">
          <cell r="C38" t="e">
            <v>#NAME?</v>
          </cell>
          <cell r="D38"/>
          <cell r="E38"/>
          <cell r="F38"/>
          <cell r="G38"/>
          <cell r="H38"/>
          <cell r="I38"/>
        </row>
      </sheetData>
      <sheetData sheetId="34"/>
      <sheetData sheetId="35">
        <row r="16">
          <cell r="C16" t="str">
            <v>Time spent collecting wood (hrs d-1)</v>
          </cell>
        </row>
        <row r="24">
          <cell r="C24" t="str">
            <v>Time spent collecting wood (hrs d-1)</v>
          </cell>
        </row>
        <row r="32">
          <cell r="C32" t="str">
            <v>Time spent collecting wood (hrs d-1)</v>
          </cell>
        </row>
      </sheetData>
      <sheetData sheetId="36">
        <row r="37">
          <cell r="C37" t="str">
            <v>Time spent collecting water (hrs d-1)</v>
          </cell>
        </row>
        <row r="58">
          <cell r="C58" t="str">
            <v>Time spent collecting water (hrs d-1)</v>
          </cell>
        </row>
        <row r="79">
          <cell r="C79" t="str">
            <v>Time spent collecting water (hrs d-1)</v>
          </cell>
        </row>
      </sheetData>
      <sheetData sheetId="37"/>
      <sheetData sheetId="38"/>
      <sheetData sheetId="39"/>
      <sheetData sheetId="40"/>
      <sheetData sheetId="41"/>
      <sheetData sheetId="42"/>
      <sheetData sheetId="43"/>
      <sheetData sheetId="44"/>
      <sheetData sheetId="45"/>
      <sheetData sheetId="46"/>
      <sheetData sheetId="47">
        <row r="25">
          <cell r="D25">
            <v>0</v>
          </cell>
          <cell r="E25">
            <v>0</v>
          </cell>
          <cell r="F25">
            <v>0</v>
          </cell>
          <cell r="G25">
            <v>0</v>
          </cell>
          <cell r="H25">
            <v>0</v>
          </cell>
          <cell r="I25">
            <v>0</v>
          </cell>
          <cell r="J25">
            <v>0</v>
          </cell>
          <cell r="K25">
            <v>0</v>
          </cell>
          <cell r="L25">
            <v>0</v>
          </cell>
          <cell r="M25">
            <v>0</v>
          </cell>
          <cell r="N25">
            <v>1</v>
          </cell>
          <cell r="O25">
            <v>0</v>
          </cell>
          <cell r="P25">
            <v>1</v>
          </cell>
        </row>
        <row r="26">
          <cell r="D26">
            <v>0</v>
          </cell>
          <cell r="E26">
            <v>0</v>
          </cell>
          <cell r="F26">
            <v>0</v>
          </cell>
          <cell r="G26">
            <v>0</v>
          </cell>
          <cell r="H26">
            <v>0</v>
          </cell>
          <cell r="I26">
            <v>0</v>
          </cell>
          <cell r="J26">
            <v>0</v>
          </cell>
          <cell r="K26">
            <v>0</v>
          </cell>
          <cell r="L26">
            <v>0</v>
          </cell>
          <cell r="M26">
            <v>0</v>
          </cell>
          <cell r="N26">
            <v>0</v>
          </cell>
          <cell r="O26">
            <v>0</v>
          </cell>
          <cell r="P26">
            <v>0</v>
          </cell>
        </row>
        <row r="33">
          <cell r="D33">
            <v>0</v>
          </cell>
          <cell r="E33">
            <v>0</v>
          </cell>
          <cell r="F33">
            <v>0</v>
          </cell>
          <cell r="G33">
            <v>0</v>
          </cell>
          <cell r="H33">
            <v>0</v>
          </cell>
          <cell r="I33">
            <v>0</v>
          </cell>
          <cell r="J33">
            <v>0</v>
          </cell>
          <cell r="K33">
            <v>0</v>
          </cell>
          <cell r="L33">
            <v>0</v>
          </cell>
          <cell r="M33">
            <v>0</v>
          </cell>
          <cell r="N33">
            <v>0</v>
          </cell>
          <cell r="O33">
            <v>0</v>
          </cell>
          <cell r="P33">
            <v>0</v>
          </cell>
        </row>
        <row r="34">
          <cell r="D34">
            <v>0</v>
          </cell>
          <cell r="E34">
            <v>0</v>
          </cell>
          <cell r="F34">
            <v>0</v>
          </cell>
          <cell r="G34">
            <v>0</v>
          </cell>
          <cell r="H34">
            <v>0</v>
          </cell>
          <cell r="I34">
            <v>0</v>
          </cell>
          <cell r="J34">
            <v>0</v>
          </cell>
          <cell r="K34">
            <v>0</v>
          </cell>
          <cell r="L34">
            <v>0</v>
          </cell>
          <cell r="M34">
            <v>0</v>
          </cell>
          <cell r="N34">
            <v>0</v>
          </cell>
          <cell r="O34">
            <v>0</v>
          </cell>
          <cell r="P34">
            <v>0</v>
          </cell>
        </row>
        <row r="41">
          <cell r="D41">
            <v>0</v>
          </cell>
          <cell r="E41">
            <v>0</v>
          </cell>
          <cell r="F41">
            <v>0</v>
          </cell>
          <cell r="G41">
            <v>0</v>
          </cell>
          <cell r="H41">
            <v>0</v>
          </cell>
          <cell r="I41">
            <v>0</v>
          </cell>
          <cell r="J41">
            <v>0</v>
          </cell>
          <cell r="K41">
            <v>0</v>
          </cell>
          <cell r="L41">
            <v>0</v>
          </cell>
          <cell r="M41">
            <v>0</v>
          </cell>
          <cell r="N41">
            <v>0</v>
          </cell>
          <cell r="O41">
            <v>0</v>
          </cell>
          <cell r="P41">
            <v>0</v>
          </cell>
        </row>
        <row r="42">
          <cell r="D42">
            <v>0</v>
          </cell>
          <cell r="E42">
            <v>0</v>
          </cell>
          <cell r="F42">
            <v>0</v>
          </cell>
          <cell r="G42">
            <v>0</v>
          </cell>
          <cell r="H42">
            <v>0</v>
          </cell>
          <cell r="I42">
            <v>0</v>
          </cell>
          <cell r="J42">
            <v>0</v>
          </cell>
          <cell r="K42">
            <v>0</v>
          </cell>
          <cell r="L42">
            <v>0</v>
          </cell>
          <cell r="M42">
            <v>0</v>
          </cell>
          <cell r="N42">
            <v>0</v>
          </cell>
          <cell r="O42">
            <v>0</v>
          </cell>
          <cell r="P42">
            <v>0</v>
          </cell>
        </row>
        <row r="49">
          <cell r="D49">
            <v>0</v>
          </cell>
          <cell r="E49">
            <v>0</v>
          </cell>
          <cell r="F49">
            <v>0</v>
          </cell>
          <cell r="G49">
            <v>0</v>
          </cell>
          <cell r="H49">
            <v>0</v>
          </cell>
          <cell r="I49">
            <v>0</v>
          </cell>
          <cell r="J49">
            <v>0</v>
          </cell>
          <cell r="K49">
            <v>0</v>
          </cell>
          <cell r="L49">
            <v>0</v>
          </cell>
          <cell r="M49">
            <v>0</v>
          </cell>
          <cell r="N49">
            <v>0</v>
          </cell>
          <cell r="O49">
            <v>0</v>
          </cell>
          <cell r="P49">
            <v>0</v>
          </cell>
        </row>
        <row r="50">
          <cell r="D50">
            <v>0</v>
          </cell>
          <cell r="E50">
            <v>0</v>
          </cell>
          <cell r="F50">
            <v>0</v>
          </cell>
          <cell r="G50">
            <v>0</v>
          </cell>
          <cell r="H50">
            <v>0</v>
          </cell>
          <cell r="I50">
            <v>0</v>
          </cell>
          <cell r="J50">
            <v>0</v>
          </cell>
          <cell r="K50">
            <v>0</v>
          </cell>
          <cell r="L50">
            <v>0</v>
          </cell>
          <cell r="M50">
            <v>0</v>
          </cell>
          <cell r="N50">
            <v>0</v>
          </cell>
          <cell r="O50">
            <v>0</v>
          </cell>
          <cell r="P50">
            <v>0</v>
          </cell>
        </row>
        <row r="57">
          <cell r="D57">
            <v>0</v>
          </cell>
          <cell r="E57">
            <v>0</v>
          </cell>
          <cell r="F57">
            <v>0</v>
          </cell>
          <cell r="G57">
            <v>0</v>
          </cell>
          <cell r="H57">
            <v>0</v>
          </cell>
          <cell r="I57">
            <v>0</v>
          </cell>
          <cell r="J57">
            <v>0</v>
          </cell>
          <cell r="K57">
            <v>0</v>
          </cell>
          <cell r="L57">
            <v>0</v>
          </cell>
          <cell r="M57">
            <v>0</v>
          </cell>
          <cell r="N57">
            <v>0</v>
          </cell>
          <cell r="O57">
            <v>0</v>
          </cell>
          <cell r="P57">
            <v>0</v>
          </cell>
        </row>
        <row r="58">
          <cell r="D58">
            <v>0</v>
          </cell>
          <cell r="E58">
            <v>0</v>
          </cell>
          <cell r="F58">
            <v>0</v>
          </cell>
          <cell r="G58">
            <v>0</v>
          </cell>
          <cell r="H58">
            <v>0</v>
          </cell>
          <cell r="I58">
            <v>0</v>
          </cell>
          <cell r="J58">
            <v>0</v>
          </cell>
          <cell r="K58">
            <v>0</v>
          </cell>
          <cell r="L58">
            <v>0</v>
          </cell>
          <cell r="M58">
            <v>0</v>
          </cell>
          <cell r="N58">
            <v>0</v>
          </cell>
          <cell r="O58">
            <v>0</v>
          </cell>
          <cell r="P58">
            <v>0</v>
          </cell>
        </row>
        <row r="65">
          <cell r="D65">
            <v>0</v>
          </cell>
          <cell r="E65">
            <v>0</v>
          </cell>
          <cell r="F65">
            <v>0</v>
          </cell>
          <cell r="G65">
            <v>0</v>
          </cell>
          <cell r="H65">
            <v>0</v>
          </cell>
          <cell r="I65">
            <v>0</v>
          </cell>
          <cell r="J65">
            <v>0</v>
          </cell>
          <cell r="K65">
            <v>0</v>
          </cell>
          <cell r="L65">
            <v>0</v>
          </cell>
          <cell r="M65">
            <v>0</v>
          </cell>
          <cell r="N65">
            <v>0</v>
          </cell>
          <cell r="O65">
            <v>0</v>
          </cell>
          <cell r="P65">
            <v>0</v>
          </cell>
        </row>
        <row r="66">
          <cell r="D66">
            <v>0</v>
          </cell>
          <cell r="E66">
            <v>0</v>
          </cell>
          <cell r="F66">
            <v>0</v>
          </cell>
          <cell r="G66">
            <v>0</v>
          </cell>
          <cell r="H66">
            <v>0</v>
          </cell>
          <cell r="I66">
            <v>0</v>
          </cell>
          <cell r="J66">
            <v>0</v>
          </cell>
          <cell r="K66">
            <v>0</v>
          </cell>
          <cell r="L66">
            <v>0</v>
          </cell>
          <cell r="M66">
            <v>0</v>
          </cell>
          <cell r="N66">
            <v>0</v>
          </cell>
          <cell r="O66">
            <v>0</v>
          </cell>
          <cell r="P66">
            <v>0</v>
          </cell>
        </row>
        <row r="73">
          <cell r="D73">
            <v>0</v>
          </cell>
          <cell r="E73">
            <v>0</v>
          </cell>
          <cell r="F73">
            <v>0</v>
          </cell>
          <cell r="G73">
            <v>0</v>
          </cell>
          <cell r="H73">
            <v>0</v>
          </cell>
          <cell r="I73">
            <v>0</v>
          </cell>
          <cell r="J73">
            <v>0</v>
          </cell>
          <cell r="K73">
            <v>0</v>
          </cell>
          <cell r="L73">
            <v>0</v>
          </cell>
          <cell r="M73">
            <v>0</v>
          </cell>
          <cell r="N73">
            <v>0</v>
          </cell>
          <cell r="O73">
            <v>0</v>
          </cell>
          <cell r="P73">
            <v>0</v>
          </cell>
        </row>
        <row r="74">
          <cell r="D74">
            <v>0</v>
          </cell>
          <cell r="E74">
            <v>0</v>
          </cell>
          <cell r="F74">
            <v>0</v>
          </cell>
          <cell r="G74">
            <v>0</v>
          </cell>
          <cell r="H74">
            <v>0</v>
          </cell>
          <cell r="I74">
            <v>0</v>
          </cell>
          <cell r="J74">
            <v>0</v>
          </cell>
          <cell r="K74">
            <v>0</v>
          </cell>
          <cell r="L74">
            <v>0</v>
          </cell>
          <cell r="M74">
            <v>0</v>
          </cell>
          <cell r="N74">
            <v>0</v>
          </cell>
          <cell r="O74">
            <v>0</v>
          </cell>
          <cell r="P74">
            <v>0</v>
          </cell>
        </row>
        <row r="81">
          <cell r="D81">
            <v>0</v>
          </cell>
          <cell r="E81">
            <v>0</v>
          </cell>
          <cell r="F81">
            <v>0</v>
          </cell>
          <cell r="G81">
            <v>0</v>
          </cell>
          <cell r="H81">
            <v>0</v>
          </cell>
          <cell r="I81">
            <v>0</v>
          </cell>
          <cell r="J81">
            <v>0</v>
          </cell>
          <cell r="K81">
            <v>0</v>
          </cell>
          <cell r="L81">
            <v>0</v>
          </cell>
          <cell r="M81">
            <v>0</v>
          </cell>
          <cell r="N81">
            <v>0</v>
          </cell>
          <cell r="O81">
            <v>0</v>
          </cell>
          <cell r="P81">
            <v>0</v>
          </cell>
        </row>
        <row r="82">
          <cell r="D82">
            <v>0</v>
          </cell>
          <cell r="E82">
            <v>0</v>
          </cell>
          <cell r="F82">
            <v>0</v>
          </cell>
          <cell r="G82">
            <v>0</v>
          </cell>
          <cell r="H82">
            <v>0</v>
          </cell>
          <cell r="I82">
            <v>0</v>
          </cell>
          <cell r="J82">
            <v>0</v>
          </cell>
          <cell r="K82">
            <v>0</v>
          </cell>
          <cell r="L82">
            <v>0</v>
          </cell>
          <cell r="M82">
            <v>0</v>
          </cell>
          <cell r="N82">
            <v>0</v>
          </cell>
          <cell r="O82">
            <v>0</v>
          </cell>
          <cell r="P82">
            <v>0</v>
          </cell>
        </row>
        <row r="89">
          <cell r="D89">
            <v>0</v>
          </cell>
          <cell r="E89">
            <v>0</v>
          </cell>
          <cell r="F89">
            <v>0</v>
          </cell>
          <cell r="G89">
            <v>0</v>
          </cell>
          <cell r="H89">
            <v>0</v>
          </cell>
          <cell r="I89">
            <v>0</v>
          </cell>
          <cell r="J89">
            <v>0</v>
          </cell>
          <cell r="K89">
            <v>0</v>
          </cell>
          <cell r="L89">
            <v>0</v>
          </cell>
          <cell r="M89">
            <v>0</v>
          </cell>
          <cell r="N89">
            <v>0</v>
          </cell>
          <cell r="O89">
            <v>0</v>
          </cell>
          <cell r="P89">
            <v>0</v>
          </cell>
        </row>
        <row r="90">
          <cell r="D90">
            <v>0</v>
          </cell>
          <cell r="E90">
            <v>0</v>
          </cell>
          <cell r="F90">
            <v>0</v>
          </cell>
          <cell r="G90">
            <v>0</v>
          </cell>
          <cell r="H90">
            <v>0</v>
          </cell>
          <cell r="I90">
            <v>0</v>
          </cell>
          <cell r="J90">
            <v>0</v>
          </cell>
          <cell r="K90">
            <v>0</v>
          </cell>
          <cell r="L90">
            <v>0</v>
          </cell>
          <cell r="M90">
            <v>0</v>
          </cell>
          <cell r="N90">
            <v>0</v>
          </cell>
          <cell r="O90">
            <v>0</v>
          </cell>
          <cell r="P90">
            <v>0</v>
          </cell>
        </row>
        <row r="97">
          <cell r="D97">
            <v>0</v>
          </cell>
          <cell r="E97">
            <v>0</v>
          </cell>
          <cell r="F97">
            <v>0</v>
          </cell>
          <cell r="G97">
            <v>0</v>
          </cell>
          <cell r="H97">
            <v>0</v>
          </cell>
          <cell r="I97">
            <v>0</v>
          </cell>
          <cell r="J97">
            <v>0</v>
          </cell>
          <cell r="K97">
            <v>0</v>
          </cell>
          <cell r="L97">
            <v>0</v>
          </cell>
          <cell r="M97">
            <v>0</v>
          </cell>
          <cell r="N97">
            <v>0</v>
          </cell>
          <cell r="O97">
            <v>0</v>
          </cell>
          <cell r="P97">
            <v>0</v>
          </cell>
        </row>
        <row r="98">
          <cell r="D98">
            <v>0</v>
          </cell>
          <cell r="E98">
            <v>0</v>
          </cell>
          <cell r="F98">
            <v>0</v>
          </cell>
          <cell r="G98">
            <v>0</v>
          </cell>
          <cell r="H98">
            <v>0</v>
          </cell>
          <cell r="I98">
            <v>0</v>
          </cell>
          <cell r="J98">
            <v>0</v>
          </cell>
          <cell r="K98">
            <v>0</v>
          </cell>
          <cell r="L98">
            <v>0</v>
          </cell>
          <cell r="M98">
            <v>0</v>
          </cell>
          <cell r="N98">
            <v>0</v>
          </cell>
          <cell r="O98">
            <v>0</v>
          </cell>
          <cell r="P98">
            <v>0</v>
          </cell>
        </row>
        <row r="106">
          <cell r="D106">
            <v>0</v>
          </cell>
          <cell r="E106">
            <v>0</v>
          </cell>
          <cell r="F106">
            <v>0</v>
          </cell>
          <cell r="G106">
            <v>0</v>
          </cell>
          <cell r="H106">
            <v>0</v>
          </cell>
          <cell r="I106">
            <v>0</v>
          </cell>
          <cell r="J106">
            <v>1</v>
          </cell>
          <cell r="K106">
            <v>0</v>
          </cell>
          <cell r="L106">
            <v>0</v>
          </cell>
          <cell r="M106">
            <v>0</v>
          </cell>
          <cell r="N106">
            <v>0</v>
          </cell>
          <cell r="O106">
            <v>0</v>
          </cell>
          <cell r="P106">
            <v>1</v>
          </cell>
        </row>
        <row r="107">
          <cell r="D107">
            <v>0</v>
          </cell>
          <cell r="E107">
            <v>0</v>
          </cell>
          <cell r="F107">
            <v>0</v>
          </cell>
          <cell r="G107">
            <v>0</v>
          </cell>
          <cell r="H107">
            <v>0</v>
          </cell>
          <cell r="I107">
            <v>0</v>
          </cell>
          <cell r="J107">
            <v>0</v>
          </cell>
          <cell r="K107">
            <v>0</v>
          </cell>
          <cell r="L107">
            <v>0</v>
          </cell>
          <cell r="M107">
            <v>0</v>
          </cell>
          <cell r="N107">
            <v>0</v>
          </cell>
          <cell r="O107">
            <v>0</v>
          </cell>
          <cell r="P107">
            <v>0</v>
          </cell>
        </row>
      </sheetData>
      <sheetData sheetId="48"/>
      <sheetData sheetId="49"/>
      <sheetData sheetId="50"/>
      <sheetData sheetId="51"/>
      <sheetData sheetId="52"/>
      <sheetData sheetId="53"/>
      <sheetData sheetId="54"/>
      <sheetData sheetId="55">
        <row r="15">
          <cell r="C15">
            <v>1</v>
          </cell>
        </row>
      </sheetData>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Maharastra</v>
          </cell>
        </row>
      </sheetData>
      <sheetData sheetId="2"/>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sheetData sheetId="7"/>
      <sheetData sheetId="8"/>
      <sheetData sheetId="9"/>
      <sheetData sheetId="10"/>
      <sheetData sheetId="1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14.247251457667057</v>
          </cell>
          <cell r="I38">
            <v>13.177472315511418</v>
          </cell>
          <cell r="O38">
            <v>1</v>
          </cell>
          <cell r="Q38">
            <v>1.2049979647379416E-3</v>
          </cell>
          <cell r="U38">
            <v>12.938621605800712</v>
          </cell>
          <cell r="AA38">
            <v>1</v>
          </cell>
        </row>
        <row r="282">
          <cell r="I282">
            <v>0</v>
          </cell>
        </row>
      </sheetData>
      <sheetData sheetId="17"/>
      <sheetData sheetId="18">
        <row r="11">
          <cell r="H11">
            <v>7</v>
          </cell>
        </row>
      </sheetData>
      <sheetData sheetId="19"/>
      <sheetData sheetId="20"/>
      <sheetData sheetId="21"/>
      <sheetData sheetId="22"/>
      <sheetData sheetId="23"/>
      <sheetData sheetId="24"/>
      <sheetData sheetId="25"/>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efreshError="1"/>
      <sheetData sheetId="2">
        <row r="15">
          <cell r="F15">
            <v>2005</v>
          </cell>
        </row>
      </sheetData>
      <sheetData sheetId="3" refreshError="1"/>
      <sheetData sheetId="4">
        <row r="177">
          <cell r="E177" t="str">
            <v>Rice Kranti</v>
          </cell>
          <cell r="F177" t="str">
            <v>Rice Kranti</v>
          </cell>
          <cell r="G177" t="str">
            <v>Rice Kranti</v>
          </cell>
          <cell r="H177" t="str">
            <v>Rice Kranti</v>
          </cell>
          <cell r="I177" t="str">
            <v>Rice Kranti</v>
          </cell>
        </row>
        <row r="178">
          <cell r="E178">
            <v>7</v>
          </cell>
          <cell r="F178">
            <v>7</v>
          </cell>
          <cell r="G178">
            <v>7</v>
          </cell>
          <cell r="H178">
            <v>7</v>
          </cell>
          <cell r="I178">
            <v>7</v>
          </cell>
        </row>
        <row r="179">
          <cell r="E179">
            <v>10</v>
          </cell>
          <cell r="F179">
            <v>10</v>
          </cell>
          <cell r="G179">
            <v>10</v>
          </cell>
          <cell r="H179">
            <v>10</v>
          </cell>
          <cell r="I179">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189</v>
      </c>
      <c r="B1" s="317" t="s">
        <v>190</v>
      </c>
    </row>
    <row r="2" spans="1:7" ht="18.75" x14ac:dyDescent="0.25">
      <c r="B2" s="320" t="s">
        <v>191</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192</v>
      </c>
      <c r="C6" s="194"/>
      <c r="D6" s="194"/>
      <c r="E6" s="194"/>
      <c r="F6" s="193"/>
      <c r="G6" s="323"/>
    </row>
    <row r="7" spans="1:7" x14ac:dyDescent="0.25">
      <c r="B7" s="324" t="s">
        <v>193</v>
      </c>
      <c r="C7" s="194"/>
      <c r="D7" s="194"/>
      <c r="E7" s="194"/>
      <c r="F7" s="193"/>
      <c r="G7" s="323"/>
    </row>
    <row r="8" spans="1:7" x14ac:dyDescent="0.25">
      <c r="B8" s="324" t="s">
        <v>194</v>
      </c>
      <c r="C8" s="194"/>
      <c r="D8" s="194"/>
      <c r="E8" s="194"/>
      <c r="F8" s="193"/>
      <c r="G8" s="323"/>
    </row>
    <row r="9" spans="1:7" x14ac:dyDescent="0.25">
      <c r="B9" s="324"/>
      <c r="C9" s="194"/>
      <c r="D9" s="194"/>
      <c r="E9" s="194"/>
      <c r="F9" s="193"/>
      <c r="G9" s="323"/>
    </row>
    <row r="10" spans="1:7" x14ac:dyDescent="0.25">
      <c r="B10" s="325"/>
      <c r="C10" s="200" t="s">
        <v>195</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196</v>
      </c>
      <c r="C13" s="3"/>
      <c r="D13" s="330"/>
      <c r="E13" s="331" t="s">
        <v>211</v>
      </c>
      <c r="F13" s="332" t="s">
        <v>197</v>
      </c>
      <c r="G13" s="333"/>
    </row>
    <row r="14" spans="1:7" ht="18" customHeight="1" x14ac:dyDescent="0.25">
      <c r="B14" s="334" t="s">
        <v>228</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227</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225</v>
      </c>
      <c r="D23" s="163">
        <v>1</v>
      </c>
      <c r="E23" s="369" t="s">
        <v>226</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AF51B-2BCA-4E28-BDF8-733594A147C1}">
  <sheetPr codeName="Sheet24">
    <tabColor rgb="FFDA9694"/>
  </sheetPr>
  <dimension ref="A1:AE22"/>
  <sheetViews>
    <sheetView topLeftCell="A7" workbookViewId="0">
      <selection activeCell="B21" sqref="B21"/>
    </sheetView>
  </sheetViews>
  <sheetFormatPr defaultColWidth="9.140625" defaultRowHeight="15" x14ac:dyDescent="0.25"/>
  <cols>
    <col min="1" max="1" width="0.85546875" style="443" customWidth="1"/>
    <col min="2" max="2" width="47.5703125" style="443" customWidth="1"/>
    <col min="3" max="3" width="9.5703125" style="448" customWidth="1"/>
    <col min="4" max="27" width="9.7109375" style="448" customWidth="1"/>
    <col min="28" max="69" width="9.7109375" style="443" customWidth="1"/>
    <col min="70" max="16384" width="9.140625" style="443"/>
  </cols>
  <sheetData>
    <row r="1" spans="1:31" s="423" customFormat="1" ht="3.75" customHeight="1" x14ac:dyDescent="0.25">
      <c r="B1" s="424"/>
      <c r="C1" s="472"/>
      <c r="D1" s="424"/>
      <c r="E1" s="424"/>
      <c r="F1" s="424"/>
      <c r="G1" s="424"/>
      <c r="H1" s="424"/>
      <c r="I1" s="424"/>
      <c r="J1" s="424"/>
      <c r="K1" s="424"/>
      <c r="L1" s="424"/>
      <c r="M1" s="424"/>
      <c r="N1" s="424"/>
      <c r="O1" s="424"/>
      <c r="P1" s="424"/>
      <c r="Q1" s="424"/>
      <c r="R1" s="424"/>
      <c r="S1" s="424"/>
      <c r="T1" s="424"/>
      <c r="U1" s="424"/>
      <c r="V1" s="424"/>
      <c r="W1" s="424"/>
      <c r="X1" s="424"/>
      <c r="Y1" s="424"/>
      <c r="Z1" s="424"/>
      <c r="AA1" s="424"/>
    </row>
    <row r="2" spans="1:31" s="423" customFormat="1" ht="15.95" customHeight="1" x14ac:dyDescent="0.25">
      <c r="B2" s="320" t="e">
        <f ca="1">CONCATENATE("C1. Change in animal producton in kebele """,OFFSET(IN1_NAMEKEBELE,0,0),"""")</f>
        <v>#VALUE!</v>
      </c>
      <c r="C2" s="473"/>
      <c r="D2" s="426"/>
      <c r="E2" s="426"/>
      <c r="F2" s="426"/>
      <c r="G2" s="426"/>
      <c r="H2" s="426"/>
      <c r="I2" s="426"/>
      <c r="J2" s="426"/>
      <c r="K2" s="426"/>
      <c r="L2" s="426"/>
      <c r="M2" s="426"/>
      <c r="N2" s="426"/>
      <c r="O2" s="426"/>
      <c r="P2" s="426"/>
      <c r="Q2" s="426"/>
      <c r="R2" s="426"/>
      <c r="S2" s="426"/>
      <c r="T2" s="426"/>
      <c r="U2" s="426"/>
      <c r="V2" s="426"/>
      <c r="W2" s="426"/>
      <c r="X2" s="427"/>
      <c r="Y2" s="424"/>
      <c r="Z2" s="424"/>
      <c r="AA2" s="424"/>
      <c r="AB2" s="424"/>
      <c r="AC2" s="424"/>
      <c r="AD2" s="424"/>
      <c r="AE2" s="424"/>
    </row>
    <row r="3" spans="1:31" s="423" customFormat="1" ht="15.95" customHeight="1" x14ac:dyDescent="0.25">
      <c r="B3" s="428"/>
      <c r="C3" s="474"/>
      <c r="D3" s="430"/>
      <c r="E3" s="430"/>
      <c r="F3" s="430"/>
      <c r="G3" s="430"/>
      <c r="H3" s="430"/>
      <c r="I3" s="430"/>
      <c r="J3" s="430"/>
      <c r="K3" s="430"/>
      <c r="L3" s="430"/>
      <c r="M3" s="430"/>
      <c r="N3" s="430"/>
      <c r="O3" s="430"/>
      <c r="P3" s="430"/>
      <c r="Q3" s="430"/>
      <c r="R3" s="430"/>
      <c r="S3" s="430"/>
      <c r="T3" s="430"/>
      <c r="U3" s="430"/>
      <c r="V3" s="430"/>
      <c r="W3" s="430"/>
      <c r="X3" s="431"/>
      <c r="Y3" s="424"/>
      <c r="Z3" s="424"/>
      <c r="AA3" s="424"/>
      <c r="AB3" s="424"/>
      <c r="AC3" s="424"/>
      <c r="AD3" s="424"/>
      <c r="AE3" s="424"/>
    </row>
    <row r="4" spans="1:31" s="423" customFormat="1" ht="15.95" customHeight="1" x14ac:dyDescent="0.25">
      <c r="B4" s="428"/>
      <c r="C4" s="474"/>
      <c r="D4" s="430"/>
      <c r="E4" s="430"/>
      <c r="F4" s="430"/>
      <c r="G4" s="430"/>
      <c r="H4" s="430"/>
      <c r="I4" s="430"/>
      <c r="J4" s="430"/>
      <c r="K4" s="430"/>
      <c r="L4" s="430"/>
      <c r="M4" s="430"/>
      <c r="N4" s="430"/>
      <c r="O4" s="430"/>
      <c r="P4" s="430"/>
      <c r="Q4" s="430"/>
      <c r="R4" s="430"/>
      <c r="S4" s="430"/>
      <c r="T4" s="430"/>
      <c r="U4" s="430"/>
      <c r="V4" s="430"/>
      <c r="W4" s="430"/>
      <c r="X4" s="431"/>
      <c r="Y4" s="424"/>
      <c r="Z4" s="424"/>
      <c r="AA4" s="424"/>
      <c r="AB4" s="424"/>
      <c r="AC4" s="424"/>
      <c r="AD4" s="424"/>
      <c r="AE4" s="424"/>
    </row>
    <row r="5" spans="1:31" s="423" customFormat="1" ht="15.95" customHeight="1" x14ac:dyDescent="0.25">
      <c r="B5" s="428"/>
      <c r="C5" s="474"/>
      <c r="D5" s="430"/>
      <c r="E5" s="430"/>
      <c r="F5" s="430"/>
      <c r="G5" s="430"/>
      <c r="H5" s="430"/>
      <c r="I5" s="430"/>
      <c r="J5" s="430"/>
      <c r="K5" s="430"/>
      <c r="L5" s="430"/>
      <c r="M5" s="430"/>
      <c r="N5" s="430"/>
      <c r="O5" s="430"/>
      <c r="P5" s="430"/>
      <c r="Q5" s="430"/>
      <c r="R5" s="430"/>
      <c r="S5" s="430"/>
      <c r="T5" s="430"/>
      <c r="U5" s="430"/>
      <c r="V5" s="430"/>
      <c r="W5" s="430"/>
      <c r="X5" s="431"/>
      <c r="Y5" s="424"/>
      <c r="Z5" s="424"/>
      <c r="AA5" s="424"/>
      <c r="AB5" s="424"/>
      <c r="AC5" s="424"/>
      <c r="AD5" s="424"/>
      <c r="AE5" s="424"/>
    </row>
    <row r="6" spans="1:31" s="423" customFormat="1" ht="15.95" customHeight="1" x14ac:dyDescent="0.25">
      <c r="B6" s="475" t="s">
        <v>297</v>
      </c>
      <c r="C6" s="474"/>
      <c r="D6" s="430"/>
      <c r="E6" s="430"/>
      <c r="F6" s="430"/>
      <c r="G6" s="430"/>
      <c r="H6" s="430"/>
      <c r="I6" s="430"/>
      <c r="J6" s="430"/>
      <c r="K6" s="430"/>
      <c r="L6" s="430"/>
      <c r="M6" s="430"/>
      <c r="N6" s="430"/>
      <c r="O6" s="430"/>
      <c r="P6" s="430"/>
      <c r="Q6" s="430"/>
      <c r="R6" s="430"/>
      <c r="S6" s="430"/>
      <c r="T6" s="430"/>
      <c r="U6" s="430"/>
      <c r="V6" s="430"/>
      <c r="W6" s="430"/>
      <c r="X6" s="431"/>
      <c r="Y6" s="424"/>
      <c r="Z6" s="424"/>
      <c r="AA6" s="424"/>
      <c r="AB6" s="424"/>
      <c r="AC6" s="424"/>
      <c r="AD6" s="424"/>
      <c r="AE6" s="424"/>
    </row>
    <row r="7" spans="1:31" s="423" customFormat="1" ht="15.95" customHeight="1" x14ac:dyDescent="0.25">
      <c r="B7" s="324" t="s">
        <v>262</v>
      </c>
      <c r="C7" s="430"/>
      <c r="D7" s="433"/>
      <c r="E7" s="433"/>
      <c r="F7" s="433"/>
      <c r="G7" s="433"/>
      <c r="H7" s="433"/>
      <c r="I7" s="433"/>
      <c r="J7" s="433"/>
      <c r="K7" s="433"/>
      <c r="L7" s="433"/>
      <c r="M7" s="433"/>
      <c r="N7" s="433"/>
      <c r="O7" s="430"/>
      <c r="P7" s="430"/>
      <c r="Q7" s="430"/>
      <c r="R7" s="430"/>
      <c r="S7" s="430"/>
      <c r="T7" s="430"/>
      <c r="U7" s="430"/>
      <c r="V7" s="430"/>
      <c r="W7" s="430"/>
      <c r="X7" s="431"/>
      <c r="Y7" s="424"/>
      <c r="Z7" s="424"/>
      <c r="AA7" s="424"/>
      <c r="AB7" s="424"/>
      <c r="AC7" s="424"/>
      <c r="AD7" s="424"/>
      <c r="AE7" s="424"/>
    </row>
    <row r="8" spans="1:31" s="423" customFormat="1" ht="15.95" customHeight="1" x14ac:dyDescent="0.25">
      <c r="B8" s="324" t="s">
        <v>263</v>
      </c>
      <c r="C8" s="476"/>
      <c r="D8" s="430"/>
      <c r="E8" s="430"/>
      <c r="F8" s="430"/>
      <c r="G8" s="430"/>
      <c r="H8" s="430"/>
      <c r="I8" s="430"/>
      <c r="J8" s="430"/>
      <c r="K8" s="430"/>
      <c r="L8" s="430"/>
      <c r="M8" s="430"/>
      <c r="N8" s="430"/>
      <c r="O8" s="430"/>
      <c r="P8" s="399"/>
      <c r="Q8" s="430"/>
      <c r="R8" s="430"/>
      <c r="S8" s="430"/>
      <c r="T8" s="399"/>
      <c r="U8" s="430"/>
      <c r="V8" s="430"/>
      <c r="W8" s="430"/>
      <c r="X8" s="431"/>
      <c r="Y8" s="424"/>
      <c r="Z8" s="424"/>
      <c r="AA8" s="424"/>
      <c r="AB8" s="424"/>
      <c r="AC8" s="424"/>
      <c r="AD8" s="424"/>
      <c r="AE8" s="424"/>
    </row>
    <row r="9" spans="1:31" s="423" customFormat="1" ht="15.95" customHeight="1" x14ac:dyDescent="0.25">
      <c r="B9" s="324" t="s">
        <v>298</v>
      </c>
      <c r="C9" s="476"/>
      <c r="D9" s="430"/>
      <c r="E9" s="430"/>
      <c r="F9" s="430"/>
      <c r="G9" s="430"/>
      <c r="H9" s="430"/>
      <c r="I9" s="430"/>
      <c r="J9" s="430"/>
      <c r="K9" s="430"/>
      <c r="L9" s="430"/>
      <c r="M9" s="430"/>
      <c r="N9" s="430"/>
      <c r="O9" s="430"/>
      <c r="P9" s="399"/>
      <c r="Q9" s="430"/>
      <c r="R9" s="430"/>
      <c r="S9" s="430"/>
      <c r="T9" s="399"/>
      <c r="U9" s="430"/>
      <c r="V9" s="430"/>
      <c r="W9" s="430"/>
      <c r="X9" s="431"/>
      <c r="Y9" s="424"/>
      <c r="Z9" s="424"/>
      <c r="AA9" s="424"/>
      <c r="AB9" s="424"/>
      <c r="AC9" s="424"/>
      <c r="AD9" s="424"/>
      <c r="AE9" s="424"/>
    </row>
    <row r="10" spans="1:31" s="423" customFormat="1" ht="15.95" customHeight="1" x14ac:dyDescent="0.25">
      <c r="B10" s="398"/>
      <c r="C10" s="430"/>
      <c r="D10" s="430"/>
      <c r="E10" s="430"/>
      <c r="F10" s="430"/>
      <c r="G10" s="430"/>
      <c r="H10" s="430"/>
      <c r="I10" s="430"/>
      <c r="J10" s="430"/>
      <c r="K10" s="430"/>
      <c r="L10" s="430"/>
      <c r="M10" s="430"/>
      <c r="N10" s="430"/>
      <c r="O10" s="430"/>
      <c r="P10" s="399"/>
      <c r="Q10" s="430"/>
      <c r="R10" s="430"/>
      <c r="S10" s="430"/>
      <c r="T10" s="399"/>
      <c r="U10" s="430"/>
      <c r="V10" s="430"/>
      <c r="W10" s="430"/>
      <c r="X10" s="431"/>
      <c r="Y10" s="424"/>
      <c r="Z10" s="424"/>
      <c r="AA10" s="424"/>
      <c r="AB10" s="424"/>
      <c r="AC10" s="424"/>
      <c r="AD10" s="424"/>
      <c r="AE10" s="424"/>
    </row>
    <row r="11" spans="1:31" s="423" customFormat="1" ht="15.95" customHeight="1" x14ac:dyDescent="0.25">
      <c r="B11" s="398"/>
      <c r="C11" s="399" t="s">
        <v>299</v>
      </c>
      <c r="D11" s="430"/>
      <c r="E11" s="430"/>
      <c r="F11" s="430"/>
      <c r="G11" s="430"/>
      <c r="H11" s="430"/>
      <c r="I11" s="430"/>
      <c r="J11" s="430"/>
      <c r="K11" s="430"/>
      <c r="L11" s="430"/>
      <c r="M11" s="430"/>
      <c r="N11" s="430"/>
      <c r="O11" s="430"/>
      <c r="P11" s="430"/>
      <c r="Q11" s="430"/>
      <c r="R11" s="430"/>
      <c r="S11" s="430"/>
      <c r="T11" s="430"/>
      <c r="U11" s="430"/>
      <c r="V11" s="430"/>
      <c r="W11" s="430"/>
      <c r="X11" s="431"/>
      <c r="Y11" s="424"/>
      <c r="Z11" s="424"/>
      <c r="AA11" s="424"/>
      <c r="AB11" s="424"/>
      <c r="AC11" s="424"/>
      <c r="AD11" s="424"/>
      <c r="AE11" s="424"/>
    </row>
    <row r="12" spans="1:31" s="423" customFormat="1" x14ac:dyDescent="0.25">
      <c r="B12" s="398"/>
      <c r="C12" s="430"/>
      <c r="D12" s="430" t="s">
        <v>300</v>
      </c>
      <c r="E12" s="430"/>
      <c r="F12" s="430"/>
      <c r="G12" s="430"/>
      <c r="H12" s="430"/>
      <c r="I12" s="430"/>
      <c r="J12" s="430"/>
      <c r="K12" s="430"/>
      <c r="L12" s="430"/>
      <c r="M12" s="430"/>
      <c r="N12" s="430"/>
      <c r="O12" s="430"/>
      <c r="P12" s="430"/>
      <c r="Q12" s="430"/>
      <c r="R12" s="430"/>
      <c r="S12" s="430"/>
      <c r="T12" s="430"/>
      <c r="U12" s="430"/>
      <c r="V12" s="430"/>
      <c r="W12" s="430"/>
      <c r="X12" s="431"/>
      <c r="Y12" s="424"/>
      <c r="Z12" s="424"/>
      <c r="AA12" s="424"/>
      <c r="AB12" s="424"/>
      <c r="AC12" s="424"/>
      <c r="AD12" s="424"/>
      <c r="AE12" s="424"/>
    </row>
    <row r="13" spans="1:31" s="423" customFormat="1" ht="15.95" customHeight="1" x14ac:dyDescent="0.25">
      <c r="B13" s="398"/>
      <c r="C13" s="400"/>
      <c r="D13" s="430"/>
      <c r="E13" s="438"/>
      <c r="F13" s="430"/>
      <c r="G13" s="430"/>
      <c r="H13" s="430"/>
      <c r="I13" s="430"/>
      <c r="J13" s="430"/>
      <c r="K13" s="430"/>
      <c r="L13" s="430"/>
      <c r="M13" s="430"/>
      <c r="N13" s="430"/>
      <c r="O13" s="430"/>
      <c r="P13" s="430"/>
      <c r="Q13" s="430"/>
      <c r="R13" s="430"/>
      <c r="S13" s="430"/>
      <c r="T13" s="430"/>
      <c r="U13" s="430"/>
      <c r="V13" s="430"/>
      <c r="W13" s="430"/>
      <c r="X13" s="431"/>
      <c r="Y13" s="424"/>
      <c r="Z13" s="424"/>
      <c r="AA13" s="424"/>
      <c r="AB13" s="424"/>
      <c r="AC13" s="424"/>
      <c r="AD13" s="424"/>
      <c r="AE13" s="424"/>
    </row>
    <row r="14" spans="1:31" s="423" customFormat="1" ht="5.0999999999999996" customHeight="1" x14ac:dyDescent="0.25">
      <c r="B14" s="439"/>
      <c r="C14" s="441"/>
      <c r="D14" s="441"/>
      <c r="E14" s="441"/>
      <c r="F14" s="441"/>
      <c r="G14" s="441"/>
      <c r="H14" s="441"/>
      <c r="I14" s="441"/>
      <c r="J14" s="441"/>
      <c r="K14" s="441"/>
      <c r="L14" s="441"/>
      <c r="M14" s="441"/>
      <c r="N14" s="441"/>
      <c r="O14" s="441"/>
      <c r="P14" s="441"/>
      <c r="Q14" s="441"/>
      <c r="R14" s="441"/>
      <c r="S14" s="441"/>
      <c r="T14" s="441"/>
      <c r="U14" s="441"/>
      <c r="V14" s="441"/>
      <c r="W14" s="441"/>
      <c r="X14" s="442"/>
      <c r="Y14" s="424"/>
      <c r="Z14" s="424"/>
      <c r="AA14" s="424"/>
      <c r="AB14" s="424"/>
      <c r="AC14" s="424"/>
      <c r="AD14" s="424"/>
      <c r="AE14" s="424"/>
    </row>
    <row r="15" spans="1:31" s="423" customFormat="1" ht="5.0999999999999996" customHeight="1" x14ac:dyDescent="0.25">
      <c r="A15" s="424"/>
      <c r="B15" s="424"/>
      <c r="C15" s="424"/>
      <c r="D15" s="424"/>
      <c r="E15" s="424"/>
      <c r="F15" s="424"/>
      <c r="G15" s="424"/>
      <c r="H15" s="424"/>
      <c r="I15" s="424"/>
      <c r="J15" s="424"/>
      <c r="K15" s="424"/>
      <c r="L15" s="424"/>
      <c r="M15" s="424"/>
      <c r="N15" s="424"/>
      <c r="O15" s="424"/>
      <c r="P15" s="424"/>
      <c r="Q15" s="424"/>
      <c r="R15" s="424"/>
      <c r="S15" s="424"/>
      <c r="T15" s="424"/>
      <c r="U15" s="424"/>
      <c r="V15" s="424"/>
      <c r="W15" s="424"/>
      <c r="X15" s="424"/>
      <c r="Y15" s="424"/>
      <c r="Z15" s="424"/>
      <c r="AA15" s="424"/>
      <c r="AB15" s="424"/>
      <c r="AC15" s="424"/>
      <c r="AD15" s="424"/>
      <c r="AE15" s="424"/>
    </row>
    <row r="16" spans="1:31" s="423" customFormat="1" ht="255" customHeight="1" x14ac:dyDescent="0.25">
      <c r="B16" s="424"/>
      <c r="C16" s="472"/>
      <c r="D16" s="424"/>
      <c r="E16" s="424"/>
      <c r="F16" s="424"/>
      <c r="G16" s="424"/>
      <c r="H16" s="424"/>
      <c r="I16" s="424"/>
      <c r="J16" s="424"/>
      <c r="K16" s="424"/>
      <c r="L16" s="424"/>
      <c r="M16" s="424"/>
      <c r="N16" s="424"/>
      <c r="O16" s="424"/>
      <c r="P16" s="424"/>
      <c r="Q16" s="424"/>
      <c r="R16" s="424"/>
      <c r="S16" s="448"/>
      <c r="T16" s="424"/>
      <c r="U16" s="424"/>
      <c r="V16" s="424"/>
      <c r="W16" s="424"/>
      <c r="X16" s="424"/>
      <c r="Y16" s="424"/>
      <c r="Z16" s="424"/>
      <c r="AA16" s="424"/>
      <c r="AB16" s="424"/>
      <c r="AC16" s="424"/>
      <c r="AD16" s="424"/>
      <c r="AE16" s="424"/>
    </row>
    <row r="17" spans="2:27" s="423" customFormat="1" x14ac:dyDescent="0.25">
      <c r="B17" s="424"/>
      <c r="C17" s="472"/>
      <c r="D17" s="424"/>
      <c r="E17" s="424"/>
      <c r="F17" s="424"/>
      <c r="G17" s="424"/>
      <c r="H17" s="424"/>
      <c r="I17" s="424"/>
      <c r="J17" s="424"/>
      <c r="K17" s="424"/>
      <c r="L17" s="424"/>
      <c r="M17" s="424"/>
      <c r="N17" s="424"/>
      <c r="O17" s="424"/>
      <c r="P17" s="424"/>
      <c r="Q17" s="424"/>
      <c r="R17" s="424"/>
      <c r="S17" s="448"/>
      <c r="T17" s="424"/>
      <c r="U17" s="424"/>
      <c r="V17" s="424"/>
      <c r="W17" s="424"/>
      <c r="X17" s="424"/>
      <c r="Y17" s="424"/>
      <c r="Z17" s="424"/>
      <c r="AA17" s="424"/>
    </row>
    <row r="18" spans="2:27" s="423" customFormat="1" ht="15" customHeight="1" x14ac:dyDescent="0.25">
      <c r="B18" s="477" t="s">
        <v>301</v>
      </c>
      <c r="C18" s="478" t="s">
        <v>293</v>
      </c>
      <c r="D18" s="479"/>
      <c r="E18" s="479" t="s">
        <v>302</v>
      </c>
      <c r="F18" s="480" t="s">
        <v>303</v>
      </c>
      <c r="G18" s="477" t="s">
        <v>304</v>
      </c>
      <c r="H18" s="478" t="s">
        <v>305</v>
      </c>
      <c r="J18" s="477" t="s">
        <v>306</v>
      </c>
      <c r="K18" s="480" t="str">
        <f>IF(AND(F18="Mixed",H18="Arid/semi-arid"),"MR"&amp;"A",                                                                                                                                                          IF(AND(F18="Mixed",H18="Humid/sub-humid"),"MR"&amp;"H",                                                                                                                                                             IF(AND(F18="Mixed",H18="Temperate/Tropical highland"),"MR"&amp;"T",                                                                                                                                         IF(AND(F18="Livestock",H18="Arid/semi-arid"),"LG"&amp;"A",                                                                                                                                                          IF(AND(F18="Livestock",H18="Humid/sub-humid"),"LG"&amp;"H",                                                                                                                                                             IF(AND(F18="Livestock",H18="Temperate/Tropical highland"),"LG"&amp;"T",))))))</f>
        <v>MRA</v>
      </c>
      <c r="R18" s="424"/>
      <c r="S18" s="424"/>
      <c r="T18" s="424"/>
      <c r="U18" s="424"/>
      <c r="V18" s="424"/>
      <c r="W18" s="424"/>
      <c r="X18" s="424"/>
      <c r="Y18" s="424"/>
      <c r="Z18" s="424"/>
      <c r="AA18" s="424"/>
    </row>
    <row r="19" spans="2:27" s="423" customFormat="1" ht="15" customHeight="1" x14ac:dyDescent="0.25">
      <c r="B19" s="481"/>
      <c r="C19" s="472"/>
      <c r="D19" s="424"/>
      <c r="E19" s="424"/>
      <c r="F19" s="424"/>
      <c r="G19" s="424"/>
      <c r="H19" s="424"/>
      <c r="I19" s="424"/>
      <c r="J19" s="424"/>
      <c r="K19" s="424"/>
      <c r="L19" s="424"/>
      <c r="M19" s="424"/>
      <c r="N19" s="424"/>
      <c r="O19" s="424"/>
      <c r="P19" s="424"/>
      <c r="Q19" s="424"/>
      <c r="R19" s="424"/>
      <c r="S19" s="424"/>
      <c r="T19" s="424"/>
      <c r="U19" s="424"/>
      <c r="V19" s="424"/>
      <c r="W19" s="424"/>
      <c r="X19" s="424"/>
      <c r="Y19" s="424"/>
      <c r="Z19" s="424"/>
      <c r="AA19" s="424"/>
    </row>
    <row r="22" spans="2:27" x14ac:dyDescent="0.25">
      <c r="B22" s="443" t="s">
        <v>307</v>
      </c>
    </row>
  </sheetData>
  <pageMargins left="0.7" right="0.7" top="0.75" bottom="0.75" header="0.3" footer="0.3"/>
  <pageSetup paperSize="9"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A9E7-C1CB-49D0-BC2A-B70BB04695D9}">
  <sheetPr codeName="Sheet12">
    <tabColor rgb="FFDA9694"/>
  </sheetPr>
  <dimension ref="A1:P159"/>
  <sheetViews>
    <sheetView workbookViewId="0">
      <selection activeCell="K20" sqref="K20"/>
    </sheetView>
  </sheetViews>
  <sheetFormatPr defaultColWidth="9.140625" defaultRowHeight="15" x14ac:dyDescent="0.25"/>
  <cols>
    <col min="1" max="1" width="0.85546875" style="443" customWidth="1"/>
    <col min="2" max="3" width="26.5703125" style="443" customWidth="1"/>
    <col min="4" max="4" width="14.85546875" style="448" customWidth="1"/>
    <col min="5" max="5" width="8.28515625" style="448" customWidth="1"/>
    <col min="6" max="11" width="15.5703125" style="448" customWidth="1"/>
    <col min="12" max="12" width="12.42578125" style="448" bestFit="1" customWidth="1"/>
    <col min="13" max="13" width="11.140625" style="448" customWidth="1"/>
    <col min="14" max="14" width="14.140625" style="448" customWidth="1"/>
    <col min="15" max="15" width="11.85546875" style="448" bestFit="1" customWidth="1"/>
    <col min="16" max="16" width="9.5703125" style="448" customWidth="1"/>
    <col min="17" max="16384" width="9.140625" style="443"/>
  </cols>
  <sheetData>
    <row r="1" spans="1:16" s="423" customFormat="1" ht="3.75" customHeight="1" x14ac:dyDescent="0.25">
      <c r="A1" s="423" t="s">
        <v>261</v>
      </c>
      <c r="B1" s="424"/>
      <c r="C1" s="424"/>
      <c r="D1" s="424"/>
      <c r="E1" s="424"/>
      <c r="F1" s="424"/>
      <c r="G1" s="424"/>
      <c r="H1" s="424"/>
      <c r="I1" s="424"/>
      <c r="J1" s="424"/>
      <c r="K1" s="424"/>
      <c r="L1" s="424"/>
      <c r="M1" s="424"/>
      <c r="N1" s="424"/>
      <c r="O1" s="424"/>
      <c r="P1" s="424"/>
    </row>
    <row r="2" spans="1:16" s="423" customFormat="1" ht="15.95" customHeight="1" x14ac:dyDescent="0.25">
      <c r="B2" s="320" t="str">
        <f>CONCATENATE("C1a. Typical animal producton in Africa")</f>
        <v>C1a. Typical animal producton in Africa</v>
      </c>
      <c r="C2" s="425"/>
      <c r="D2" s="426"/>
      <c r="E2" s="426"/>
      <c r="F2" s="426"/>
      <c r="G2" s="426"/>
      <c r="H2" s="426"/>
      <c r="I2" s="426"/>
      <c r="J2" s="426"/>
      <c r="K2" s="426"/>
      <c r="L2" s="426"/>
      <c r="M2" s="427"/>
      <c r="N2" s="424"/>
      <c r="O2" s="424"/>
      <c r="P2" s="424"/>
    </row>
    <row r="3" spans="1:16" s="423" customFormat="1" ht="15.95" customHeight="1" x14ac:dyDescent="0.25">
      <c r="B3" s="428"/>
      <c r="C3" s="429"/>
      <c r="D3" s="430"/>
      <c r="E3" s="430"/>
      <c r="F3" s="430"/>
      <c r="G3" s="430"/>
      <c r="H3" s="430"/>
      <c r="I3" s="430"/>
      <c r="J3" s="430"/>
      <c r="K3" s="430"/>
      <c r="L3" s="430"/>
      <c r="M3" s="431"/>
      <c r="N3" s="424"/>
      <c r="O3" s="424"/>
      <c r="P3" s="424"/>
    </row>
    <row r="4" spans="1:16" s="423" customFormat="1" ht="15.95" customHeight="1" x14ac:dyDescent="0.25">
      <c r="B4" s="428"/>
      <c r="C4" s="429"/>
      <c r="D4" s="430"/>
      <c r="E4" s="430"/>
      <c r="F4" s="430"/>
      <c r="G4" s="430"/>
      <c r="H4" s="430"/>
      <c r="I4" s="430"/>
      <c r="J4" s="430"/>
      <c r="K4" s="430"/>
      <c r="L4" s="430"/>
      <c r="M4" s="431"/>
      <c r="N4" s="424"/>
      <c r="O4" s="424"/>
      <c r="P4" s="424"/>
    </row>
    <row r="5" spans="1:16" s="423" customFormat="1" ht="15.95" customHeight="1" x14ac:dyDescent="0.25">
      <c r="B5" s="428"/>
      <c r="C5" s="429"/>
      <c r="D5" s="430"/>
      <c r="E5" s="430"/>
      <c r="F5" s="430"/>
      <c r="G5" s="430"/>
      <c r="H5" s="430"/>
      <c r="I5" s="430"/>
      <c r="J5" s="430"/>
      <c r="K5" s="430"/>
      <c r="L5" s="430"/>
      <c r="M5" s="431"/>
      <c r="N5" s="424"/>
      <c r="O5" s="424"/>
      <c r="P5" s="424"/>
    </row>
    <row r="6" spans="1:16" s="423" customFormat="1" ht="15.95" customHeight="1" x14ac:dyDescent="0.25">
      <c r="B6" s="324" t="s">
        <v>320</v>
      </c>
      <c r="C6" s="432"/>
      <c r="D6" s="433"/>
      <c r="E6" s="433"/>
      <c r="F6" s="433"/>
      <c r="G6" s="430"/>
      <c r="H6" s="430"/>
      <c r="I6" s="430"/>
      <c r="J6" s="430"/>
      <c r="K6" s="430"/>
      <c r="L6" s="430"/>
      <c r="M6" s="431"/>
      <c r="N6" s="424"/>
      <c r="O6" s="424"/>
      <c r="P6" s="424"/>
    </row>
    <row r="7" spans="1:16" s="423" customFormat="1" ht="15.95" customHeight="1" x14ac:dyDescent="0.25">
      <c r="B7" s="324" t="s">
        <v>263</v>
      </c>
      <c r="C7" s="432"/>
      <c r="D7" s="430"/>
      <c r="E7" s="430"/>
      <c r="F7" s="430"/>
      <c r="G7" s="430"/>
      <c r="H7" s="430"/>
      <c r="I7" s="430"/>
      <c r="J7" s="430"/>
      <c r="K7" s="430"/>
      <c r="L7" s="430"/>
      <c r="M7" s="431"/>
      <c r="N7" s="424"/>
      <c r="O7" s="424"/>
      <c r="P7" s="424"/>
    </row>
    <row r="8" spans="1:16" s="423" customFormat="1" ht="15.95" customHeight="1" x14ac:dyDescent="0.25">
      <c r="B8" s="434" t="s">
        <v>264</v>
      </c>
      <c r="C8" s="435"/>
      <c r="D8" s="430"/>
      <c r="E8" s="430"/>
      <c r="F8" s="430"/>
      <c r="G8" s="430"/>
      <c r="H8" s="430"/>
      <c r="I8" s="430"/>
      <c r="J8" s="430"/>
      <c r="K8" s="430"/>
      <c r="L8" s="430"/>
      <c r="M8" s="431"/>
      <c r="N8" s="424"/>
      <c r="O8" s="424"/>
      <c r="P8" s="424"/>
    </row>
    <row r="9" spans="1:16" s="423" customFormat="1" x14ac:dyDescent="0.25">
      <c r="B9" s="436" t="s">
        <v>265</v>
      </c>
      <c r="C9" s="437"/>
      <c r="D9" s="430"/>
      <c r="E9" s="430"/>
      <c r="F9" s="430"/>
      <c r="G9" s="430"/>
      <c r="H9" s="430"/>
      <c r="I9" s="430"/>
      <c r="J9" s="430"/>
      <c r="K9" s="430"/>
      <c r="L9" s="430"/>
      <c r="M9" s="431"/>
      <c r="N9" s="424"/>
      <c r="O9" s="424"/>
      <c r="P9" s="424"/>
    </row>
    <row r="10" spans="1:16" s="423" customFormat="1" ht="15.95" customHeight="1" x14ac:dyDescent="0.25">
      <c r="B10" s="436" t="s">
        <v>266</v>
      </c>
      <c r="C10" s="437"/>
      <c r="D10" s="430"/>
      <c r="E10" s="438"/>
      <c r="F10" s="430"/>
      <c r="G10" s="430"/>
      <c r="H10" s="430"/>
      <c r="I10" s="430"/>
      <c r="J10" s="430"/>
      <c r="K10" s="430"/>
      <c r="L10" s="430"/>
      <c r="M10" s="431"/>
      <c r="N10" s="424"/>
      <c r="O10" s="424"/>
      <c r="P10" s="424"/>
    </row>
    <row r="11" spans="1:16" s="423" customFormat="1" ht="5.0999999999999996" customHeight="1" x14ac:dyDescent="0.25">
      <c r="B11" s="439"/>
      <c r="C11" s="440"/>
      <c r="D11" s="441"/>
      <c r="E11" s="441"/>
      <c r="F11" s="441"/>
      <c r="G11" s="441"/>
      <c r="H11" s="441"/>
      <c r="I11" s="441"/>
      <c r="J11" s="441"/>
      <c r="K11" s="441"/>
      <c r="L11" s="441"/>
      <c r="M11" s="442"/>
      <c r="N11" s="424"/>
      <c r="O11" s="424"/>
      <c r="P11" s="424"/>
    </row>
    <row r="12" spans="1:16" s="423" customFormat="1" ht="15" customHeight="1" thickBot="1" x14ac:dyDescent="0.3">
      <c r="B12" s="424"/>
      <c r="C12" s="424"/>
      <c r="D12" s="424"/>
      <c r="E12" s="424"/>
      <c r="F12" s="424"/>
      <c r="G12" s="424"/>
      <c r="H12" s="424"/>
      <c r="I12" s="424"/>
      <c r="J12" s="424"/>
      <c r="K12" s="424"/>
      <c r="L12" s="424"/>
      <c r="M12" s="424"/>
      <c r="N12" s="424"/>
      <c r="O12" s="424"/>
      <c r="P12" s="424"/>
    </row>
    <row r="13" spans="1:16" ht="72" customHeight="1" x14ac:dyDescent="0.25">
      <c r="B13" s="444"/>
      <c r="C13" s="540"/>
      <c r="D13" s="540" t="s">
        <v>267</v>
      </c>
      <c r="E13" s="445"/>
      <c r="F13" s="446" t="s">
        <v>268</v>
      </c>
      <c r="G13" s="446" t="s">
        <v>269</v>
      </c>
      <c r="H13" s="447" t="s">
        <v>270</v>
      </c>
      <c r="I13" s="447" t="s">
        <v>271</v>
      </c>
      <c r="J13" s="447" t="s">
        <v>272</v>
      </c>
      <c r="K13" s="447" t="s">
        <v>273</v>
      </c>
      <c r="L13" s="447" t="s">
        <v>274</v>
      </c>
      <c r="M13" s="446" t="s">
        <v>275</v>
      </c>
      <c r="N13" s="542" t="s">
        <v>276</v>
      </c>
      <c r="O13" s="544" t="s">
        <v>277</v>
      </c>
    </row>
    <row r="14" spans="1:16" ht="17.25" x14ac:dyDescent="0.25">
      <c r="B14" s="449" t="s">
        <v>278</v>
      </c>
      <c r="C14" s="541"/>
      <c r="D14" s="541"/>
      <c r="E14" s="450"/>
      <c r="F14" s="451" t="s">
        <v>279</v>
      </c>
      <c r="G14" s="451" t="s">
        <v>279</v>
      </c>
      <c r="H14" s="451" t="s">
        <v>279</v>
      </c>
      <c r="I14" s="451" t="s">
        <v>279</v>
      </c>
      <c r="J14" s="451" t="s">
        <v>279</v>
      </c>
      <c r="K14" s="451" t="s">
        <v>279</v>
      </c>
      <c r="L14" s="451" t="s">
        <v>279</v>
      </c>
      <c r="M14" s="451" t="s">
        <v>279</v>
      </c>
      <c r="N14" s="543"/>
      <c r="O14" s="545"/>
    </row>
    <row r="15" spans="1:16" ht="15.75" thickBot="1" x14ac:dyDescent="0.3">
      <c r="B15" s="452" t="s">
        <v>242</v>
      </c>
      <c r="C15" s="453" t="s">
        <v>280</v>
      </c>
      <c r="D15" s="454" t="s">
        <v>281</v>
      </c>
      <c r="E15" s="454" t="s">
        <v>282</v>
      </c>
      <c r="F15" s="454"/>
      <c r="G15" s="454">
        <v>22.670719083879817</v>
      </c>
      <c r="H15" s="454">
        <v>2176.2875409945073</v>
      </c>
      <c r="I15" s="454">
        <v>512.56726463405209</v>
      </c>
      <c r="J15" s="454">
        <v>81.891203560296262</v>
      </c>
      <c r="K15" s="454">
        <v>13.062189007291025</v>
      </c>
      <c r="L15" s="454">
        <v>1148.0370077032044</v>
      </c>
      <c r="M15" s="454">
        <v>51.368718267774774</v>
      </c>
      <c r="N15" s="455">
        <v>4882885.3544429205</v>
      </c>
      <c r="O15" s="456">
        <v>5097346.8000000017</v>
      </c>
    </row>
    <row r="16" spans="1:16" x14ac:dyDescent="0.25">
      <c r="B16" s="457" t="s">
        <v>241</v>
      </c>
      <c r="C16" s="458" t="s">
        <v>241</v>
      </c>
      <c r="D16" s="459" t="s">
        <v>281</v>
      </c>
      <c r="E16" s="459" t="s">
        <v>282</v>
      </c>
      <c r="F16" s="459">
        <v>478.46441947565484</v>
      </c>
      <c r="G16" s="459">
        <v>26.872849210177833</v>
      </c>
      <c r="H16" s="459">
        <v>1585.8871945176897</v>
      </c>
      <c r="I16" s="460">
        <v>596.33605787387</v>
      </c>
      <c r="J16" s="461">
        <v>377.43568519922451</v>
      </c>
      <c r="K16" s="461">
        <v>87.972463106403438</v>
      </c>
      <c r="L16" s="461">
        <v>1150.6007164584273</v>
      </c>
      <c r="M16" s="461">
        <v>34.786285992657824</v>
      </c>
      <c r="N16" s="462">
        <v>597606.44555707625</v>
      </c>
      <c r="O16" s="463">
        <v>383144.99999999959</v>
      </c>
    </row>
    <row r="17" spans="2:15" x14ac:dyDescent="0.25">
      <c r="B17" s="464" t="s">
        <v>243</v>
      </c>
      <c r="C17" s="465" t="s">
        <v>283</v>
      </c>
      <c r="D17" s="461" t="s">
        <v>281</v>
      </c>
      <c r="E17" s="461" t="s">
        <v>282</v>
      </c>
      <c r="F17" s="461">
        <v>35.034017204346512</v>
      </c>
      <c r="G17" s="461">
        <v>4.9340931224266775</v>
      </c>
      <c r="H17" s="461">
        <v>246.64048076505537</v>
      </c>
      <c r="I17" s="463">
        <v>18.00400841986075</v>
      </c>
      <c r="J17" s="461">
        <v>25.150011016359134</v>
      </c>
      <c r="K17" s="461"/>
      <c r="L17" s="461">
        <v>134.05365161547635</v>
      </c>
      <c r="M17" s="461">
        <v>4.8505185496366288</v>
      </c>
      <c r="N17" s="462">
        <v>51035.939999999988</v>
      </c>
      <c r="O17" s="463">
        <v>28353.300000000017</v>
      </c>
    </row>
    <row r="18" spans="2:15" x14ac:dyDescent="0.25">
      <c r="B18" s="464" t="s">
        <v>244</v>
      </c>
      <c r="C18" s="465" t="s">
        <v>284</v>
      </c>
      <c r="D18" s="461" t="s">
        <v>281</v>
      </c>
      <c r="E18" s="461" t="s">
        <v>282</v>
      </c>
      <c r="F18" s="461"/>
      <c r="G18" s="461">
        <v>4.3361016612884535</v>
      </c>
      <c r="H18" s="461">
        <v>310.45640848218562</v>
      </c>
      <c r="I18" s="463">
        <v>23.20244173510714</v>
      </c>
      <c r="J18" s="461">
        <v>7.5731254544051581</v>
      </c>
      <c r="K18" s="461">
        <v>52.003832187042796</v>
      </c>
      <c r="L18" s="461">
        <v>159.89061163280718</v>
      </c>
      <c r="M18" s="461">
        <v>8.3547332777158285</v>
      </c>
      <c r="N18" s="462">
        <v>190000.66000000009</v>
      </c>
      <c r="O18" s="463">
        <v>212683.30000000013</v>
      </c>
    </row>
    <row r="19" spans="2:15" x14ac:dyDescent="0.25">
      <c r="B19" s="464" t="s">
        <v>242</v>
      </c>
      <c r="C19" s="465" t="s">
        <v>280</v>
      </c>
      <c r="D19" s="461" t="s">
        <v>281</v>
      </c>
      <c r="E19" s="461" t="s">
        <v>285</v>
      </c>
      <c r="F19" s="461"/>
      <c r="G19" s="461">
        <v>17.082710942083917</v>
      </c>
      <c r="H19" s="461">
        <v>2875.6948280082947</v>
      </c>
      <c r="I19" s="463"/>
      <c r="J19" s="461"/>
      <c r="K19" s="461"/>
      <c r="L19" s="461">
        <v>1245.5514350457229</v>
      </c>
      <c r="M19" s="461">
        <v>45.067760290175656</v>
      </c>
      <c r="N19" s="462">
        <v>1091118.4320122437</v>
      </c>
      <c r="O19" s="463">
        <v>1155108.7333968827</v>
      </c>
    </row>
    <row r="20" spans="2:15" x14ac:dyDescent="0.25">
      <c r="B20" s="464" t="s">
        <v>241</v>
      </c>
      <c r="C20" s="465" t="s">
        <v>241</v>
      </c>
      <c r="D20" s="461" t="s">
        <v>281</v>
      </c>
      <c r="E20" s="461" t="s">
        <v>285</v>
      </c>
      <c r="F20" s="461">
        <v>241.18214554377087</v>
      </c>
      <c r="G20" s="461">
        <v>22.544395043660444</v>
      </c>
      <c r="H20" s="461">
        <v>2305.3464233094683</v>
      </c>
      <c r="I20" s="463"/>
      <c r="J20" s="461"/>
      <c r="K20" s="461"/>
      <c r="L20" s="461">
        <v>1016.8949160521919</v>
      </c>
      <c r="M20" s="461">
        <v>30.721334179109174</v>
      </c>
      <c r="N20" s="462">
        <v>184292.06798775689</v>
      </c>
      <c r="O20" s="463">
        <v>120301.76660311886</v>
      </c>
    </row>
    <row r="21" spans="2:15" x14ac:dyDescent="0.25">
      <c r="B21" s="464" t="s">
        <v>243</v>
      </c>
      <c r="C21" s="465" t="s">
        <v>283</v>
      </c>
      <c r="D21" s="461" t="s">
        <v>281</v>
      </c>
      <c r="E21" s="461" t="s">
        <v>285</v>
      </c>
      <c r="F21" s="461">
        <v>28.769429547536575</v>
      </c>
      <c r="G21" s="461">
        <v>5.529330749736463</v>
      </c>
      <c r="H21" s="461">
        <v>288.05525638156831</v>
      </c>
      <c r="I21" s="463"/>
      <c r="J21" s="461"/>
      <c r="K21" s="461"/>
      <c r="L21" s="461">
        <v>137.43176655352096</v>
      </c>
      <c r="M21" s="461">
        <v>3.6216612991753561</v>
      </c>
      <c r="N21" s="462">
        <v>13306.427378604845</v>
      </c>
      <c r="O21" s="463">
        <v>7392.4596547804686</v>
      </c>
    </row>
    <row r="22" spans="2:15" x14ac:dyDescent="0.25">
      <c r="B22" s="464" t="s">
        <v>244</v>
      </c>
      <c r="C22" s="465" t="s">
        <v>284</v>
      </c>
      <c r="D22" s="461" t="s">
        <v>281</v>
      </c>
      <c r="E22" s="461" t="s">
        <v>285</v>
      </c>
      <c r="F22" s="461"/>
      <c r="G22" s="461">
        <v>4.6524960569751777</v>
      </c>
      <c r="H22" s="461">
        <v>360.58780991349931</v>
      </c>
      <c r="I22" s="463"/>
      <c r="J22" s="461"/>
      <c r="K22" s="461">
        <v>48.104030137873337</v>
      </c>
      <c r="L22" s="461">
        <v>163.3703228633446</v>
      </c>
      <c r="M22" s="461">
        <v>10.380424012833474</v>
      </c>
      <c r="N22" s="462">
        <v>38554.672621395148</v>
      </c>
      <c r="O22" s="463">
        <v>44468.64034521953</v>
      </c>
    </row>
    <row r="23" spans="2:15" x14ac:dyDescent="0.25">
      <c r="B23" s="464" t="s">
        <v>242</v>
      </c>
      <c r="C23" s="465" t="s">
        <v>280</v>
      </c>
      <c r="D23" s="461" t="s">
        <v>281</v>
      </c>
      <c r="E23" s="461" t="s">
        <v>286</v>
      </c>
      <c r="F23" s="461"/>
      <c r="G23" s="461">
        <v>17.082463976694278</v>
      </c>
      <c r="H23" s="461">
        <v>2875.6948280082979</v>
      </c>
      <c r="I23" s="463"/>
      <c r="J23" s="461"/>
      <c r="K23" s="461"/>
      <c r="L23" s="461">
        <v>1245.5514350457213</v>
      </c>
      <c r="M23" s="461">
        <v>45.051101915787392</v>
      </c>
      <c r="N23" s="462">
        <v>1016805.84152782</v>
      </c>
      <c r="O23" s="463">
        <v>1057744.7049166937</v>
      </c>
    </row>
    <row r="24" spans="2:15" x14ac:dyDescent="0.25">
      <c r="B24" s="464" t="s">
        <v>241</v>
      </c>
      <c r="C24" s="465" t="s">
        <v>241</v>
      </c>
      <c r="D24" s="461" t="s">
        <v>281</v>
      </c>
      <c r="E24" s="461" t="s">
        <v>286</v>
      </c>
      <c r="F24" s="461">
        <v>530.56254336281063</v>
      </c>
      <c r="G24" s="461">
        <v>35.357458811806211</v>
      </c>
      <c r="H24" s="461">
        <v>2779.9597610780515</v>
      </c>
      <c r="I24" s="463"/>
      <c r="J24" s="461"/>
      <c r="K24" s="461"/>
      <c r="L24" s="461">
        <v>1203.3959798427122</v>
      </c>
      <c r="M24" s="461">
        <v>39.865604530878826</v>
      </c>
      <c r="N24" s="462">
        <v>102347.15847218072</v>
      </c>
      <c r="O24" s="463">
        <v>61408.295083308643</v>
      </c>
    </row>
    <row r="25" spans="2:15" x14ac:dyDescent="0.25">
      <c r="B25" s="464" t="s">
        <v>243</v>
      </c>
      <c r="C25" s="465" t="s">
        <v>283</v>
      </c>
      <c r="D25" s="461" t="s">
        <v>281</v>
      </c>
      <c r="E25" s="461" t="s">
        <v>286</v>
      </c>
      <c r="F25" s="461">
        <v>28.769429547536578</v>
      </c>
      <c r="G25" s="461">
        <v>5.4193440621286868</v>
      </c>
      <c r="H25" s="461">
        <v>288.05525638156826</v>
      </c>
      <c r="I25" s="463"/>
      <c r="J25" s="461"/>
      <c r="K25" s="461"/>
      <c r="L25" s="461">
        <v>137.43176655352107</v>
      </c>
      <c r="M25" s="461">
        <v>3.6281021196016709</v>
      </c>
      <c r="N25" s="462">
        <v>7161.4137983031615</v>
      </c>
      <c r="O25" s="463">
        <v>3978.563221279529</v>
      </c>
    </row>
    <row r="26" spans="2:15" x14ac:dyDescent="0.25">
      <c r="B26" s="464" t="s">
        <v>244</v>
      </c>
      <c r="C26" s="465" t="s">
        <v>284</v>
      </c>
      <c r="D26" s="461" t="s">
        <v>281</v>
      </c>
      <c r="E26" s="461" t="s">
        <v>286</v>
      </c>
      <c r="F26" s="461"/>
      <c r="G26" s="461">
        <v>4.9303171270924819</v>
      </c>
      <c r="H26" s="461">
        <v>365.78304516838892</v>
      </c>
      <c r="I26" s="463"/>
      <c r="J26" s="461"/>
      <c r="K26" s="461">
        <v>48.104030137873302</v>
      </c>
      <c r="L26" s="461">
        <v>168.39424098484309</v>
      </c>
      <c r="M26" s="461">
        <v>8.147230319903306</v>
      </c>
      <c r="N26" s="462">
        <v>30210.486201696858</v>
      </c>
      <c r="O26" s="463">
        <v>33393.336778720506</v>
      </c>
    </row>
    <row r="27" spans="2:15" x14ac:dyDescent="0.25">
      <c r="B27" s="464" t="s">
        <v>242</v>
      </c>
      <c r="C27" s="465" t="s">
        <v>280</v>
      </c>
      <c r="D27" s="461" t="s">
        <v>281</v>
      </c>
      <c r="E27" s="461" t="s">
        <v>287</v>
      </c>
      <c r="F27" s="461"/>
      <c r="G27" s="461">
        <v>54.904324556661805</v>
      </c>
      <c r="H27" s="461">
        <v>3138.4492704218687</v>
      </c>
      <c r="I27" s="463"/>
      <c r="J27" s="461"/>
      <c r="K27" s="461"/>
      <c r="L27" s="461">
        <v>1296.7334108507875</v>
      </c>
      <c r="M27" s="461">
        <v>57.659130504039446</v>
      </c>
      <c r="N27" s="462">
        <v>28101.618326146585</v>
      </c>
      <c r="O27" s="463">
        <v>29085.177255106912</v>
      </c>
    </row>
    <row r="28" spans="2:15" x14ac:dyDescent="0.25">
      <c r="B28" s="464" t="s">
        <v>241</v>
      </c>
      <c r="C28" s="465" t="s">
        <v>241</v>
      </c>
      <c r="D28" s="461" t="s">
        <v>281</v>
      </c>
      <c r="E28" s="461" t="s">
        <v>287</v>
      </c>
      <c r="F28" s="461">
        <v>1611.5395835008208</v>
      </c>
      <c r="G28" s="461">
        <v>39.710766839386423</v>
      </c>
      <c r="H28" s="461">
        <v>3021.7525403795617</v>
      </c>
      <c r="I28" s="463"/>
      <c r="J28" s="461"/>
      <c r="K28" s="461"/>
      <c r="L28" s="461">
        <v>1131.5306410843307</v>
      </c>
      <c r="M28" s="461">
        <v>67.299922509994843</v>
      </c>
      <c r="N28" s="462">
        <v>2329.481673853415</v>
      </c>
      <c r="O28" s="463">
        <v>1345.9227448930842</v>
      </c>
    </row>
    <row r="29" spans="2:15" x14ac:dyDescent="0.25">
      <c r="B29" s="464" t="s">
        <v>243</v>
      </c>
      <c r="C29" s="465" t="s">
        <v>283</v>
      </c>
      <c r="D29" s="461" t="s">
        <v>281</v>
      </c>
      <c r="E29" s="461" t="s">
        <v>287</v>
      </c>
      <c r="F29" s="461">
        <v>55.617526366063657</v>
      </c>
      <c r="G29" s="461">
        <v>5.4193440621286832</v>
      </c>
      <c r="H29" s="461">
        <v>273.89680381733456</v>
      </c>
      <c r="I29" s="463"/>
      <c r="J29" s="461"/>
      <c r="K29" s="461"/>
      <c r="L29" s="461">
        <v>117.67444401662449</v>
      </c>
      <c r="M29" s="461">
        <v>6.302854003828422</v>
      </c>
      <c r="N29" s="462">
        <v>207.54169984176738</v>
      </c>
      <c r="O29" s="463">
        <v>115.30094435653743</v>
      </c>
    </row>
    <row r="30" spans="2:15" x14ac:dyDescent="0.25">
      <c r="B30" s="464" t="s">
        <v>244</v>
      </c>
      <c r="C30" s="465" t="s">
        <v>284</v>
      </c>
      <c r="D30" s="461" t="s">
        <v>281</v>
      </c>
      <c r="E30" s="461" t="s">
        <v>287</v>
      </c>
      <c r="F30" s="461"/>
      <c r="G30" s="461">
        <v>4.9303778493405703</v>
      </c>
      <c r="H30" s="461">
        <v>365.78304516838898</v>
      </c>
      <c r="I30" s="463"/>
      <c r="J30" s="461"/>
      <c r="K30" s="461">
        <v>48.10403013787338</v>
      </c>
      <c r="L30" s="461">
        <v>168.39424098484304</v>
      </c>
      <c r="M30" s="461">
        <v>8.1726330274237373</v>
      </c>
      <c r="N30" s="462">
        <v>410.9583001582327</v>
      </c>
      <c r="O30" s="463">
        <v>503.19905564346254</v>
      </c>
    </row>
    <row r="31" spans="2:15" x14ac:dyDescent="0.25">
      <c r="B31" s="464" t="s">
        <v>242</v>
      </c>
      <c r="C31" s="465" t="s">
        <v>280</v>
      </c>
      <c r="D31" s="461" t="s">
        <v>281</v>
      </c>
      <c r="E31" s="461" t="s">
        <v>288</v>
      </c>
      <c r="F31" s="461"/>
      <c r="G31" s="461">
        <v>27.744043130758595</v>
      </c>
      <c r="H31" s="461">
        <v>780.99087080127526</v>
      </c>
      <c r="I31" s="463">
        <v>1478.1415527316121</v>
      </c>
      <c r="J31" s="461">
        <v>295.6283105463225</v>
      </c>
      <c r="K31" s="461"/>
      <c r="L31" s="461">
        <v>941.97992587428291</v>
      </c>
      <c r="M31" s="461">
        <v>64.866312638596312</v>
      </c>
      <c r="N31" s="462">
        <v>1351225.2506364149</v>
      </c>
      <c r="O31" s="463">
        <v>1412002.3337576084</v>
      </c>
    </row>
    <row r="32" spans="2:15" x14ac:dyDescent="0.25">
      <c r="B32" s="464" t="s">
        <v>241</v>
      </c>
      <c r="C32" s="465" t="s">
        <v>241</v>
      </c>
      <c r="D32" s="461" t="s">
        <v>281</v>
      </c>
      <c r="E32" s="461" t="s">
        <v>288</v>
      </c>
      <c r="F32" s="461">
        <v>320.16046981661259</v>
      </c>
      <c r="G32" s="461">
        <v>22.482369633051398</v>
      </c>
      <c r="H32" s="461"/>
      <c r="I32" s="463">
        <v>1714.4371021141326</v>
      </c>
      <c r="J32" s="461">
        <v>857.21855105706629</v>
      </c>
      <c r="K32" s="461">
        <v>228.59161361521777</v>
      </c>
      <c r="L32" s="461">
        <v>1277.1758968427957</v>
      </c>
      <c r="M32" s="461">
        <v>29.517448315785952</v>
      </c>
      <c r="N32" s="462">
        <v>182331.24936358578</v>
      </c>
      <c r="O32" s="463">
        <v>121554.16624239051</v>
      </c>
    </row>
    <row r="33" spans="1:15" x14ac:dyDescent="0.25">
      <c r="B33" s="464" t="s">
        <v>243</v>
      </c>
      <c r="C33" s="465" t="s">
        <v>283</v>
      </c>
      <c r="D33" s="461" t="s">
        <v>281</v>
      </c>
      <c r="E33" s="461" t="s">
        <v>288</v>
      </c>
      <c r="F33" s="461">
        <v>24.598115070081764</v>
      </c>
      <c r="G33" s="461">
        <v>4.7794215160470648</v>
      </c>
      <c r="H33" s="461">
        <v>206.87499847251098</v>
      </c>
      <c r="I33" s="463">
        <v>76.948111762139064</v>
      </c>
      <c r="J33" s="461"/>
      <c r="K33" s="461"/>
      <c r="L33" s="461">
        <v>130.65500474381892</v>
      </c>
      <c r="M33" s="461">
        <v>4.9882859003195223</v>
      </c>
      <c r="N33" s="462">
        <v>11941.183122411752</v>
      </c>
      <c r="O33" s="463">
        <v>6633.9906235620974</v>
      </c>
    </row>
    <row r="34" spans="1:15" x14ac:dyDescent="0.25">
      <c r="B34" s="464" t="s">
        <v>244</v>
      </c>
      <c r="C34" s="465" t="s">
        <v>284</v>
      </c>
      <c r="D34" s="461" t="s">
        <v>281</v>
      </c>
      <c r="E34" s="461" t="s">
        <v>288</v>
      </c>
      <c r="F34" s="461"/>
      <c r="G34" s="461">
        <v>4.0494901999571287</v>
      </c>
      <c r="H34" s="461">
        <v>172.50105207441405</v>
      </c>
      <c r="I34" s="463">
        <v>96.208060275746817</v>
      </c>
      <c r="J34" s="461">
        <v>48.104030137873409</v>
      </c>
      <c r="K34" s="461">
        <v>48.104030137873409</v>
      </c>
      <c r="L34" s="461">
        <v>140.25895103642554</v>
      </c>
      <c r="M34" s="461">
        <v>9.7577733897975296</v>
      </c>
      <c r="N34" s="462">
        <v>28176.016877588256</v>
      </c>
      <c r="O34" s="463">
        <v>33483.209376437895</v>
      </c>
    </row>
    <row r="35" spans="1:15" x14ac:dyDescent="0.25">
      <c r="B35" s="464" t="s">
        <v>242</v>
      </c>
      <c r="C35" s="465" t="s">
        <v>280</v>
      </c>
      <c r="D35" s="461" t="s">
        <v>281</v>
      </c>
      <c r="E35" s="461" t="s">
        <v>289</v>
      </c>
      <c r="F35" s="461"/>
      <c r="G35" s="461">
        <v>45.727179277982486</v>
      </c>
      <c r="H35" s="461">
        <v>802.33523482272324</v>
      </c>
      <c r="I35" s="463">
        <v>1773.7698632779391</v>
      </c>
      <c r="J35" s="461">
        <v>0</v>
      </c>
      <c r="K35" s="461">
        <v>177.37698632779365</v>
      </c>
      <c r="L35" s="461">
        <v>1022.6179654671425</v>
      </c>
      <c r="M35" s="461">
        <v>55.079494997323017</v>
      </c>
      <c r="N35" s="462">
        <v>211190.10801900108</v>
      </c>
      <c r="O35" s="463">
        <v>217256.19697177998</v>
      </c>
    </row>
    <row r="36" spans="1:15" x14ac:dyDescent="0.25">
      <c r="B36" s="464" t="s">
        <v>241</v>
      </c>
      <c r="C36" s="465" t="s">
        <v>241</v>
      </c>
      <c r="D36" s="461" t="s">
        <v>281</v>
      </c>
      <c r="E36" s="461" t="s">
        <v>289</v>
      </c>
      <c r="F36" s="461">
        <v>980.23792077851351</v>
      </c>
      <c r="G36" s="461">
        <v>33.937435201384318</v>
      </c>
      <c r="H36" s="461">
        <v>789.32684181334457</v>
      </c>
      <c r="I36" s="463">
        <v>1428.6975850951142</v>
      </c>
      <c r="J36" s="461">
        <v>0</v>
      </c>
      <c r="K36" s="461">
        <v>285.73951701902172</v>
      </c>
      <c r="L36" s="461">
        <v>874.72709500317853</v>
      </c>
      <c r="M36" s="461">
        <v>56.796017733333265</v>
      </c>
      <c r="N36" s="462">
        <v>15963.391980999035</v>
      </c>
      <c r="O36" s="463">
        <v>9897.3030282193704</v>
      </c>
    </row>
    <row r="37" spans="1:15" x14ac:dyDescent="0.25">
      <c r="B37" s="464" t="s">
        <v>243</v>
      </c>
      <c r="C37" s="465" t="s">
        <v>283</v>
      </c>
      <c r="D37" s="461" t="s">
        <v>281</v>
      </c>
      <c r="E37" s="461" t="s">
        <v>289</v>
      </c>
      <c r="F37" s="461">
        <v>29.072797873169634</v>
      </c>
      <c r="G37" s="461">
        <v>6.989154057985143</v>
      </c>
      <c r="H37" s="461">
        <v>262.08526866184621</v>
      </c>
      <c r="I37" s="463"/>
      <c r="J37" s="461">
        <v>38.47405588106961</v>
      </c>
      <c r="K37" s="461"/>
      <c r="L37" s="461">
        <v>145.0459622578876</v>
      </c>
      <c r="M37" s="461">
        <v>3.8864606851024543</v>
      </c>
      <c r="N37" s="462">
        <v>2351.8440602291839</v>
      </c>
      <c r="O37" s="463">
        <v>1306.5800334606588</v>
      </c>
    </row>
    <row r="38" spans="1:15" x14ac:dyDescent="0.25">
      <c r="B38" s="464" t="s">
        <v>244</v>
      </c>
      <c r="C38" s="465" t="s">
        <v>284</v>
      </c>
      <c r="D38" s="461" t="s">
        <v>281</v>
      </c>
      <c r="E38" s="461" t="s">
        <v>289</v>
      </c>
      <c r="F38" s="461"/>
      <c r="G38" s="461">
        <v>6.3585500307916201</v>
      </c>
      <c r="H38" s="461">
        <v>210.45513185319584</v>
      </c>
      <c r="I38" s="463">
        <v>96.20806027574686</v>
      </c>
      <c r="J38" s="461"/>
      <c r="K38" s="461">
        <v>96.20806027574686</v>
      </c>
      <c r="L38" s="461">
        <v>145.83822169056108</v>
      </c>
      <c r="M38" s="461">
        <v>9.2341289770273498</v>
      </c>
      <c r="N38" s="462">
        <v>15062.555939770804</v>
      </c>
      <c r="O38" s="463">
        <v>16107.819966539339</v>
      </c>
    </row>
    <row r="39" spans="1:15" x14ac:dyDescent="0.25">
      <c r="B39" s="464" t="s">
        <v>242</v>
      </c>
      <c r="C39" s="465" t="s">
        <v>280</v>
      </c>
      <c r="D39" s="461" t="s">
        <v>281</v>
      </c>
      <c r="E39" s="461" t="s">
        <v>290</v>
      </c>
      <c r="F39" s="461"/>
      <c r="G39" s="461">
        <v>79.944629264932288</v>
      </c>
      <c r="H39" s="461">
        <v>1140.8296503982588</v>
      </c>
      <c r="I39" s="463">
        <v>1478.1415527316133</v>
      </c>
      <c r="J39" s="461">
        <v>0</v>
      </c>
      <c r="K39" s="461">
        <v>295.62831054632261</v>
      </c>
      <c r="L39" s="461">
        <v>1019.177093436192</v>
      </c>
      <c r="M39" s="461">
        <v>62.57851376151838</v>
      </c>
      <c r="N39" s="462">
        <v>92116.809432476817</v>
      </c>
      <c r="O39" s="463">
        <v>94870.000121398058</v>
      </c>
    </row>
    <row r="40" spans="1:15" x14ac:dyDescent="0.25">
      <c r="B40" s="464" t="s">
        <v>241</v>
      </c>
      <c r="C40" s="465" t="s">
        <v>241</v>
      </c>
      <c r="D40" s="461" t="s">
        <v>281</v>
      </c>
      <c r="E40" s="461" t="s">
        <v>290</v>
      </c>
      <c r="F40" s="461">
        <v>2607.8594953850416</v>
      </c>
      <c r="G40" s="461">
        <v>38.146184328239066</v>
      </c>
      <c r="H40" s="461"/>
      <c r="I40" s="463">
        <v>1428.6975850951105</v>
      </c>
      <c r="J40" s="461">
        <v>857.21855105706629</v>
      </c>
      <c r="K40" s="461">
        <v>742.92274424945697</v>
      </c>
      <c r="L40" s="461">
        <v>902.46522101127846</v>
      </c>
      <c r="M40" s="461">
        <v>71.56838310099171</v>
      </c>
      <c r="N40" s="462">
        <v>6914.9905675232549</v>
      </c>
      <c r="O40" s="463">
        <v>4161.7998786019589</v>
      </c>
    </row>
    <row r="41" spans="1:15" ht="15.75" thickBot="1" x14ac:dyDescent="0.3">
      <c r="B41" s="466" t="s">
        <v>243</v>
      </c>
      <c r="C41" s="467" t="s">
        <v>283</v>
      </c>
      <c r="D41" s="468" t="s">
        <v>281</v>
      </c>
      <c r="E41" s="468" t="s">
        <v>290</v>
      </c>
      <c r="F41" s="468">
        <v>64.440488503225581</v>
      </c>
      <c r="G41" s="468">
        <v>5.4993343803888841</v>
      </c>
      <c r="H41" s="468">
        <v>297.75071846359782</v>
      </c>
      <c r="I41" s="469"/>
      <c r="J41" s="461">
        <v>0</v>
      </c>
      <c r="K41" s="461"/>
      <c r="L41" s="461">
        <v>128.44188535896481</v>
      </c>
      <c r="M41" s="461">
        <v>6.1572612509010547</v>
      </c>
      <c r="N41" s="462">
        <v>562.67288678807938</v>
      </c>
      <c r="O41" s="463">
        <v>312.59604821559958</v>
      </c>
    </row>
    <row r="42" spans="1:15" x14ac:dyDescent="0.25">
      <c r="A42" s="470"/>
      <c r="B42" s="464" t="s">
        <v>244</v>
      </c>
      <c r="C42" s="465" t="s">
        <v>284</v>
      </c>
      <c r="D42" s="461" t="s">
        <v>281</v>
      </c>
      <c r="E42" s="461" t="s">
        <v>290</v>
      </c>
      <c r="F42" s="461"/>
      <c r="G42" s="461">
        <v>5.0031509541278893</v>
      </c>
      <c r="H42" s="461">
        <v>239.94290232771252</v>
      </c>
      <c r="I42" s="461">
        <v>72.156045206810091</v>
      </c>
      <c r="J42" s="461"/>
      <c r="K42" s="461">
        <v>72.156045206810091</v>
      </c>
      <c r="L42" s="461">
        <v>147.44684167219989</v>
      </c>
      <c r="M42" s="461">
        <v>8.502399935888084</v>
      </c>
      <c r="N42" s="462">
        <v>2018.8271132119203</v>
      </c>
      <c r="O42" s="463">
        <v>2268.9039517843999</v>
      </c>
    </row>
    <row r="43" spans="1:15" x14ac:dyDescent="0.25">
      <c r="B43" s="464" t="s">
        <v>242</v>
      </c>
      <c r="C43" s="465" t="s">
        <v>280</v>
      </c>
      <c r="D43" s="461" t="s">
        <v>281</v>
      </c>
      <c r="E43" s="461" t="s">
        <v>291</v>
      </c>
      <c r="F43" s="461"/>
      <c r="G43" s="461">
        <v>17.061233038629656</v>
      </c>
      <c r="H43" s="461">
        <v>2875.6948280083029</v>
      </c>
      <c r="I43" s="461"/>
      <c r="J43" s="461"/>
      <c r="K43" s="461"/>
      <c r="L43" s="461">
        <v>1245.5514350457236</v>
      </c>
      <c r="M43" s="461">
        <v>45.048027288770825</v>
      </c>
      <c r="N43" s="462">
        <v>1067296.4361691931</v>
      </c>
      <c r="O43" s="463">
        <v>1105395.5253699927</v>
      </c>
    </row>
    <row r="44" spans="1:15" x14ac:dyDescent="0.25">
      <c r="B44" s="464" t="s">
        <v>241</v>
      </c>
      <c r="C44" s="465" t="s">
        <v>241</v>
      </c>
      <c r="D44" s="461" t="s">
        <v>281</v>
      </c>
      <c r="E44" s="461" t="s">
        <v>291</v>
      </c>
      <c r="F44" s="461">
        <v>931.89650537767739</v>
      </c>
      <c r="G44" s="461">
        <v>33.102017929191781</v>
      </c>
      <c r="H44" s="461">
        <v>2290.716560038104</v>
      </c>
      <c r="I44" s="461"/>
      <c r="J44" s="461">
        <v>571.47903403804742</v>
      </c>
      <c r="K44" s="461"/>
      <c r="L44" s="461">
        <v>1169.9257864839376</v>
      </c>
      <c r="M44" s="461">
        <v>41.03269100311342</v>
      </c>
      <c r="N44" s="462">
        <v>101162.46383080121</v>
      </c>
      <c r="O44" s="463">
        <v>63063.374630007092</v>
      </c>
    </row>
    <row r="45" spans="1:15" x14ac:dyDescent="0.25">
      <c r="B45" s="464" t="s">
        <v>243</v>
      </c>
      <c r="C45" s="465" t="s">
        <v>283</v>
      </c>
      <c r="D45" s="461" t="s">
        <v>281</v>
      </c>
      <c r="E45" s="461" t="s">
        <v>291</v>
      </c>
      <c r="F45" s="461">
        <v>50.902676971849608</v>
      </c>
      <c r="G45" s="461">
        <v>3.9795183334450486</v>
      </c>
      <c r="H45" s="461">
        <v>218.0324746780214</v>
      </c>
      <c r="I45" s="461"/>
      <c r="J45" s="461">
        <v>76.948111762139177</v>
      </c>
      <c r="K45" s="461"/>
      <c r="L45" s="461">
        <v>130.96725756578286</v>
      </c>
      <c r="M45" s="461">
        <v>6.4430162623381806</v>
      </c>
      <c r="N45" s="462">
        <v>15097.648725789486</v>
      </c>
      <c r="O45" s="463">
        <v>8387.5826254386157</v>
      </c>
    </row>
    <row r="46" spans="1:15" x14ac:dyDescent="0.25">
      <c r="B46" s="464" t="s">
        <v>244</v>
      </c>
      <c r="C46" s="465" t="s">
        <v>284</v>
      </c>
      <c r="D46" s="461" t="s">
        <v>281</v>
      </c>
      <c r="E46" s="461" t="s">
        <v>291</v>
      </c>
      <c r="F46" s="461"/>
      <c r="G46" s="461">
        <v>3.620190990143374</v>
      </c>
      <c r="H46" s="461">
        <v>338.17133186924616</v>
      </c>
      <c r="I46" s="461"/>
      <c r="J46" s="461"/>
      <c r="K46" s="461">
        <v>48.104030137873202</v>
      </c>
      <c r="L46" s="461">
        <v>165.57757227340201</v>
      </c>
      <c r="M46" s="461">
        <v>6.6016418543290172</v>
      </c>
      <c r="N46" s="462">
        <v>74568.351274210596</v>
      </c>
      <c r="O46" s="463">
        <v>81278.417374561497</v>
      </c>
    </row>
    <row r="47" spans="1:15" x14ac:dyDescent="0.25">
      <c r="B47" s="464" t="s">
        <v>242</v>
      </c>
      <c r="C47" s="465" t="s">
        <v>280</v>
      </c>
      <c r="D47" s="461" t="s">
        <v>281</v>
      </c>
      <c r="E47" s="461" t="s">
        <v>292</v>
      </c>
      <c r="F47" s="461"/>
      <c r="G47" s="461">
        <v>17.08271094208391</v>
      </c>
      <c r="H47" s="461">
        <v>2875.6948280082993</v>
      </c>
      <c r="I47" s="461"/>
      <c r="J47" s="461"/>
      <c r="K47" s="461"/>
      <c r="L47" s="461">
        <v>1245.5514350457245</v>
      </c>
      <c r="M47" s="461">
        <v>45.045357207820238</v>
      </c>
      <c r="N47" s="462">
        <v>25030.858319624072</v>
      </c>
      <c r="O47" s="463">
        <v>25884.12821053985</v>
      </c>
    </row>
    <row r="48" spans="1:15" x14ac:dyDescent="0.25">
      <c r="B48" s="464" t="s">
        <v>241</v>
      </c>
      <c r="C48" s="465" t="s">
        <v>241</v>
      </c>
      <c r="D48" s="461" t="s">
        <v>281</v>
      </c>
      <c r="E48" s="461" t="s">
        <v>292</v>
      </c>
      <c r="F48" s="461">
        <v>931.89650537767284</v>
      </c>
      <c r="G48" s="461">
        <v>31.423632732256081</v>
      </c>
      <c r="H48" s="461">
        <v>2290.7165600380958</v>
      </c>
      <c r="I48" s="461"/>
      <c r="J48" s="461">
        <v>571.47903403804401</v>
      </c>
      <c r="K48" s="461"/>
      <c r="L48" s="461">
        <v>1169.9257864839258</v>
      </c>
      <c r="M48" s="461">
        <v>41.130811983856916</v>
      </c>
      <c r="N48" s="462">
        <v>2265.6416803759371</v>
      </c>
      <c r="O48" s="463">
        <v>1412.3717894601602</v>
      </c>
    </row>
    <row r="49" spans="2:15" x14ac:dyDescent="0.25">
      <c r="B49" s="464" t="s">
        <v>243</v>
      </c>
      <c r="C49" s="465" t="s">
        <v>283</v>
      </c>
      <c r="D49" s="461" t="s">
        <v>281</v>
      </c>
      <c r="E49" s="461" t="s">
        <v>292</v>
      </c>
      <c r="F49" s="461">
        <v>50.902676971849594</v>
      </c>
      <c r="G49" s="461">
        <v>3.9795183334450446</v>
      </c>
      <c r="H49" s="461">
        <v>218.03247467802132</v>
      </c>
      <c r="I49" s="461"/>
      <c r="J49" s="461">
        <v>76.94811176213922</v>
      </c>
      <c r="K49" s="461"/>
      <c r="L49" s="461">
        <v>130.96725756578292</v>
      </c>
      <c r="M49" s="461">
        <v>6.443016262338169</v>
      </c>
      <c r="N49" s="462">
        <v>407.20832803171368</v>
      </c>
      <c r="O49" s="463">
        <v>226.22684890650771</v>
      </c>
    </row>
    <row r="50" spans="2:15" x14ac:dyDescent="0.25">
      <c r="B50" s="464" t="s">
        <v>244</v>
      </c>
      <c r="C50" s="465" t="s">
        <v>284</v>
      </c>
      <c r="D50" s="461" t="s">
        <v>281</v>
      </c>
      <c r="E50" s="461" t="s">
        <v>292</v>
      </c>
      <c r="F50" s="461"/>
      <c r="G50" s="461">
        <v>3.5909068935490822</v>
      </c>
      <c r="H50" s="461">
        <v>338.1713318692498</v>
      </c>
      <c r="I50" s="461"/>
      <c r="J50" s="461"/>
      <c r="K50" s="461">
        <v>48.104030137873352</v>
      </c>
      <c r="L50" s="461">
        <v>165.57757227340301</v>
      </c>
      <c r="M50" s="461">
        <v>6.6180922797420836</v>
      </c>
      <c r="N50" s="462">
        <v>998.79167196828598</v>
      </c>
      <c r="O50" s="463">
        <v>1179.7731510934918</v>
      </c>
    </row>
    <row r="51" spans="2:15" x14ac:dyDescent="0.25">
      <c r="B51" s="464" t="s">
        <v>242</v>
      </c>
      <c r="C51" s="465" t="s">
        <v>280</v>
      </c>
      <c r="D51" s="461" t="s">
        <v>293</v>
      </c>
      <c r="E51" s="461" t="s">
        <v>282</v>
      </c>
      <c r="F51" s="461"/>
      <c r="G51" s="461">
        <v>15.499395694439883</v>
      </c>
      <c r="H51" s="461">
        <v>881.43016843655778</v>
      </c>
      <c r="I51" s="461">
        <v>388.77508934438083</v>
      </c>
      <c r="J51" s="461">
        <v>267.50933641578922</v>
      </c>
      <c r="K51" s="461"/>
      <c r="L51" s="461">
        <v>485.86479131273956</v>
      </c>
      <c r="M51" s="461">
        <v>31.557559986820287</v>
      </c>
      <c r="N51" s="462">
        <v>26270185.571711883</v>
      </c>
      <c r="O51" s="463">
        <v>31350026.399999991</v>
      </c>
    </row>
    <row r="52" spans="2:15" x14ac:dyDescent="0.25">
      <c r="B52" s="464" t="s">
        <v>241</v>
      </c>
      <c r="C52" s="465" t="s">
        <v>241</v>
      </c>
      <c r="D52" s="461" t="s">
        <v>293</v>
      </c>
      <c r="E52" s="461" t="s">
        <v>282</v>
      </c>
      <c r="F52" s="461">
        <v>478.43725225738655</v>
      </c>
      <c r="G52" s="461">
        <v>22.809830252097267</v>
      </c>
      <c r="H52" s="461">
        <v>1912.8811113296674</v>
      </c>
      <c r="I52" s="461">
        <v>537.58382424083527</v>
      </c>
      <c r="J52" s="461"/>
      <c r="K52" s="461">
        <v>18.664007054284326</v>
      </c>
      <c r="L52" s="461">
        <v>1130.8081338422751</v>
      </c>
      <c r="M52" s="461">
        <v>31.570241884243728</v>
      </c>
      <c r="N52" s="462">
        <v>14077255.828288151</v>
      </c>
      <c r="O52" s="463">
        <v>8997414.9999999981</v>
      </c>
    </row>
    <row r="53" spans="2:15" x14ac:dyDescent="0.25">
      <c r="B53" s="464" t="s">
        <v>243</v>
      </c>
      <c r="C53" s="465" t="s">
        <v>283</v>
      </c>
      <c r="D53" s="461" t="s">
        <v>293</v>
      </c>
      <c r="E53" s="461" t="s">
        <v>282</v>
      </c>
      <c r="F53" s="461">
        <v>42.793771505079398</v>
      </c>
      <c r="G53" s="461">
        <v>4.3263830634792466</v>
      </c>
      <c r="H53" s="461">
        <v>305.20856688042647</v>
      </c>
      <c r="I53" s="461">
        <v>16.118557578737459</v>
      </c>
      <c r="J53" s="461">
        <v>18.080546286457476</v>
      </c>
      <c r="K53" s="461"/>
      <c r="L53" s="461">
        <v>154.78284170992973</v>
      </c>
      <c r="M53" s="461">
        <v>4.9374238437879452</v>
      </c>
      <c r="N53" s="462">
        <v>1197188.1000000006</v>
      </c>
      <c r="O53" s="463">
        <v>665104.4999999993</v>
      </c>
    </row>
    <row r="54" spans="2:15" x14ac:dyDescent="0.25">
      <c r="B54" s="464" t="s">
        <v>244</v>
      </c>
      <c r="C54" s="465" t="s">
        <v>284</v>
      </c>
      <c r="D54" s="461" t="s">
        <v>293</v>
      </c>
      <c r="E54" s="461" t="s">
        <v>282</v>
      </c>
      <c r="F54" s="461"/>
      <c r="G54" s="461">
        <v>4.4421011172626939</v>
      </c>
      <c r="H54" s="461">
        <v>354.78861757796892</v>
      </c>
      <c r="I54" s="461">
        <v>49.350463397087353</v>
      </c>
      <c r="J54" s="461"/>
      <c r="K54" s="461">
        <v>5.8447350342248487</v>
      </c>
      <c r="L54" s="461">
        <v>161.99685516498923</v>
      </c>
      <c r="M54" s="461">
        <v>9.195036775780622</v>
      </c>
      <c r="N54" s="462">
        <v>603775.80000000028</v>
      </c>
      <c r="O54" s="463">
        <v>1135859.4000000006</v>
      </c>
    </row>
    <row r="55" spans="2:15" x14ac:dyDescent="0.25">
      <c r="B55" s="464" t="s">
        <v>242</v>
      </c>
      <c r="C55" s="465" t="s">
        <v>280</v>
      </c>
      <c r="D55" s="461" t="s">
        <v>293</v>
      </c>
      <c r="E55" s="461" t="s">
        <v>285</v>
      </c>
      <c r="F55" s="461"/>
      <c r="G55" s="461">
        <v>0.63138856565852364</v>
      </c>
      <c r="H55" s="461">
        <v>1113.8883141676044</v>
      </c>
      <c r="I55" s="461"/>
      <c r="J55" s="461"/>
      <c r="K55" s="461"/>
      <c r="L55" s="461">
        <v>491.57085635702458</v>
      </c>
      <c r="M55" s="461">
        <v>16.009154737423216</v>
      </c>
      <c r="N55" s="462">
        <v>6743068.100701414</v>
      </c>
      <c r="O55" s="463">
        <v>8071468.6907356344</v>
      </c>
    </row>
    <row r="56" spans="2:15" x14ac:dyDescent="0.25">
      <c r="B56" s="464" t="s">
        <v>241</v>
      </c>
      <c r="C56" s="465" t="s">
        <v>241</v>
      </c>
      <c r="D56" s="461" t="s">
        <v>293</v>
      </c>
      <c r="E56" s="461" t="s">
        <v>285</v>
      </c>
      <c r="F56" s="461">
        <v>238.31619706534966</v>
      </c>
      <c r="G56" s="461">
        <v>18.255693851031062</v>
      </c>
      <c r="H56" s="461">
        <v>2277.9521729630296</v>
      </c>
      <c r="I56" s="461"/>
      <c r="J56" s="461"/>
      <c r="K56" s="461"/>
      <c r="L56" s="461">
        <v>1004.8112336933549</v>
      </c>
      <c r="M56" s="461">
        <v>30.591337596539709</v>
      </c>
      <c r="N56" s="462">
        <v>3825793.6992985946</v>
      </c>
      <c r="O56" s="463">
        <v>2497393.1092643621</v>
      </c>
    </row>
    <row r="57" spans="2:15" x14ac:dyDescent="0.25">
      <c r="B57" s="464" t="s">
        <v>243</v>
      </c>
      <c r="C57" s="465" t="s">
        <v>283</v>
      </c>
      <c r="D57" s="461" t="s">
        <v>293</v>
      </c>
      <c r="E57" s="461" t="s">
        <v>285</v>
      </c>
      <c r="F57" s="461">
        <v>40.585988628870219</v>
      </c>
      <c r="G57" s="461">
        <v>3.5477600150104025</v>
      </c>
      <c r="H57" s="461">
        <v>339.0395067417582</v>
      </c>
      <c r="I57" s="461"/>
      <c r="J57" s="461"/>
      <c r="K57" s="461"/>
      <c r="L57" s="461">
        <v>158.57843449496238</v>
      </c>
      <c r="M57" s="461">
        <v>4.9311499214418832</v>
      </c>
      <c r="N57" s="462">
        <v>612614.41908688843</v>
      </c>
      <c r="O57" s="463">
        <v>340341.34393715911</v>
      </c>
    </row>
    <row r="58" spans="2:15" x14ac:dyDescent="0.25">
      <c r="B58" s="464" t="s">
        <v>244</v>
      </c>
      <c r="C58" s="465" t="s">
        <v>284</v>
      </c>
      <c r="D58" s="461" t="s">
        <v>293</v>
      </c>
      <c r="E58" s="461" t="s">
        <v>285</v>
      </c>
      <c r="F58" s="461"/>
      <c r="G58" s="461">
        <v>4.4853867844721895</v>
      </c>
      <c r="H58" s="461">
        <v>352.53951833290193</v>
      </c>
      <c r="I58" s="461"/>
      <c r="J58" s="461"/>
      <c r="K58" s="461">
        <v>5.8447350342248967</v>
      </c>
      <c r="L58" s="461">
        <v>159.72391009543696</v>
      </c>
      <c r="M58" s="461">
        <v>9.0980042695643917</v>
      </c>
      <c r="N58" s="462">
        <v>155128.18091311341</v>
      </c>
      <c r="O58" s="463">
        <v>427401.25606284116</v>
      </c>
    </row>
    <row r="59" spans="2:15" x14ac:dyDescent="0.25">
      <c r="B59" s="464" t="s">
        <v>242</v>
      </c>
      <c r="C59" s="465" t="s">
        <v>280</v>
      </c>
      <c r="D59" s="461" t="s">
        <v>293</v>
      </c>
      <c r="E59" s="461" t="s">
        <v>286</v>
      </c>
      <c r="F59" s="461"/>
      <c r="G59" s="461">
        <v>25.642985609813127</v>
      </c>
      <c r="H59" s="461">
        <v>1465.8082059729431</v>
      </c>
      <c r="I59" s="461"/>
      <c r="J59" s="461"/>
      <c r="K59" s="461"/>
      <c r="L59" s="461">
        <v>605.63746959302273</v>
      </c>
      <c r="M59" s="461">
        <v>27.210637677145375</v>
      </c>
      <c r="N59" s="462">
        <v>484385.5452993142</v>
      </c>
      <c r="O59" s="463">
        <v>622023.64717958751</v>
      </c>
    </row>
    <row r="60" spans="2:15" x14ac:dyDescent="0.25">
      <c r="B60" s="464" t="s">
        <v>241</v>
      </c>
      <c r="C60" s="465" t="s">
        <v>241</v>
      </c>
      <c r="D60" s="461" t="s">
        <v>293</v>
      </c>
      <c r="E60" s="461" t="s">
        <v>286</v>
      </c>
      <c r="F60" s="461">
        <v>524.25791036259579</v>
      </c>
      <c r="G60" s="461">
        <v>27.464162193606473</v>
      </c>
      <c r="H60" s="461">
        <v>2746.9257177438399</v>
      </c>
      <c r="I60" s="461"/>
      <c r="J60" s="461"/>
      <c r="K60" s="461"/>
      <c r="L60" s="461">
        <v>1189.096120001961</v>
      </c>
      <c r="M60" s="461">
        <v>39.828776339765561</v>
      </c>
      <c r="N60" s="462">
        <v>344095.25470068579</v>
      </c>
      <c r="O60" s="463">
        <v>206457.15282041152</v>
      </c>
    </row>
    <row r="61" spans="2:15" x14ac:dyDescent="0.25">
      <c r="B61" s="464" t="s">
        <v>243</v>
      </c>
      <c r="C61" s="465" t="s">
        <v>283</v>
      </c>
      <c r="D61" s="461" t="s">
        <v>293</v>
      </c>
      <c r="E61" s="461" t="s">
        <v>286</v>
      </c>
      <c r="F61" s="461">
        <v>63.690354951602437</v>
      </c>
      <c r="G61" s="461">
        <v>5.3081603461196467</v>
      </c>
      <c r="H61" s="461">
        <v>321.03622888278255</v>
      </c>
      <c r="I61" s="461"/>
      <c r="J61" s="461"/>
      <c r="K61" s="461"/>
      <c r="L61" s="461">
        <v>139.99989126783146</v>
      </c>
      <c r="M61" s="461">
        <v>5.4046696258213744</v>
      </c>
      <c r="N61" s="462">
        <v>41979.330728584238</v>
      </c>
      <c r="O61" s="463">
        <v>23321.850404768993</v>
      </c>
    </row>
    <row r="62" spans="2:15" x14ac:dyDescent="0.25">
      <c r="B62" s="464" t="s">
        <v>244</v>
      </c>
      <c r="C62" s="465" t="s">
        <v>284</v>
      </c>
      <c r="D62" s="461" t="s">
        <v>293</v>
      </c>
      <c r="E62" s="461" t="s">
        <v>286</v>
      </c>
      <c r="F62" s="461"/>
      <c r="G62" s="461">
        <v>4.4042767160368888</v>
      </c>
      <c r="H62" s="461">
        <v>363.16837787709017</v>
      </c>
      <c r="I62" s="461"/>
      <c r="J62" s="461"/>
      <c r="K62" s="461">
        <v>5.8447350342249003</v>
      </c>
      <c r="L62" s="461">
        <v>170.90641688177683</v>
      </c>
      <c r="M62" s="461">
        <v>7.1143790623098333</v>
      </c>
      <c r="N62" s="462">
        <v>9153.6692714157853</v>
      </c>
      <c r="O62" s="463">
        <v>27811.149595230996</v>
      </c>
    </row>
    <row r="63" spans="2:15" x14ac:dyDescent="0.25">
      <c r="B63" s="464" t="s">
        <v>242</v>
      </c>
      <c r="C63" s="465" t="s">
        <v>280</v>
      </c>
      <c r="D63" s="461" t="s">
        <v>293</v>
      </c>
      <c r="E63" s="461" t="s">
        <v>287</v>
      </c>
      <c r="F63" s="461"/>
      <c r="G63" s="461">
        <v>38.299456403240789</v>
      </c>
      <c r="H63" s="461">
        <v>1489.3634215810675</v>
      </c>
      <c r="I63" s="461"/>
      <c r="J63" s="461"/>
      <c r="K63" s="461"/>
      <c r="L63" s="461">
        <v>568.11520805236808</v>
      </c>
      <c r="M63" s="461">
        <v>27.041309674506387</v>
      </c>
      <c r="N63" s="462">
        <v>184561.31414358012</v>
      </c>
      <c r="O63" s="463">
        <v>265840.85928295733</v>
      </c>
    </row>
    <row r="64" spans="2:15" x14ac:dyDescent="0.25">
      <c r="B64" s="464" t="s">
        <v>241</v>
      </c>
      <c r="C64" s="465" t="s">
        <v>241</v>
      </c>
      <c r="D64" s="461" t="s">
        <v>293</v>
      </c>
      <c r="E64" s="461" t="s">
        <v>287</v>
      </c>
      <c r="F64" s="461">
        <v>581.07845200560064</v>
      </c>
      <c r="G64" s="461">
        <v>34.921316051746054</v>
      </c>
      <c r="H64" s="461">
        <v>2260.5597766002988</v>
      </c>
      <c r="I64" s="461">
        <v>564.6881935951983</v>
      </c>
      <c r="J64" s="461"/>
      <c r="K64" s="461"/>
      <c r="L64" s="461">
        <v>1212.5058479186828</v>
      </c>
      <c r="M64" s="461">
        <v>41.463220830819552</v>
      </c>
      <c r="N64" s="462">
        <v>192504.18585641999</v>
      </c>
      <c r="O64" s="463">
        <v>111224.64071704261</v>
      </c>
    </row>
    <row r="65" spans="2:15" x14ac:dyDescent="0.25">
      <c r="B65" s="464" t="s">
        <v>243</v>
      </c>
      <c r="C65" s="465" t="s">
        <v>283</v>
      </c>
      <c r="D65" s="461" t="s">
        <v>293</v>
      </c>
      <c r="E65" s="461" t="s">
        <v>287</v>
      </c>
      <c r="F65" s="461">
        <v>94.68116742747965</v>
      </c>
      <c r="G65" s="461">
        <v>5.0107866262460981</v>
      </c>
      <c r="H65" s="461">
        <v>374.91270484594111</v>
      </c>
      <c r="I65" s="461"/>
      <c r="J65" s="461"/>
      <c r="K65" s="461"/>
      <c r="L65" s="461">
        <v>155.49333850073171</v>
      </c>
      <c r="M65" s="461">
        <v>9.8374988160406822</v>
      </c>
      <c r="N65" s="462">
        <v>6383.8288095811586</v>
      </c>
      <c r="O65" s="463">
        <v>3546.5715608784194</v>
      </c>
    </row>
    <row r="66" spans="2:15" x14ac:dyDescent="0.25">
      <c r="B66" s="464" t="s">
        <v>244</v>
      </c>
      <c r="C66" s="465" t="s">
        <v>284</v>
      </c>
      <c r="D66" s="461" t="s">
        <v>293</v>
      </c>
      <c r="E66" s="461" t="s">
        <v>287</v>
      </c>
      <c r="F66" s="461"/>
      <c r="G66" s="461">
        <v>4.3961657091933573</v>
      </c>
      <c r="H66" s="461">
        <v>357.6187963451689</v>
      </c>
      <c r="I66" s="461"/>
      <c r="J66" s="461"/>
      <c r="K66" s="461">
        <v>5.8447350342248967</v>
      </c>
      <c r="L66" s="461">
        <v>164.63569475926658</v>
      </c>
      <c r="M66" s="461">
        <v>6.8235925750171411</v>
      </c>
      <c r="N66" s="462">
        <v>12896.871190418842</v>
      </c>
      <c r="O66" s="463">
        <v>15734.12843912158</v>
      </c>
    </row>
    <row r="67" spans="2:15" x14ac:dyDescent="0.25">
      <c r="B67" s="464" t="s">
        <v>242</v>
      </c>
      <c r="C67" s="465" t="s">
        <v>280</v>
      </c>
      <c r="D67" s="461" t="s">
        <v>293</v>
      </c>
      <c r="E67" s="461" t="s">
        <v>288</v>
      </c>
      <c r="F67" s="461"/>
      <c r="G67" s="461">
        <v>0.63138856565852153</v>
      </c>
      <c r="H67" s="461">
        <v>1113.888314167604</v>
      </c>
      <c r="I67" s="461">
        <v>690.36388066018901</v>
      </c>
      <c r="J67" s="461"/>
      <c r="K67" s="461"/>
      <c r="L67" s="461">
        <v>491.57085635702424</v>
      </c>
      <c r="M67" s="461">
        <v>38.100183030223356</v>
      </c>
      <c r="N67" s="462">
        <v>8382685.1325270403</v>
      </c>
      <c r="O67" s="463">
        <v>9837613.5550180133</v>
      </c>
    </row>
    <row r="68" spans="2:15" x14ac:dyDescent="0.25">
      <c r="B68" s="464" t="s">
        <v>241</v>
      </c>
      <c r="C68" s="465" t="s">
        <v>241</v>
      </c>
      <c r="D68" s="461" t="s">
        <v>293</v>
      </c>
      <c r="E68" s="461" t="s">
        <v>288</v>
      </c>
      <c r="F68" s="461">
        <v>325.64536148264864</v>
      </c>
      <c r="G68" s="461">
        <v>18.988280040292452</v>
      </c>
      <c r="H68" s="461">
        <v>1610.1519152173478</v>
      </c>
      <c r="I68" s="461">
        <v>847.03229039279631</v>
      </c>
      <c r="J68" s="461"/>
      <c r="K68" s="461">
        <v>14.035416409150798</v>
      </c>
      <c r="L68" s="461">
        <v>1134.0672328549574</v>
      </c>
      <c r="M68" s="461">
        <v>32.40975988875212</v>
      </c>
      <c r="N68" s="462">
        <v>4364785.2674729815</v>
      </c>
      <c r="O68" s="463">
        <v>2909856.844981981</v>
      </c>
    </row>
    <row r="69" spans="2:15" x14ac:dyDescent="0.25">
      <c r="B69" s="464" t="s">
        <v>243</v>
      </c>
      <c r="C69" s="465" t="s">
        <v>283</v>
      </c>
      <c r="D69" s="461" t="s">
        <v>293</v>
      </c>
      <c r="E69" s="461" t="s">
        <v>288</v>
      </c>
      <c r="F69" s="461">
        <v>27.690188715486876</v>
      </c>
      <c r="G69" s="461">
        <v>5.1396492257533808</v>
      </c>
      <c r="H69" s="461">
        <v>265.24829378891758</v>
      </c>
      <c r="I69" s="461">
        <v>44.452537923398324</v>
      </c>
      <c r="J69" s="461"/>
      <c r="K69" s="461"/>
      <c r="L69" s="461">
        <v>150.4646591710208</v>
      </c>
      <c r="M69" s="461">
        <v>3.9756529075733384</v>
      </c>
      <c r="N69" s="462">
        <v>434102.21831838257</v>
      </c>
      <c r="O69" s="463">
        <v>241167.89906576852</v>
      </c>
    </row>
    <row r="70" spans="2:15" x14ac:dyDescent="0.25">
      <c r="B70" s="464" t="s">
        <v>244</v>
      </c>
      <c r="C70" s="465" t="s">
        <v>284</v>
      </c>
      <c r="D70" s="461" t="s">
        <v>293</v>
      </c>
      <c r="E70" s="461" t="s">
        <v>288</v>
      </c>
      <c r="F70" s="461"/>
      <c r="G70" s="461">
        <v>4.4853867844722011</v>
      </c>
      <c r="H70" s="461">
        <v>352.53951833290222</v>
      </c>
      <c r="I70" s="461">
        <v>94.060703930870361</v>
      </c>
      <c r="J70" s="461"/>
      <c r="K70" s="461">
        <v>5.8447350342249003</v>
      </c>
      <c r="L70" s="461">
        <v>159.72391009543685</v>
      </c>
      <c r="M70" s="461">
        <v>9.561302325261698</v>
      </c>
      <c r="N70" s="462">
        <v>147097.88168161587</v>
      </c>
      <c r="O70" s="463">
        <v>340032.20093423099</v>
      </c>
    </row>
    <row r="71" spans="2:15" x14ac:dyDescent="0.25">
      <c r="B71" s="464" t="s">
        <v>242</v>
      </c>
      <c r="C71" s="465" t="s">
        <v>280</v>
      </c>
      <c r="D71" s="461" t="s">
        <v>293</v>
      </c>
      <c r="E71" s="461" t="s">
        <v>289</v>
      </c>
      <c r="F71" s="461"/>
      <c r="G71" s="461">
        <v>26.432221316886306</v>
      </c>
      <c r="H71" s="461">
        <v>589.23937942108671</v>
      </c>
      <c r="I71" s="461"/>
      <c r="J71" s="461"/>
      <c r="K71" s="461"/>
      <c r="L71" s="461">
        <v>456.84647678401922</v>
      </c>
      <c r="M71" s="461">
        <v>32.260322009928529</v>
      </c>
      <c r="N71" s="462"/>
      <c r="O71" s="463"/>
    </row>
    <row r="72" spans="2:15" x14ac:dyDescent="0.25">
      <c r="B72" s="464" t="s">
        <v>241</v>
      </c>
      <c r="C72" s="465" t="s">
        <v>241</v>
      </c>
      <c r="D72" s="461" t="s">
        <v>293</v>
      </c>
      <c r="E72" s="461" t="s">
        <v>289</v>
      </c>
      <c r="F72" s="461">
        <v>396.04624834821368</v>
      </c>
      <c r="G72" s="461">
        <v>27.488376859572909</v>
      </c>
      <c r="H72" s="461">
        <v>1740.1431373829621</v>
      </c>
      <c r="I72" s="461"/>
      <c r="J72" s="461"/>
      <c r="K72" s="461">
        <v>35.088541022876925</v>
      </c>
      <c r="L72" s="461">
        <v>1242.4776521123099</v>
      </c>
      <c r="M72" s="461">
        <v>27.585488138679377</v>
      </c>
      <c r="N72" s="462"/>
      <c r="O72" s="463"/>
    </row>
    <row r="73" spans="2:15" x14ac:dyDescent="0.25">
      <c r="B73" s="464" t="s">
        <v>243</v>
      </c>
      <c r="C73" s="465" t="s">
        <v>283</v>
      </c>
      <c r="D73" s="461" t="s">
        <v>293</v>
      </c>
      <c r="E73" s="461" t="s">
        <v>289</v>
      </c>
      <c r="F73" s="461">
        <v>102.07105956357475</v>
      </c>
      <c r="G73" s="461">
        <v>5.3081603461196423</v>
      </c>
      <c r="H73" s="461">
        <v>244.80012634415445</v>
      </c>
      <c r="I73" s="461">
        <v>690.36388066019094</v>
      </c>
      <c r="J73" s="461">
        <v>217.62865322565432</v>
      </c>
      <c r="K73" s="461"/>
      <c r="L73" s="461">
        <v>153.57340910524147</v>
      </c>
      <c r="M73" s="461">
        <v>7.9095108640406231</v>
      </c>
      <c r="N73" s="462">
        <v>2686562.1275349953</v>
      </c>
      <c r="O73" s="463">
        <v>3350662.5430716961</v>
      </c>
    </row>
    <row r="74" spans="2:15" x14ac:dyDescent="0.25">
      <c r="B74" s="464" t="s">
        <v>244</v>
      </c>
      <c r="C74" s="465" t="s">
        <v>284</v>
      </c>
      <c r="D74" s="461" t="s">
        <v>293</v>
      </c>
      <c r="E74" s="461" t="s">
        <v>289</v>
      </c>
      <c r="F74" s="461"/>
      <c r="G74" s="461">
        <v>4.4042767160368799</v>
      </c>
      <c r="H74" s="461">
        <v>363.16837787709005</v>
      </c>
      <c r="I74" s="461">
        <v>734.09465167375743</v>
      </c>
      <c r="J74" s="461"/>
      <c r="K74" s="461">
        <v>5.8447350342248932</v>
      </c>
      <c r="L74" s="461">
        <v>170.90641688177658</v>
      </c>
      <c r="M74" s="461">
        <v>9.9771925347138222</v>
      </c>
      <c r="N74" s="462">
        <v>1747632.6724650052</v>
      </c>
      <c r="O74" s="463">
        <v>1083532.2569283028</v>
      </c>
    </row>
    <row r="75" spans="2:15" x14ac:dyDescent="0.25">
      <c r="B75" s="464" t="s">
        <v>242</v>
      </c>
      <c r="C75" s="465" t="s">
        <v>280</v>
      </c>
      <c r="D75" s="461" t="s">
        <v>293</v>
      </c>
      <c r="E75" s="461" t="s">
        <v>290</v>
      </c>
      <c r="F75" s="461"/>
      <c r="G75" s="461">
        <v>39.677031455586707</v>
      </c>
      <c r="H75" s="461">
        <v>239.52865203385932</v>
      </c>
      <c r="I75" s="461"/>
      <c r="J75" s="461">
        <v>1126.6170512215074</v>
      </c>
      <c r="K75" s="461"/>
      <c r="L75" s="461">
        <v>452.82222980253556</v>
      </c>
      <c r="M75" s="461">
        <v>41.09761496159129</v>
      </c>
      <c r="N75" s="462">
        <v>21534.03615154868</v>
      </c>
      <c r="O75" s="463">
        <v>11963.353417527043</v>
      </c>
    </row>
    <row r="76" spans="2:15" x14ac:dyDescent="0.25">
      <c r="B76" s="464" t="s">
        <v>241</v>
      </c>
      <c r="C76" s="465" t="s">
        <v>241</v>
      </c>
      <c r="D76" s="461" t="s">
        <v>293</v>
      </c>
      <c r="E76" s="461" t="s">
        <v>290</v>
      </c>
      <c r="F76" s="461">
        <v>944.49414863849654</v>
      </c>
      <c r="G76" s="461">
        <v>30.872492434849395</v>
      </c>
      <c r="H76" s="461">
        <v>1573.3342449949416</v>
      </c>
      <c r="I76" s="461">
        <v>94.060703930870204</v>
      </c>
      <c r="J76" s="461"/>
      <c r="K76" s="461">
        <v>56.141665636603051</v>
      </c>
      <c r="L76" s="461">
        <v>1201.9239729007857</v>
      </c>
      <c r="M76" s="461">
        <v>26.751373710542005</v>
      </c>
      <c r="N76" s="462">
        <v>85748.663848451411</v>
      </c>
      <c r="O76" s="463">
        <v>95319.346582473023</v>
      </c>
    </row>
    <row r="77" spans="2:15" x14ac:dyDescent="0.25">
      <c r="B77" s="464" t="s">
        <v>243</v>
      </c>
      <c r="C77" s="465" t="s">
        <v>283</v>
      </c>
      <c r="D77" s="461" t="s">
        <v>293</v>
      </c>
      <c r="E77" s="461" t="s">
        <v>290</v>
      </c>
      <c r="F77" s="461">
        <v>138.27568921847509</v>
      </c>
      <c r="G77" s="461">
        <v>5.2983847285393031</v>
      </c>
      <c r="H77" s="461">
        <v>230.39750405697259</v>
      </c>
      <c r="I77" s="461">
        <v>414.21832839611403</v>
      </c>
      <c r="J77" s="461">
        <v>290.17153763420555</v>
      </c>
      <c r="K77" s="461"/>
      <c r="L77" s="461">
        <v>154.37445864566476</v>
      </c>
      <c r="M77" s="461">
        <v>10.266395901414034</v>
      </c>
      <c r="N77" s="462">
        <v>6394387.6238709865</v>
      </c>
      <c r="O77" s="463">
        <v>7443900.081033471</v>
      </c>
    </row>
    <row r="78" spans="2:15" x14ac:dyDescent="0.25">
      <c r="B78" s="464" t="s">
        <v>244</v>
      </c>
      <c r="C78" s="465" t="s">
        <v>284</v>
      </c>
      <c r="D78" s="461" t="s">
        <v>293</v>
      </c>
      <c r="E78" s="461" t="s">
        <v>290</v>
      </c>
      <c r="F78" s="461"/>
      <c r="G78" s="461">
        <v>4.3961657091933484</v>
      </c>
      <c r="H78" s="461">
        <v>357.61879634516816</v>
      </c>
      <c r="I78" s="461">
        <v>847.03229039279688</v>
      </c>
      <c r="J78" s="461"/>
      <c r="K78" s="461">
        <v>5.8447350342248994</v>
      </c>
      <c r="L78" s="461">
        <v>164.63569475926622</v>
      </c>
      <c r="M78" s="461">
        <v>9.8129873240922958</v>
      </c>
      <c r="N78" s="462">
        <v>2635984.7761290143</v>
      </c>
      <c r="O78" s="463">
        <v>1586472.3189665372</v>
      </c>
    </row>
    <row r="79" spans="2:15" x14ac:dyDescent="0.25">
      <c r="B79" s="464" t="s">
        <v>242</v>
      </c>
      <c r="C79" s="465" t="s">
        <v>280</v>
      </c>
      <c r="D79" s="461" t="s">
        <v>293</v>
      </c>
      <c r="E79" s="461" t="s">
        <v>291</v>
      </c>
      <c r="F79" s="461"/>
      <c r="G79" s="461">
        <v>38.299456403240796</v>
      </c>
      <c r="H79" s="461">
        <v>1489.3634215810696</v>
      </c>
      <c r="I79" s="461"/>
      <c r="J79" s="461"/>
      <c r="K79" s="461"/>
      <c r="L79" s="461">
        <v>568.11520805236955</v>
      </c>
      <c r="M79" s="461">
        <v>26.822055577017018</v>
      </c>
      <c r="N79" s="462">
        <v>36317.911478456321</v>
      </c>
      <c r="O79" s="463">
        <v>20176.617488031316</v>
      </c>
    </row>
    <row r="80" spans="2:15" x14ac:dyDescent="0.25">
      <c r="B80" s="464" t="s">
        <v>241</v>
      </c>
      <c r="C80" s="465" t="s">
        <v>241</v>
      </c>
      <c r="D80" s="461" t="s">
        <v>293</v>
      </c>
      <c r="E80" s="461" t="s">
        <v>291</v>
      </c>
      <c r="F80" s="461">
        <v>1098.0274960157781</v>
      </c>
      <c r="G80" s="461">
        <v>26.539787019807854</v>
      </c>
      <c r="H80" s="461">
        <v>2716.4890241090648</v>
      </c>
      <c r="I80" s="461">
        <v>94.060703930870133</v>
      </c>
      <c r="J80" s="461"/>
      <c r="K80" s="461"/>
      <c r="L80" s="461">
        <v>1214.1947743911112</v>
      </c>
      <c r="M80" s="461">
        <v>46.780102278002502</v>
      </c>
      <c r="N80" s="462">
        <v>144454.08852154386</v>
      </c>
      <c r="O80" s="463">
        <v>160595.38251196878</v>
      </c>
    </row>
    <row r="81" spans="2:15" x14ac:dyDescent="0.25">
      <c r="B81" s="464" t="s">
        <v>243</v>
      </c>
      <c r="C81" s="465" t="s">
        <v>283</v>
      </c>
      <c r="D81" s="461" t="s">
        <v>293</v>
      </c>
      <c r="E81" s="461" t="s">
        <v>291</v>
      </c>
      <c r="F81" s="461">
        <v>86.999184693119958</v>
      </c>
      <c r="G81" s="461">
        <v>4.7779888979408698</v>
      </c>
      <c r="H81" s="461">
        <v>294.58696881836045</v>
      </c>
      <c r="I81" s="461"/>
      <c r="J81" s="461">
        <v>145.08576881710314</v>
      </c>
      <c r="K81" s="461"/>
      <c r="L81" s="461">
        <v>159.44242132156282</v>
      </c>
      <c r="M81" s="461">
        <v>7.4914089649710807</v>
      </c>
      <c r="N81" s="462">
        <v>1230433.1308447968</v>
      </c>
      <c r="O81" s="463">
        <v>1553228.2645508284</v>
      </c>
    </row>
    <row r="82" spans="2:15" x14ac:dyDescent="0.25">
      <c r="B82" s="464" t="s">
        <v>244</v>
      </c>
      <c r="C82" s="465" t="s">
        <v>284</v>
      </c>
      <c r="D82" s="461" t="s">
        <v>293</v>
      </c>
      <c r="E82" s="461" t="s">
        <v>291</v>
      </c>
      <c r="F82" s="461"/>
      <c r="G82" s="461">
        <v>4.396165709193359</v>
      </c>
      <c r="H82" s="461">
        <v>357.61879634516924</v>
      </c>
      <c r="I82" s="461">
        <v>282.34409679759943</v>
      </c>
      <c r="J82" s="461"/>
      <c r="K82" s="461">
        <v>5.8447350342249038</v>
      </c>
      <c r="L82" s="461">
        <v>164.6356947592663</v>
      </c>
      <c r="M82" s="461">
        <v>6.8505316498175022</v>
      </c>
      <c r="N82" s="462">
        <v>857100.56915520423</v>
      </c>
      <c r="O82" s="463">
        <v>534305.43544917018</v>
      </c>
    </row>
    <row r="83" spans="2:15" x14ac:dyDescent="0.25">
      <c r="B83" s="464" t="s">
        <v>242</v>
      </c>
      <c r="C83" s="465" t="s">
        <v>280</v>
      </c>
      <c r="D83" s="461" t="s">
        <v>293</v>
      </c>
      <c r="E83" s="461" t="s">
        <v>292</v>
      </c>
      <c r="F83" s="461"/>
      <c r="G83" s="461">
        <v>38.299456403240825</v>
      </c>
      <c r="H83" s="461">
        <v>1489.3634215810666</v>
      </c>
      <c r="I83" s="461"/>
      <c r="J83" s="461"/>
      <c r="K83" s="461"/>
      <c r="L83" s="461">
        <v>568.11520805236796</v>
      </c>
      <c r="M83" s="461">
        <v>26.805942128341663</v>
      </c>
      <c r="N83" s="462">
        <v>40285.352554063604</v>
      </c>
      <c r="O83" s="463">
        <v>22380.751418924148</v>
      </c>
    </row>
    <row r="84" spans="2:15" x14ac:dyDescent="0.25">
      <c r="B84" s="464" t="s">
        <v>241</v>
      </c>
      <c r="C84" s="465" t="s">
        <v>241</v>
      </c>
      <c r="D84" s="461" t="s">
        <v>293</v>
      </c>
      <c r="E84" s="461" t="s">
        <v>292</v>
      </c>
      <c r="F84" s="461">
        <v>1098.0274960157765</v>
      </c>
      <c r="G84" s="461">
        <v>27.68174799152802</v>
      </c>
      <c r="H84" s="461">
        <v>2716.4890241090611</v>
      </c>
      <c r="I84" s="461"/>
      <c r="J84" s="461"/>
      <c r="K84" s="461"/>
      <c r="L84" s="461">
        <v>1214.1947743911089</v>
      </c>
      <c r="M84" s="461">
        <v>46.713341482732631</v>
      </c>
      <c r="N84" s="462">
        <v>44925.747445936482</v>
      </c>
      <c r="O84" s="463">
        <v>62830.348581075763</v>
      </c>
    </row>
    <row r="85" spans="2:15" x14ac:dyDescent="0.25">
      <c r="B85" s="464" t="s">
        <v>243</v>
      </c>
      <c r="C85" s="465" t="s">
        <v>283</v>
      </c>
      <c r="D85" s="461" t="s">
        <v>293</v>
      </c>
      <c r="E85" s="461" t="s">
        <v>292</v>
      </c>
      <c r="F85" s="461">
        <v>86.999184693119858</v>
      </c>
      <c r="G85" s="461">
        <v>5.2671516565139562</v>
      </c>
      <c r="H85" s="461">
        <v>294.58696881836033</v>
      </c>
      <c r="I85" s="461"/>
      <c r="J85" s="461">
        <v>145.08576881710297</v>
      </c>
      <c r="K85" s="461"/>
      <c r="L85" s="461">
        <v>159.44242132156268</v>
      </c>
      <c r="M85" s="461">
        <v>7.4627635938290302</v>
      </c>
      <c r="N85" s="462">
        <v>164102.59678975571</v>
      </c>
      <c r="O85" s="463">
        <v>205288.75912780748</v>
      </c>
    </row>
    <row r="86" spans="2:15" x14ac:dyDescent="0.25">
      <c r="B86" s="464" t="s">
        <v>244</v>
      </c>
      <c r="C86" s="465" t="s">
        <v>284</v>
      </c>
      <c r="D86" s="461" t="s">
        <v>293</v>
      </c>
      <c r="E86" s="461" t="s">
        <v>292</v>
      </c>
      <c r="F86" s="461"/>
      <c r="G86" s="461">
        <v>4.3961657091933573</v>
      </c>
      <c r="H86" s="461">
        <v>357.61879634516885</v>
      </c>
      <c r="I86" s="461">
        <v>282.34409679759932</v>
      </c>
      <c r="J86" s="461"/>
      <c r="K86" s="461">
        <v>5.8447350342248967</v>
      </c>
      <c r="L86" s="461">
        <v>164.63569475926641</v>
      </c>
      <c r="M86" s="461">
        <v>6.8512217733508782</v>
      </c>
      <c r="N86" s="462">
        <v>109359.40321024424</v>
      </c>
      <c r="O86" s="463">
        <v>68173.24087219256</v>
      </c>
    </row>
    <row r="87" spans="2:15" x14ac:dyDescent="0.25">
      <c r="B87" s="464" t="s">
        <v>242</v>
      </c>
      <c r="C87" s="465" t="s">
        <v>280</v>
      </c>
      <c r="D87" s="461" t="s">
        <v>294</v>
      </c>
      <c r="E87" s="461" t="s">
        <v>282</v>
      </c>
      <c r="F87" s="461"/>
      <c r="G87" s="461">
        <v>32.374619564318351</v>
      </c>
      <c r="H87" s="461">
        <v>1938.0255626604965</v>
      </c>
      <c r="I87" s="461"/>
      <c r="J87" s="461">
        <v>25.711973460451929</v>
      </c>
      <c r="K87" s="461">
        <v>2.6620851677547219</v>
      </c>
      <c r="L87" s="461">
        <v>803.9601079429558</v>
      </c>
      <c r="M87" s="461">
        <v>39.39760372031423</v>
      </c>
      <c r="N87" s="462">
        <v>3971.0028724953804</v>
      </c>
      <c r="O87" s="463">
        <v>2206.1127069418781</v>
      </c>
    </row>
    <row r="88" spans="2:15" x14ac:dyDescent="0.25">
      <c r="B88" s="464" t="s">
        <v>241</v>
      </c>
      <c r="C88" s="465" t="s">
        <v>241</v>
      </c>
      <c r="D88" s="461" t="s">
        <v>294</v>
      </c>
      <c r="E88" s="461" t="s">
        <v>282</v>
      </c>
      <c r="F88" s="461">
        <v>954.64427301081309</v>
      </c>
      <c r="G88" s="461">
        <v>37.496832475824924</v>
      </c>
      <c r="H88" s="461">
        <v>1543.4830032312336</v>
      </c>
      <c r="I88" s="461"/>
      <c r="J88" s="461">
        <v>71.225143026292116</v>
      </c>
      <c r="K88" s="461">
        <v>30.708511663524664</v>
      </c>
      <c r="L88" s="461">
        <v>876.27282774749222</v>
      </c>
      <c r="M88" s="461">
        <v>32.270034420713117</v>
      </c>
      <c r="N88" s="462">
        <v>4370.6971275046226</v>
      </c>
      <c r="O88" s="463">
        <v>6135.5872930581227</v>
      </c>
    </row>
    <row r="89" spans="2:15" x14ac:dyDescent="0.25">
      <c r="B89" s="464" t="s">
        <v>243</v>
      </c>
      <c r="C89" s="465" t="s">
        <v>283</v>
      </c>
      <c r="D89" s="461" t="s">
        <v>294</v>
      </c>
      <c r="E89" s="461" t="s">
        <v>282</v>
      </c>
      <c r="F89" s="461">
        <v>37.273528547644702</v>
      </c>
      <c r="G89" s="461">
        <v>3.1062817767138102</v>
      </c>
      <c r="H89" s="461">
        <v>245.54571429100247</v>
      </c>
      <c r="I89" s="461">
        <v>139.71570261406464</v>
      </c>
      <c r="J89" s="461"/>
      <c r="K89" s="461">
        <v>0.33808992303281959</v>
      </c>
      <c r="L89" s="461">
        <v>121.63135437672216</v>
      </c>
      <c r="M89" s="461">
        <v>4.3061064028885907</v>
      </c>
      <c r="N89" s="462">
        <v>14143589.560237553</v>
      </c>
      <c r="O89" s="463">
        <v>15291194.099999996</v>
      </c>
    </row>
    <row r="90" spans="2:15" x14ac:dyDescent="0.25">
      <c r="B90" s="464" t="s">
        <v>244</v>
      </c>
      <c r="C90" s="465" t="s">
        <v>284</v>
      </c>
      <c r="D90" s="461" t="s">
        <v>294</v>
      </c>
      <c r="E90" s="461" t="s">
        <v>282</v>
      </c>
      <c r="F90" s="461"/>
      <c r="G90" s="461">
        <v>3.7097997504933846</v>
      </c>
      <c r="H90" s="461">
        <v>110.02306738463186</v>
      </c>
      <c r="I90" s="461">
        <v>447.32615167711526</v>
      </c>
      <c r="J90" s="461">
        <v>188.65585975927581</v>
      </c>
      <c r="K90" s="461">
        <v>5.5637137176319609</v>
      </c>
      <c r="L90" s="461">
        <v>118.6122609084245</v>
      </c>
      <c r="M90" s="461">
        <v>6.719697457942349</v>
      </c>
      <c r="N90" s="462">
        <v>3270330.7397624291</v>
      </c>
      <c r="O90" s="463">
        <v>2122726.1999999997</v>
      </c>
    </row>
    <row r="91" spans="2:15" x14ac:dyDescent="0.25">
      <c r="B91" s="464" t="s">
        <v>242</v>
      </c>
      <c r="C91" s="465" t="s">
        <v>280</v>
      </c>
      <c r="D91" s="461" t="s">
        <v>294</v>
      </c>
      <c r="E91" s="461" t="s">
        <v>285</v>
      </c>
      <c r="F91" s="461"/>
      <c r="G91" s="461">
        <v>4.1968110410596413</v>
      </c>
      <c r="H91" s="461">
        <v>1805.3369560766746</v>
      </c>
      <c r="I91" s="461">
        <v>19.687139347986719</v>
      </c>
      <c r="J91" s="461"/>
      <c r="K91" s="461"/>
      <c r="L91" s="461">
        <v>790.73890259873497</v>
      </c>
      <c r="M91" s="461">
        <v>26.442773460960634</v>
      </c>
      <c r="N91" s="462">
        <v>5513.9400000000014</v>
      </c>
      <c r="O91" s="463">
        <v>3063.3000000000011</v>
      </c>
    </row>
    <row r="92" spans="2:15" x14ac:dyDescent="0.25">
      <c r="B92" s="464" t="s">
        <v>241</v>
      </c>
      <c r="C92" s="465" t="s">
        <v>241</v>
      </c>
      <c r="D92" s="461" t="s">
        <v>294</v>
      </c>
      <c r="E92" s="461" t="s">
        <v>285</v>
      </c>
      <c r="F92" s="461">
        <v>340.37206728612159</v>
      </c>
      <c r="G92" s="461">
        <v>32.792754984547585</v>
      </c>
      <c r="H92" s="461">
        <v>1923.7152159024979</v>
      </c>
      <c r="I92" s="461">
        <v>24.458391045343777</v>
      </c>
      <c r="J92" s="461">
        <v>0</v>
      </c>
      <c r="K92" s="461">
        <v>6.4619276037565472</v>
      </c>
      <c r="L92" s="461">
        <v>850.82605623566656</v>
      </c>
      <c r="M92" s="461">
        <v>24.724119995116975</v>
      </c>
      <c r="N92" s="462">
        <v>594351.35999999975</v>
      </c>
      <c r="O92" s="463">
        <v>596801.99999999965</v>
      </c>
    </row>
    <row r="93" spans="2:15" x14ac:dyDescent="0.25">
      <c r="B93" s="464" t="s">
        <v>243</v>
      </c>
      <c r="C93" s="465" t="s">
        <v>283</v>
      </c>
      <c r="D93" s="461" t="s">
        <v>294</v>
      </c>
      <c r="E93" s="461" t="s">
        <v>285</v>
      </c>
      <c r="F93" s="461">
        <v>33.005542929089636</v>
      </c>
      <c r="G93" s="461">
        <v>2.7018106108971258</v>
      </c>
      <c r="H93" s="461">
        <v>275.71542230370846</v>
      </c>
      <c r="I93" s="461"/>
      <c r="J93" s="461"/>
      <c r="K93" s="461"/>
      <c r="L93" s="461">
        <v>128.95995648183379</v>
      </c>
      <c r="M93" s="461">
        <v>4.020869705264416</v>
      </c>
      <c r="N93" s="462">
        <v>5351650.7448810348</v>
      </c>
      <c r="O93" s="463">
        <v>5783082.6479713144</v>
      </c>
    </row>
    <row r="94" spans="2:15" x14ac:dyDescent="0.25">
      <c r="B94" s="464" t="s">
        <v>244</v>
      </c>
      <c r="C94" s="465" t="s">
        <v>284</v>
      </c>
      <c r="D94" s="461" t="s">
        <v>294</v>
      </c>
      <c r="E94" s="461" t="s">
        <v>285</v>
      </c>
      <c r="F94" s="461"/>
      <c r="G94" s="461">
        <v>3.5527097820010045</v>
      </c>
      <c r="H94" s="461">
        <v>115.95193524019567</v>
      </c>
      <c r="I94" s="461">
        <v>0</v>
      </c>
      <c r="J94" s="461">
        <v>218.49233996857703</v>
      </c>
      <c r="K94" s="461">
        <v>5.3005300986015333</v>
      </c>
      <c r="L94" s="461">
        <v>121.66349211527498</v>
      </c>
      <c r="M94" s="461">
        <v>6.5352452392807763</v>
      </c>
      <c r="N94" s="462">
        <v>1249081.1551189478</v>
      </c>
      <c r="O94" s="463">
        <v>817649.25202867738</v>
      </c>
    </row>
    <row r="95" spans="2:15" x14ac:dyDescent="0.25">
      <c r="B95" s="464" t="s">
        <v>242</v>
      </c>
      <c r="C95" s="465" t="s">
        <v>280</v>
      </c>
      <c r="D95" s="461" t="s">
        <v>294</v>
      </c>
      <c r="E95" s="461" t="s">
        <v>286</v>
      </c>
      <c r="F95" s="461"/>
      <c r="G95" s="461">
        <v>58.494348621973302</v>
      </c>
      <c r="H95" s="461">
        <v>2290.5706442098217</v>
      </c>
      <c r="I95" s="461"/>
      <c r="J95" s="461"/>
      <c r="K95" s="461"/>
      <c r="L95" s="461">
        <v>873.73437485961415</v>
      </c>
      <c r="M95" s="461">
        <v>40.84859960847394</v>
      </c>
      <c r="N95" s="462">
        <v>2783.6073549985108</v>
      </c>
      <c r="O95" s="463">
        <v>1546.4485305547282</v>
      </c>
    </row>
    <row r="96" spans="2:15" x14ac:dyDescent="0.25">
      <c r="B96" s="464" t="s">
        <v>241</v>
      </c>
      <c r="C96" s="465" t="s">
        <v>241</v>
      </c>
      <c r="D96" s="461" t="s">
        <v>294</v>
      </c>
      <c r="E96" s="461" t="s">
        <v>286</v>
      </c>
      <c r="F96" s="461">
        <v>1547.5293242343309</v>
      </c>
      <c r="G96" s="461">
        <v>35.905522180609218</v>
      </c>
      <c r="H96" s="461">
        <v>2440.4425161023892</v>
      </c>
      <c r="I96" s="461"/>
      <c r="J96" s="461">
        <v>0</v>
      </c>
      <c r="K96" s="461">
        <v>17.480772760879635</v>
      </c>
      <c r="L96" s="461">
        <v>949.55584366670826</v>
      </c>
      <c r="M96" s="461">
        <v>37.832709742411097</v>
      </c>
      <c r="N96" s="462">
        <v>284964.29264500132</v>
      </c>
      <c r="O96" s="463">
        <v>286201.45146944508</v>
      </c>
    </row>
    <row r="97" spans="2:15" x14ac:dyDescent="0.25">
      <c r="B97" s="464" t="s">
        <v>243</v>
      </c>
      <c r="C97" s="465" t="s">
        <v>283</v>
      </c>
      <c r="D97" s="461" t="s">
        <v>294</v>
      </c>
      <c r="E97" s="461" t="s">
        <v>286</v>
      </c>
      <c r="F97" s="461">
        <v>70.167955244714406</v>
      </c>
      <c r="G97" s="461">
        <v>4.2693333851493884</v>
      </c>
      <c r="H97" s="461">
        <v>256.44751616920252</v>
      </c>
      <c r="I97" s="461"/>
      <c r="J97" s="461"/>
      <c r="K97" s="461">
        <v>5.0562880802754213</v>
      </c>
      <c r="L97" s="461">
        <v>121.2573227450723</v>
      </c>
      <c r="M97" s="461">
        <v>4.2768784736328405</v>
      </c>
      <c r="N97" s="462">
        <v>435086.61296419409</v>
      </c>
      <c r="O97" s="463">
        <v>478616.58289579314</v>
      </c>
    </row>
    <row r="98" spans="2:15" x14ac:dyDescent="0.25">
      <c r="B98" s="464" t="s">
        <v>244</v>
      </c>
      <c r="C98" s="465" t="s">
        <v>284</v>
      </c>
      <c r="D98" s="461" t="s">
        <v>294</v>
      </c>
      <c r="E98" s="461" t="s">
        <v>286</v>
      </c>
      <c r="F98" s="461"/>
      <c r="G98" s="461">
        <v>4.0635284481460525</v>
      </c>
      <c r="H98" s="461">
        <v>126.64630547555436</v>
      </c>
      <c r="I98" s="461">
        <v>0</v>
      </c>
      <c r="J98" s="461">
        <v>217.91436586293068</v>
      </c>
      <c r="K98" s="461">
        <v>5.3005300986015254</v>
      </c>
      <c r="L98" s="461">
        <v>122.24878095116321</v>
      </c>
      <c r="M98" s="461">
        <v>7.2283793071396403</v>
      </c>
      <c r="N98" s="462">
        <v>111915.7870358059</v>
      </c>
      <c r="O98" s="463">
        <v>68385.817104207017</v>
      </c>
    </row>
    <row r="99" spans="2:15" x14ac:dyDescent="0.25">
      <c r="B99" s="464" t="s">
        <v>242</v>
      </c>
      <c r="C99" s="465" t="s">
        <v>280</v>
      </c>
      <c r="D99" s="461" t="s">
        <v>294</v>
      </c>
      <c r="E99" s="461" t="s">
        <v>287</v>
      </c>
      <c r="F99" s="461"/>
      <c r="G99" s="461">
        <v>81.500204836206436</v>
      </c>
      <c r="H99" s="461">
        <v>2216.2140603170965</v>
      </c>
      <c r="I99" s="461"/>
      <c r="J99" s="461"/>
      <c r="K99" s="461"/>
      <c r="L99" s="461">
        <v>811.07487613508829</v>
      </c>
      <c r="M99" s="461">
        <v>59.286191416376198</v>
      </c>
      <c r="N99" s="462">
        <v>91.06318671521808</v>
      </c>
      <c r="O99" s="463">
        <v>50.590659286232274</v>
      </c>
    </row>
    <row r="100" spans="2:15" x14ac:dyDescent="0.25">
      <c r="B100" s="464" t="s">
        <v>241</v>
      </c>
      <c r="C100" s="465" t="s">
        <v>241</v>
      </c>
      <c r="D100" s="461" t="s">
        <v>294</v>
      </c>
      <c r="E100" s="461" t="s">
        <v>287</v>
      </c>
      <c r="F100" s="461">
        <v>3099.8656895663871</v>
      </c>
      <c r="G100" s="461">
        <v>43.589816623409092</v>
      </c>
      <c r="H100" s="461">
        <v>2085.2979726816138</v>
      </c>
      <c r="I100" s="461"/>
      <c r="J100" s="461">
        <v>0</v>
      </c>
      <c r="K100" s="461">
        <v>105.09555012834045</v>
      </c>
      <c r="L100" s="461">
        <v>888.17035653335142</v>
      </c>
      <c r="M100" s="461">
        <v>45.655650405947206</v>
      </c>
      <c r="N100" s="462">
        <v>13650.436813284792</v>
      </c>
      <c r="O100" s="463">
        <v>13690.909340713777</v>
      </c>
    </row>
    <row r="101" spans="2:15" x14ac:dyDescent="0.25">
      <c r="B101" s="464" t="s">
        <v>243</v>
      </c>
      <c r="C101" s="465" t="s">
        <v>283</v>
      </c>
      <c r="D101" s="461" t="s">
        <v>294</v>
      </c>
      <c r="E101" s="461" t="s">
        <v>287</v>
      </c>
      <c r="F101" s="461"/>
      <c r="G101" s="461">
        <v>81.500204836206436</v>
      </c>
      <c r="H101" s="461"/>
      <c r="I101" s="461"/>
      <c r="J101" s="461"/>
      <c r="K101" s="461"/>
      <c r="L101" s="461"/>
      <c r="M101" s="461"/>
      <c r="N101" s="462">
        <v>945038.62531674909</v>
      </c>
      <c r="O101" s="463">
        <v>995426.23653598526</v>
      </c>
    </row>
    <row r="102" spans="2:15" x14ac:dyDescent="0.25">
      <c r="B102" s="464" t="s">
        <v>244</v>
      </c>
      <c r="C102" s="465" t="s">
        <v>284</v>
      </c>
      <c r="D102" s="461" t="s">
        <v>294</v>
      </c>
      <c r="E102" s="461" t="s">
        <v>287</v>
      </c>
      <c r="F102" s="461"/>
      <c r="G102" s="461">
        <v>43.589816623409092</v>
      </c>
      <c r="H102" s="461">
        <v>37.046834889209322</v>
      </c>
      <c r="I102" s="461">
        <v>0</v>
      </c>
      <c r="J102" s="461">
        <v>341.56966319499907</v>
      </c>
      <c r="K102" s="461">
        <v>5.3005300986015236</v>
      </c>
      <c r="L102" s="461">
        <v>116.3750289357794</v>
      </c>
      <c r="M102" s="461">
        <v>8.6065170709031449</v>
      </c>
      <c r="N102" s="462">
        <v>134561.57468325141</v>
      </c>
      <c r="O102" s="463">
        <v>84173.963464015789</v>
      </c>
    </row>
    <row r="103" spans="2:15" x14ac:dyDescent="0.25">
      <c r="B103" s="464" t="s">
        <v>242</v>
      </c>
      <c r="C103" s="465" t="s">
        <v>280</v>
      </c>
      <c r="D103" s="461" t="s">
        <v>294</v>
      </c>
      <c r="E103" s="461" t="s">
        <v>288</v>
      </c>
      <c r="F103" s="461"/>
      <c r="G103" s="461"/>
      <c r="H103" s="461">
        <v>1828.3083874901513</v>
      </c>
      <c r="I103" s="461"/>
      <c r="J103" s="461"/>
      <c r="K103" s="461"/>
      <c r="L103" s="461">
        <v>798.58185480251632</v>
      </c>
      <c r="M103" s="461">
        <v>35.944886032490281</v>
      </c>
      <c r="N103" s="462" t="s">
        <v>295</v>
      </c>
      <c r="O103" s="463" t="s">
        <v>295</v>
      </c>
    </row>
    <row r="104" spans="2:15" x14ac:dyDescent="0.25">
      <c r="B104" s="464" t="s">
        <v>241</v>
      </c>
      <c r="C104" s="465" t="s">
        <v>241</v>
      </c>
      <c r="D104" s="461" t="s">
        <v>294</v>
      </c>
      <c r="E104" s="461" t="s">
        <v>288</v>
      </c>
      <c r="F104" s="461">
        <v>388.96350036691166</v>
      </c>
      <c r="G104" s="461">
        <v>4.5124230927899385</v>
      </c>
      <c r="H104" s="461">
        <v>811.17559474622351</v>
      </c>
      <c r="I104" s="461"/>
      <c r="J104" s="461">
        <v>0</v>
      </c>
      <c r="K104" s="461">
        <v>28.470272878848736</v>
      </c>
      <c r="L104" s="461">
        <v>914.74840225554328</v>
      </c>
      <c r="M104" s="461">
        <v>29.982342465668243</v>
      </c>
      <c r="N104" s="462">
        <v>48137.500000000007</v>
      </c>
      <c r="O104" s="463">
        <v>48137.500000000007</v>
      </c>
    </row>
    <row r="105" spans="2:15" x14ac:dyDescent="0.25">
      <c r="B105" s="464" t="s">
        <v>243</v>
      </c>
      <c r="C105" s="465" t="s">
        <v>283</v>
      </c>
      <c r="D105" s="461" t="s">
        <v>294</v>
      </c>
      <c r="E105" s="461" t="s">
        <v>288</v>
      </c>
      <c r="F105" s="461">
        <v>28.789289694175295</v>
      </c>
      <c r="G105" s="461">
        <v>5.9058986506192692</v>
      </c>
      <c r="H105" s="461">
        <v>178.03834467625083</v>
      </c>
      <c r="I105" s="461">
        <v>280.31626218602719</v>
      </c>
      <c r="J105" s="461"/>
      <c r="K105" s="461"/>
      <c r="L105" s="461">
        <v>112.59353855502512</v>
      </c>
      <c r="M105" s="461">
        <v>4.8059263893833197</v>
      </c>
      <c r="N105" s="462">
        <v>3519555.4246111689</v>
      </c>
      <c r="O105" s="463">
        <v>3807007.0691234278</v>
      </c>
    </row>
    <row r="106" spans="2:15" x14ac:dyDescent="0.25">
      <c r="B106" s="464" t="s">
        <v>244</v>
      </c>
      <c r="C106" s="465" t="s">
        <v>284</v>
      </c>
      <c r="D106" s="461" t="s">
        <v>294</v>
      </c>
      <c r="E106" s="461" t="s">
        <v>288</v>
      </c>
      <c r="F106" s="461"/>
      <c r="G106" s="461">
        <v>37.571080299230644</v>
      </c>
      <c r="H106" s="461">
        <v>119.41998063788112</v>
      </c>
      <c r="I106" s="461">
        <v>1182.5213183320559</v>
      </c>
      <c r="J106" s="461">
        <v>89.320769802050592</v>
      </c>
      <c r="K106" s="461">
        <v>5.30053009860152</v>
      </c>
      <c r="L106" s="461">
        <v>120.05991813450403</v>
      </c>
      <c r="M106" s="461">
        <v>5.3920016524600625</v>
      </c>
      <c r="N106" s="462">
        <v>866812.57538883097</v>
      </c>
      <c r="O106" s="463">
        <v>579360.9308765711</v>
      </c>
    </row>
    <row r="107" spans="2:15" x14ac:dyDescent="0.25">
      <c r="B107" s="464" t="s">
        <v>242</v>
      </c>
      <c r="C107" s="465" t="s">
        <v>280</v>
      </c>
      <c r="D107" s="461" t="s">
        <v>294</v>
      </c>
      <c r="E107" s="461" t="s">
        <v>289</v>
      </c>
      <c r="F107" s="461"/>
      <c r="G107" s="461">
        <v>2.6230406222412332</v>
      </c>
      <c r="H107" s="461">
        <v>2049.7379106090834</v>
      </c>
      <c r="I107" s="461">
        <v>72.299835401523211</v>
      </c>
      <c r="J107" s="461"/>
      <c r="K107" s="461">
        <v>14.330430555038173</v>
      </c>
      <c r="L107" s="461">
        <v>798.63781948825101</v>
      </c>
      <c r="M107" s="461">
        <v>50.510544125056086</v>
      </c>
      <c r="N107" s="462">
        <v>1501.4377907442763</v>
      </c>
      <c r="O107" s="463">
        <v>834.13210596904264</v>
      </c>
    </row>
    <row r="108" spans="2:15" x14ac:dyDescent="0.25">
      <c r="B108" s="464" t="s">
        <v>241</v>
      </c>
      <c r="C108" s="465" t="s">
        <v>241</v>
      </c>
      <c r="D108" s="461" t="s">
        <v>294</v>
      </c>
      <c r="E108" s="461" t="s">
        <v>289</v>
      </c>
      <c r="F108" s="461">
        <v>1839.0388890108188</v>
      </c>
      <c r="G108" s="461">
        <v>2.7334545960384777</v>
      </c>
      <c r="H108" s="461">
        <v>1022.828960085978</v>
      </c>
      <c r="I108" s="461">
        <v>75.792250675882357</v>
      </c>
      <c r="J108" s="461">
        <v>0</v>
      </c>
      <c r="K108" s="461">
        <v>66.001442284270382</v>
      </c>
      <c r="L108" s="461">
        <v>790.56535496073911</v>
      </c>
      <c r="M108" s="461">
        <v>48.949654446196966</v>
      </c>
      <c r="N108" s="462">
        <v>107244.86220925559</v>
      </c>
      <c r="O108" s="463">
        <v>107912.16789403078</v>
      </c>
    </row>
    <row r="109" spans="2:15" x14ac:dyDescent="0.25">
      <c r="B109" s="464" t="s">
        <v>243</v>
      </c>
      <c r="C109" s="465" t="s">
        <v>283</v>
      </c>
      <c r="D109" s="461" t="s">
        <v>294</v>
      </c>
      <c r="E109" s="461" t="s">
        <v>289</v>
      </c>
      <c r="F109" s="461">
        <v>70.167955244714378</v>
      </c>
      <c r="G109" s="461">
        <v>65.199033634979813</v>
      </c>
      <c r="H109" s="461">
        <v>256.44751616920269</v>
      </c>
      <c r="I109" s="461">
        <v>383.52829406074039</v>
      </c>
      <c r="J109" s="461"/>
      <c r="K109" s="461">
        <v>5.0562880802754213</v>
      </c>
      <c r="L109" s="461">
        <v>121.25732274507239</v>
      </c>
      <c r="M109" s="461">
        <v>4.2321345994366579</v>
      </c>
      <c r="N109" s="462">
        <v>900799.2028763385</v>
      </c>
      <c r="O109" s="463">
        <v>981330.26456352579</v>
      </c>
    </row>
    <row r="110" spans="2:15" x14ac:dyDescent="0.25">
      <c r="B110" s="464" t="s">
        <v>244</v>
      </c>
      <c r="C110" s="465" t="s">
        <v>284</v>
      </c>
      <c r="D110" s="461" t="s">
        <v>294</v>
      </c>
      <c r="E110" s="461" t="s">
        <v>289</v>
      </c>
      <c r="F110" s="461"/>
      <c r="G110" s="461">
        <v>40.233936372699766</v>
      </c>
      <c r="H110" s="461">
        <v>87.385882063914423</v>
      </c>
      <c r="I110" s="461">
        <v>937.67825690583788</v>
      </c>
      <c r="J110" s="461">
        <v>129.2331210307963</v>
      </c>
      <c r="K110" s="461">
        <v>6.9260498779661903</v>
      </c>
      <c r="L110" s="461">
        <v>108.10089760399883</v>
      </c>
      <c r="M110" s="461">
        <v>7.3808200317077439</v>
      </c>
      <c r="N110" s="462">
        <v>218669.49712366142</v>
      </c>
      <c r="O110" s="463">
        <v>138138.43543647497</v>
      </c>
    </row>
    <row r="111" spans="2:15" x14ac:dyDescent="0.25">
      <c r="B111" s="464" t="s">
        <v>242</v>
      </c>
      <c r="C111" s="465" t="s">
        <v>280</v>
      </c>
      <c r="D111" s="461" t="s">
        <v>294</v>
      </c>
      <c r="E111" s="461" t="s">
        <v>290</v>
      </c>
      <c r="F111" s="461"/>
      <c r="G111" s="461">
        <v>5.0334022751115519</v>
      </c>
      <c r="H111" s="461">
        <v>2235.465613862018</v>
      </c>
      <c r="I111" s="461"/>
      <c r="J111" s="461"/>
      <c r="K111" s="461">
        <v>9.6978862871693163</v>
      </c>
      <c r="L111" s="461">
        <v>811.95977220194311</v>
      </c>
      <c r="M111" s="461">
        <v>74.838137258692683</v>
      </c>
      <c r="N111" s="462">
        <v>277.62774240329043</v>
      </c>
      <c r="O111" s="463">
        <v>154.23763466849465</v>
      </c>
    </row>
    <row r="112" spans="2:15" x14ac:dyDescent="0.25">
      <c r="B112" s="464" t="s">
        <v>241</v>
      </c>
      <c r="C112" s="465" t="s">
        <v>241</v>
      </c>
      <c r="D112" s="461" t="s">
        <v>294</v>
      </c>
      <c r="E112" s="461" t="s">
        <v>290</v>
      </c>
      <c r="F112" s="461">
        <v>2954.5241764587613</v>
      </c>
      <c r="G112" s="461">
        <v>4.1607321570735349</v>
      </c>
      <c r="H112" s="461">
        <v>698.09173170721613</v>
      </c>
      <c r="I112" s="461">
        <v>75.79225067588203</v>
      </c>
      <c r="J112" s="461">
        <v>762.51496930242217</v>
      </c>
      <c r="K112" s="461">
        <v>125.31048999889208</v>
      </c>
      <c r="L112" s="461">
        <v>816.4231845843774</v>
      </c>
      <c r="M112" s="461">
        <v>45.534148407213877</v>
      </c>
      <c r="N112" s="462">
        <v>24565.472257596724</v>
      </c>
      <c r="O112" s="463">
        <v>24688.862365331526</v>
      </c>
    </row>
    <row r="113" spans="2:15" x14ac:dyDescent="0.25">
      <c r="B113" s="464" t="s">
        <v>243</v>
      </c>
      <c r="C113" s="465" t="s">
        <v>283</v>
      </c>
      <c r="D113" s="461" t="s">
        <v>294</v>
      </c>
      <c r="E113" s="461" t="s">
        <v>290</v>
      </c>
      <c r="F113" s="461"/>
      <c r="G113" s="461">
        <v>98.360741611508246</v>
      </c>
      <c r="H113" s="461"/>
      <c r="I113" s="461">
        <v>478.17690915671943</v>
      </c>
      <c r="J113" s="461"/>
      <c r="K113" s="461"/>
      <c r="L113" s="461">
        <v>0</v>
      </c>
      <c r="M113" s="461">
        <v>0</v>
      </c>
      <c r="N113" s="462">
        <v>1354763.7231488058</v>
      </c>
      <c r="O113" s="463">
        <v>1449016.0445028245</v>
      </c>
    </row>
    <row r="114" spans="2:15" x14ac:dyDescent="0.25">
      <c r="B114" s="464" t="s">
        <v>244</v>
      </c>
      <c r="C114" s="465" t="s">
        <v>284</v>
      </c>
      <c r="D114" s="461" t="s">
        <v>294</v>
      </c>
      <c r="E114" s="461" t="s">
        <v>290</v>
      </c>
      <c r="F114" s="461"/>
      <c r="G114" s="461">
        <v>42.725257609067953</v>
      </c>
      <c r="H114" s="461">
        <v>114.89365736288799</v>
      </c>
      <c r="I114" s="461">
        <v>840.91991333358942</v>
      </c>
      <c r="J114" s="461">
        <v>101.20714942767647</v>
      </c>
      <c r="K114" s="461">
        <v>6.7686799534468225</v>
      </c>
      <c r="L114" s="461">
        <v>107.93264503203602</v>
      </c>
      <c r="M114" s="461">
        <v>8.0237351704416398</v>
      </c>
      <c r="N114" s="462">
        <v>254689.5768511935</v>
      </c>
      <c r="O114" s="463">
        <v>160437.2554971741</v>
      </c>
    </row>
    <row r="115" spans="2:15" x14ac:dyDescent="0.25">
      <c r="B115" s="464" t="s">
        <v>242</v>
      </c>
      <c r="C115" s="465" t="s">
        <v>280</v>
      </c>
      <c r="D115" s="461" t="s">
        <v>294</v>
      </c>
      <c r="E115" s="461" t="s">
        <v>291</v>
      </c>
      <c r="F115" s="461"/>
      <c r="G115" s="461"/>
      <c r="H115" s="461">
        <v>2078.4027693484559</v>
      </c>
      <c r="I115" s="461"/>
      <c r="J115" s="461">
        <v>169.38915255906988</v>
      </c>
      <c r="K115" s="461">
        <v>8.4160130828078756</v>
      </c>
      <c r="L115" s="461">
        <v>846.31438630354148</v>
      </c>
      <c r="M115" s="461">
        <v>39.173744413586775</v>
      </c>
      <c r="N115" s="462" t="s">
        <v>295</v>
      </c>
      <c r="O115" s="463" t="s">
        <v>295</v>
      </c>
    </row>
    <row r="116" spans="2:15" x14ac:dyDescent="0.25">
      <c r="B116" s="464" t="s">
        <v>241</v>
      </c>
      <c r="C116" s="465" t="s">
        <v>241</v>
      </c>
      <c r="D116" s="461" t="s">
        <v>294</v>
      </c>
      <c r="E116" s="461" t="s">
        <v>291</v>
      </c>
      <c r="F116" s="461">
        <v>1446.6505817768216</v>
      </c>
      <c r="G116" s="461">
        <v>4.5771250418600671</v>
      </c>
      <c r="H116" s="461">
        <v>2370.6325291564849</v>
      </c>
      <c r="I116" s="461">
        <v>75.79225067588213</v>
      </c>
      <c r="J116" s="461">
        <v>73.024490413095734</v>
      </c>
      <c r="K116" s="461">
        <v>11.454046875916145</v>
      </c>
      <c r="L116" s="461">
        <v>939.76958258854722</v>
      </c>
      <c r="M116" s="461">
        <v>37.234963411613876</v>
      </c>
      <c r="N116" s="462">
        <v>59988.800000000003</v>
      </c>
      <c r="O116" s="463">
        <v>59988.800000000003</v>
      </c>
    </row>
    <row r="117" spans="2:15" x14ac:dyDescent="0.25">
      <c r="B117" s="464" t="s">
        <v>243</v>
      </c>
      <c r="C117" s="465" t="s">
        <v>283</v>
      </c>
      <c r="D117" s="461" t="s">
        <v>294</v>
      </c>
      <c r="E117" s="461" t="s">
        <v>291</v>
      </c>
      <c r="F117" s="461">
        <v>51.794592556228771</v>
      </c>
      <c r="G117" s="461">
        <v>65.429784640167625</v>
      </c>
      <c r="H117" s="461">
        <v>261.07470563490011</v>
      </c>
      <c r="I117" s="461"/>
      <c r="J117" s="461"/>
      <c r="K117" s="461"/>
      <c r="L117" s="461">
        <v>113.85141960103358</v>
      </c>
      <c r="M117" s="461">
        <v>4.383688664899247</v>
      </c>
      <c r="N117" s="462">
        <v>1199430.12897581</v>
      </c>
      <c r="O117" s="463">
        <v>1333057.0589842319</v>
      </c>
    </row>
    <row r="118" spans="2:15" x14ac:dyDescent="0.25">
      <c r="B118" s="464" t="s">
        <v>244</v>
      </c>
      <c r="C118" s="465" t="s">
        <v>284</v>
      </c>
      <c r="D118" s="461" t="s">
        <v>294</v>
      </c>
      <c r="E118" s="461" t="s">
        <v>291</v>
      </c>
      <c r="F118" s="461"/>
      <c r="G118" s="461">
        <v>45.622273722974441</v>
      </c>
      <c r="H118" s="461">
        <v>162.89593276479002</v>
      </c>
      <c r="I118" s="461"/>
      <c r="J118" s="461">
        <v>149.26497174137248</v>
      </c>
      <c r="K118" s="461">
        <v>5.9700643337429788</v>
      </c>
      <c r="L118" s="461">
        <v>118.41720396582565</v>
      </c>
      <c r="M118" s="461">
        <v>6.250901086146504</v>
      </c>
      <c r="N118" s="462">
        <v>360571.67102418822</v>
      </c>
      <c r="O118" s="463">
        <v>226944.741015768</v>
      </c>
    </row>
    <row r="119" spans="2:15" x14ac:dyDescent="0.25">
      <c r="B119" s="464" t="s">
        <v>242</v>
      </c>
      <c r="C119" s="465" t="s">
        <v>280</v>
      </c>
      <c r="D119" s="461" t="s">
        <v>294</v>
      </c>
      <c r="E119" s="461" t="s">
        <v>292</v>
      </c>
      <c r="F119" s="461"/>
      <c r="G119" s="461">
        <v>4.5135203499826559</v>
      </c>
      <c r="H119" s="461">
        <v>1963.1307967777507</v>
      </c>
      <c r="I119" s="461"/>
      <c r="J119" s="461">
        <v>360.95850994491514</v>
      </c>
      <c r="K119" s="461">
        <v>2.9594156646347263</v>
      </c>
      <c r="L119" s="461">
        <v>790.21643614186075</v>
      </c>
      <c r="M119" s="461">
        <v>51.49775172921882</v>
      </c>
      <c r="N119" s="462">
        <v>793.695092849459</v>
      </c>
      <c r="O119" s="463">
        <v>440.94171824969959</v>
      </c>
    </row>
    <row r="120" spans="2:15" x14ac:dyDescent="0.25">
      <c r="B120" s="464" t="s">
        <v>241</v>
      </c>
      <c r="C120" s="465" t="s">
        <v>241</v>
      </c>
      <c r="D120" s="461" t="s">
        <v>294</v>
      </c>
      <c r="E120" s="461" t="s">
        <v>292</v>
      </c>
      <c r="F120" s="461">
        <v>2092.3064856853807</v>
      </c>
      <c r="G120" s="461">
        <v>4.2706108919428862</v>
      </c>
      <c r="H120" s="461">
        <v>2094.8550348162662</v>
      </c>
      <c r="I120" s="461"/>
      <c r="J120" s="461">
        <v>257.85528962302567</v>
      </c>
      <c r="K120" s="461">
        <v>32.42559906444437</v>
      </c>
      <c r="L120" s="461">
        <v>866.48317590964314</v>
      </c>
      <c r="M120" s="461">
        <v>41.281386276081875</v>
      </c>
      <c r="N120" s="462">
        <v>38754.304907150574</v>
      </c>
      <c r="O120" s="463">
        <v>39107.058281750295</v>
      </c>
    </row>
    <row r="121" spans="2:15" x14ac:dyDescent="0.25">
      <c r="B121" s="464" t="s">
        <v>243</v>
      </c>
      <c r="C121" s="465" t="s">
        <v>283</v>
      </c>
      <c r="D121" s="461" t="s">
        <v>294</v>
      </c>
      <c r="E121" s="461" t="s">
        <v>292</v>
      </c>
      <c r="F121" s="461">
        <v>51.79459255622875</v>
      </c>
      <c r="G121" s="461">
        <v>95.390920351969768</v>
      </c>
      <c r="H121" s="461">
        <v>261.07470563490023</v>
      </c>
      <c r="I121" s="461"/>
      <c r="J121" s="461"/>
      <c r="K121" s="461"/>
      <c r="L121" s="461">
        <v>113.85141960103354</v>
      </c>
      <c r="M121" s="461">
        <v>4.383688664899247</v>
      </c>
      <c r="N121" s="462">
        <v>437265.09746345005</v>
      </c>
      <c r="O121" s="463">
        <v>463658.19542288943</v>
      </c>
    </row>
    <row r="122" spans="2:15" x14ac:dyDescent="0.25">
      <c r="B122" s="464" t="s">
        <v>244</v>
      </c>
      <c r="C122" s="465" t="s">
        <v>284</v>
      </c>
      <c r="D122" s="461" t="s">
        <v>294</v>
      </c>
      <c r="E122" s="461" t="s">
        <v>292</v>
      </c>
      <c r="F122" s="461"/>
      <c r="G122" s="461">
        <v>44.597835567117045</v>
      </c>
      <c r="H122" s="461">
        <v>38.189132471970026</v>
      </c>
      <c r="I122" s="461"/>
      <c r="J122" s="461">
        <v>345.1538237325351</v>
      </c>
      <c r="K122" s="461">
        <v>5.4574949237285919</v>
      </c>
      <c r="L122" s="461">
        <v>114.87702461523212</v>
      </c>
      <c r="M122" s="461">
        <v>8.0114591375534001</v>
      </c>
      <c r="N122" s="462">
        <v>74028.9025365501</v>
      </c>
      <c r="O122" s="463">
        <v>47635.804577110939</v>
      </c>
    </row>
    <row r="123" spans="2:15" x14ac:dyDescent="0.25">
      <c r="B123" s="464" t="s">
        <v>242</v>
      </c>
      <c r="C123" s="465" t="s">
        <v>280</v>
      </c>
      <c r="D123" s="461" t="s">
        <v>296</v>
      </c>
      <c r="E123" s="461" t="s">
        <v>282</v>
      </c>
      <c r="F123" s="461"/>
      <c r="G123" s="461">
        <v>4.5135203499826604</v>
      </c>
      <c r="H123" s="461">
        <v>1736.3688668123984</v>
      </c>
      <c r="I123" s="461"/>
      <c r="J123" s="461">
        <v>1273.3850029253358</v>
      </c>
      <c r="K123" s="461">
        <v>31.263144460634312</v>
      </c>
      <c r="L123" s="461">
        <v>1863.7460163170197</v>
      </c>
      <c r="M123" s="461">
        <v>62.309151595542282</v>
      </c>
      <c r="N123" s="462">
        <v>66.508832289246797</v>
      </c>
      <c r="O123" s="463">
        <v>36.949351271803785</v>
      </c>
    </row>
    <row r="124" spans="2:15" x14ac:dyDescent="0.25">
      <c r="B124" s="464" t="s">
        <v>241</v>
      </c>
      <c r="C124" s="465" t="s">
        <v>241</v>
      </c>
      <c r="D124" s="461" t="s">
        <v>296</v>
      </c>
      <c r="E124" s="461" t="s">
        <v>282</v>
      </c>
      <c r="F124" s="461">
        <v>294.90748447789201</v>
      </c>
      <c r="G124" s="461">
        <v>4.9515906402336833</v>
      </c>
      <c r="H124" s="461">
        <v>1280.2992150254238</v>
      </c>
      <c r="I124" s="461"/>
      <c r="J124" s="461">
        <v>662.56463585920415</v>
      </c>
      <c r="K124" s="461">
        <v>20.975566391710913</v>
      </c>
      <c r="L124" s="461">
        <v>1067.4533666262037</v>
      </c>
      <c r="M124" s="461">
        <v>33.038752905750883</v>
      </c>
      <c r="N124" s="462">
        <v>17045.691167710789</v>
      </c>
      <c r="O124" s="463">
        <v>17075.25064872823</v>
      </c>
    </row>
    <row r="125" spans="2:15" x14ac:dyDescent="0.25">
      <c r="B125" s="464" t="s">
        <v>243</v>
      </c>
      <c r="C125" s="465" t="s">
        <v>283</v>
      </c>
      <c r="D125" s="461" t="s">
        <v>296</v>
      </c>
      <c r="E125" s="461" t="s">
        <v>282</v>
      </c>
      <c r="F125" s="461">
        <v>42.87980325697017</v>
      </c>
      <c r="G125" s="461">
        <v>22.62186672790693</v>
      </c>
      <c r="H125" s="461">
        <v>178.59556182761185</v>
      </c>
      <c r="I125" s="461">
        <v>1495.9218410789217</v>
      </c>
      <c r="J125" s="461">
        <v>39.897711548611568</v>
      </c>
      <c r="K125" s="461"/>
      <c r="L125" s="461">
        <v>102.14293801767894</v>
      </c>
      <c r="M125" s="461">
        <v>3.6853122979261794</v>
      </c>
      <c r="N125" s="462">
        <v>12479465.220372522</v>
      </c>
      <c r="O125" s="463">
        <v>13710584.300000004</v>
      </c>
    </row>
    <row r="126" spans="2:15" x14ac:dyDescent="0.25">
      <c r="B126" s="464" t="s">
        <v>244</v>
      </c>
      <c r="C126" s="465" t="s">
        <v>284</v>
      </c>
      <c r="D126" s="461" t="s">
        <v>296</v>
      </c>
      <c r="E126" s="461" t="s">
        <v>282</v>
      </c>
      <c r="F126" s="461"/>
      <c r="G126" s="461">
        <v>19.601284106622938</v>
      </c>
      <c r="H126" s="461">
        <v>201.52188885615806</v>
      </c>
      <c r="I126" s="461">
        <v>485.92591860246154</v>
      </c>
      <c r="J126" s="461">
        <v>13.755978884211741</v>
      </c>
      <c r="K126" s="461">
        <v>33.817119907594972</v>
      </c>
      <c r="L126" s="461">
        <v>151.70361545273556</v>
      </c>
      <c r="M126" s="461">
        <v>6.4008655655558133</v>
      </c>
      <c r="N126" s="462">
        <v>3556431.5796274873</v>
      </c>
      <c r="O126" s="463">
        <v>2325312.5</v>
      </c>
    </row>
    <row r="127" spans="2:15" x14ac:dyDescent="0.25">
      <c r="B127" s="464" t="s">
        <v>242</v>
      </c>
      <c r="C127" s="465" t="s">
        <v>280</v>
      </c>
      <c r="D127" s="461" t="s">
        <v>296</v>
      </c>
      <c r="E127" s="461" t="s">
        <v>285</v>
      </c>
      <c r="F127" s="461"/>
      <c r="G127" s="461">
        <v>3.1998763656474325</v>
      </c>
      <c r="H127" s="461">
        <v>2157.4009877189801</v>
      </c>
      <c r="I127" s="461">
        <v>35.414309516752169</v>
      </c>
      <c r="J127" s="461">
        <v>863.17268789364368</v>
      </c>
      <c r="K127" s="461"/>
      <c r="L127" s="461">
        <v>1674.1027406951584</v>
      </c>
      <c r="M127" s="461">
        <v>54.360299082610865</v>
      </c>
      <c r="N127" s="462">
        <v>283691.88000000024</v>
      </c>
      <c r="O127" s="463">
        <v>157606.60000000006</v>
      </c>
    </row>
    <row r="128" spans="2:15" x14ac:dyDescent="0.25">
      <c r="B128" s="464" t="s">
        <v>241</v>
      </c>
      <c r="C128" s="465" t="s">
        <v>241</v>
      </c>
      <c r="D128" s="461" t="s">
        <v>296</v>
      </c>
      <c r="E128" s="461" t="s">
        <v>285</v>
      </c>
      <c r="F128" s="461">
        <v>153.86094777029876</v>
      </c>
      <c r="G128" s="461">
        <v>3.4928946601192155</v>
      </c>
      <c r="H128" s="461">
        <v>1384.1667940934253</v>
      </c>
      <c r="I128" s="461">
        <v>102.09212962565141</v>
      </c>
      <c r="J128" s="461">
        <v>561.54217887645632</v>
      </c>
      <c r="K128" s="461"/>
      <c r="L128" s="461">
        <v>1102.6270796608085</v>
      </c>
      <c r="M128" s="461">
        <v>31.315972084777599</v>
      </c>
      <c r="N128" s="462">
        <v>1241714.6200000001</v>
      </c>
      <c r="O128" s="463">
        <v>1367799.9000000011</v>
      </c>
    </row>
    <row r="129" spans="2:15" x14ac:dyDescent="0.25">
      <c r="B129" s="464" t="s">
        <v>243</v>
      </c>
      <c r="C129" s="465" t="s">
        <v>283</v>
      </c>
      <c r="D129" s="461" t="s">
        <v>296</v>
      </c>
      <c r="E129" s="461" t="s">
        <v>285</v>
      </c>
      <c r="F129" s="461">
        <v>41.364223461434314</v>
      </c>
      <c r="G129" s="461">
        <v>5.3850312045570252</v>
      </c>
      <c r="H129" s="461">
        <v>233.76925779687036</v>
      </c>
      <c r="I129" s="461">
        <v>797.14786717372715</v>
      </c>
      <c r="J129" s="461"/>
      <c r="K129" s="461"/>
      <c r="L129" s="461">
        <v>106.95805220843278</v>
      </c>
      <c r="M129" s="461">
        <v>3.9102800738759687</v>
      </c>
      <c r="N129" s="462">
        <v>2686811.4330399819</v>
      </c>
      <c r="O129" s="463">
        <v>3008800.2410122091</v>
      </c>
    </row>
    <row r="130" spans="2:15" x14ac:dyDescent="0.25">
      <c r="B130" s="464" t="s">
        <v>244</v>
      </c>
      <c r="C130" s="465" t="s">
        <v>284</v>
      </c>
      <c r="D130" s="461" t="s">
        <v>296</v>
      </c>
      <c r="E130" s="461" t="s">
        <v>285</v>
      </c>
      <c r="F130" s="461"/>
      <c r="G130" s="461">
        <v>16.568882236580748</v>
      </c>
      <c r="H130" s="461">
        <v>289.17428774705348</v>
      </c>
      <c r="I130" s="461">
        <v>518.58933501683146</v>
      </c>
      <c r="J130" s="461"/>
      <c r="K130" s="461">
        <v>30.138878234940854</v>
      </c>
      <c r="L130" s="461">
        <v>170.19263830281466</v>
      </c>
      <c r="M130" s="461">
        <v>5.6114181915531898</v>
      </c>
      <c r="N130" s="462">
        <v>927327.76696002332</v>
      </c>
      <c r="O130" s="463">
        <v>605338.95898779249</v>
      </c>
    </row>
    <row r="131" spans="2:15" x14ac:dyDescent="0.25">
      <c r="B131" s="464" t="s">
        <v>242</v>
      </c>
      <c r="C131" s="465" t="s">
        <v>280</v>
      </c>
      <c r="D131" s="461" t="s">
        <v>296</v>
      </c>
      <c r="E131" s="461" t="s">
        <v>286</v>
      </c>
      <c r="F131" s="461"/>
      <c r="G131" s="461">
        <v>3.066587915082776</v>
      </c>
      <c r="H131" s="461">
        <v>3215.4553518186735</v>
      </c>
      <c r="I131" s="461"/>
      <c r="J131" s="461"/>
      <c r="K131" s="461"/>
      <c r="L131" s="461">
        <v>1419.0149234597748</v>
      </c>
      <c r="M131" s="461">
        <v>46.207826845214974</v>
      </c>
      <c r="N131" s="462">
        <v>152273.38496190973</v>
      </c>
      <c r="O131" s="463">
        <v>84596.324978838733</v>
      </c>
    </row>
    <row r="132" spans="2:15" x14ac:dyDescent="0.25">
      <c r="B132" s="464" t="s">
        <v>241</v>
      </c>
      <c r="C132" s="465" t="s">
        <v>241</v>
      </c>
      <c r="D132" s="461" t="s">
        <v>296</v>
      </c>
      <c r="E132" s="461" t="s">
        <v>286</v>
      </c>
      <c r="F132" s="461">
        <v>481.45961646782405</v>
      </c>
      <c r="G132" s="461">
        <v>2.5444034978996779</v>
      </c>
      <c r="H132" s="461">
        <v>2522.6778201893803</v>
      </c>
      <c r="I132" s="461">
        <v>47.135173226903682</v>
      </c>
      <c r="J132" s="461"/>
      <c r="K132" s="461"/>
      <c r="L132" s="461">
        <v>1092.0231255710753</v>
      </c>
      <c r="M132" s="461">
        <v>36.310305273112057</v>
      </c>
      <c r="N132" s="462">
        <v>188380.81503809019</v>
      </c>
      <c r="O132" s="463">
        <v>256057.87502116157</v>
      </c>
    </row>
    <row r="133" spans="2:15" x14ac:dyDescent="0.25">
      <c r="B133" s="464" t="s">
        <v>243</v>
      </c>
      <c r="C133" s="465" t="s">
        <v>283</v>
      </c>
      <c r="D133" s="461" t="s">
        <v>296</v>
      </c>
      <c r="E133" s="461" t="s">
        <v>286</v>
      </c>
      <c r="F133" s="461">
        <v>44.003563306216272</v>
      </c>
      <c r="G133" s="461">
        <v>1.8226259461577687</v>
      </c>
      <c r="H133" s="461">
        <v>229.96532016999842</v>
      </c>
      <c r="I133" s="461"/>
      <c r="J133" s="461"/>
      <c r="K133" s="461"/>
      <c r="L133" s="461">
        <v>101.96107321344184</v>
      </c>
      <c r="M133" s="461">
        <v>3.6520760900904303</v>
      </c>
      <c r="N133" s="462">
        <v>526343.9064638674</v>
      </c>
      <c r="O133" s="463">
        <v>592036.9838783202</v>
      </c>
    </row>
    <row r="134" spans="2:15" x14ac:dyDescent="0.25">
      <c r="B134" s="464" t="s">
        <v>244</v>
      </c>
      <c r="C134" s="465" t="s">
        <v>284</v>
      </c>
      <c r="D134" s="461" t="s">
        <v>296</v>
      </c>
      <c r="E134" s="461" t="s">
        <v>286</v>
      </c>
      <c r="F134" s="461"/>
      <c r="G134" s="461">
        <v>29.78939208071326</v>
      </c>
      <c r="H134" s="461">
        <v>353.32525850886987</v>
      </c>
      <c r="I134" s="461"/>
      <c r="J134" s="461"/>
      <c r="K134" s="461">
        <v>30.13887823494089</v>
      </c>
      <c r="L134" s="461">
        <v>160.079902790435</v>
      </c>
      <c r="M134" s="461">
        <v>9.6551609293030651</v>
      </c>
      <c r="N134" s="462">
        <v>164232.69353613208</v>
      </c>
      <c r="O134" s="463">
        <v>98539.616121679268</v>
      </c>
    </row>
    <row r="135" spans="2:15" x14ac:dyDescent="0.25">
      <c r="B135" s="464" t="s">
        <v>242</v>
      </c>
      <c r="C135" s="465" t="s">
        <v>280</v>
      </c>
      <c r="D135" s="461" t="s">
        <v>296</v>
      </c>
      <c r="E135" s="461" t="s">
        <v>287</v>
      </c>
      <c r="F135" s="461"/>
      <c r="G135" s="461">
        <v>5.4179652301622143</v>
      </c>
      <c r="H135" s="461"/>
      <c r="I135" s="461"/>
      <c r="J135" s="461"/>
      <c r="K135" s="461"/>
      <c r="L135" s="461"/>
      <c r="M135" s="461"/>
      <c r="N135" s="462">
        <v>1296.7222585728125</v>
      </c>
      <c r="O135" s="463">
        <v>720.4012547626744</v>
      </c>
    </row>
    <row r="136" spans="2:15" x14ac:dyDescent="0.25">
      <c r="B136" s="464" t="s">
        <v>241</v>
      </c>
      <c r="C136" s="465" t="s">
        <v>241</v>
      </c>
      <c r="D136" s="461" t="s">
        <v>296</v>
      </c>
      <c r="E136" s="461" t="s">
        <v>287</v>
      </c>
      <c r="F136" s="461"/>
      <c r="G136" s="461">
        <v>4.4953838157780144</v>
      </c>
      <c r="H136" s="461"/>
      <c r="I136" s="461"/>
      <c r="J136" s="461"/>
      <c r="K136" s="461"/>
      <c r="L136" s="461"/>
      <c r="M136" s="461"/>
      <c r="N136" s="462">
        <v>28134.477741427196</v>
      </c>
      <c r="O136" s="463">
        <v>28710.798745237353</v>
      </c>
    </row>
    <row r="137" spans="2:15" x14ac:dyDescent="0.25">
      <c r="B137" s="464" t="s">
        <v>243</v>
      </c>
      <c r="C137" s="465" t="s">
        <v>283</v>
      </c>
      <c r="D137" s="461" t="s">
        <v>296</v>
      </c>
      <c r="E137" s="461" t="s">
        <v>287</v>
      </c>
      <c r="F137" s="461"/>
      <c r="G137" s="461"/>
      <c r="H137" s="461"/>
      <c r="I137" s="461"/>
      <c r="J137" s="461"/>
      <c r="K137" s="461"/>
      <c r="L137" s="461">
        <v>0</v>
      </c>
      <c r="M137" s="461">
        <v>0</v>
      </c>
      <c r="N137" s="462" t="s">
        <v>295</v>
      </c>
      <c r="O137" s="463" t="s">
        <v>295</v>
      </c>
    </row>
    <row r="138" spans="2:15" x14ac:dyDescent="0.25">
      <c r="B138" s="464" t="s">
        <v>244</v>
      </c>
      <c r="C138" s="465" t="s">
        <v>284</v>
      </c>
      <c r="D138" s="461" t="s">
        <v>296</v>
      </c>
      <c r="E138" s="461" t="s">
        <v>287</v>
      </c>
      <c r="F138" s="461"/>
      <c r="G138" s="461"/>
      <c r="H138" s="461"/>
      <c r="I138" s="461"/>
      <c r="J138" s="461"/>
      <c r="K138" s="461"/>
      <c r="L138" s="461"/>
      <c r="M138" s="461"/>
      <c r="N138" s="462" t="s">
        <v>295</v>
      </c>
      <c r="O138" s="463" t="s">
        <v>295</v>
      </c>
    </row>
    <row r="139" spans="2:15" x14ac:dyDescent="0.25">
      <c r="B139" s="464" t="s">
        <v>242</v>
      </c>
      <c r="C139" s="465" t="s">
        <v>280</v>
      </c>
      <c r="D139" s="461" t="s">
        <v>296</v>
      </c>
      <c r="E139" s="461" t="s">
        <v>288</v>
      </c>
      <c r="F139" s="461"/>
      <c r="G139" s="461"/>
      <c r="H139" s="461">
        <v>1594.2957343474561</v>
      </c>
      <c r="I139" s="461"/>
      <c r="J139" s="461">
        <v>1726.3453757872858</v>
      </c>
      <c r="K139" s="461"/>
      <c r="L139" s="461">
        <v>2107.3261462506021</v>
      </c>
      <c r="M139" s="461">
        <v>62.190818840664825</v>
      </c>
      <c r="N139" s="462" t="s">
        <v>295</v>
      </c>
      <c r="O139" s="463" t="s">
        <v>295</v>
      </c>
    </row>
    <row r="140" spans="2:15" x14ac:dyDescent="0.25">
      <c r="B140" s="464" t="s">
        <v>241</v>
      </c>
      <c r="C140" s="465" t="s">
        <v>241</v>
      </c>
      <c r="D140" s="461" t="s">
        <v>296</v>
      </c>
      <c r="E140" s="461" t="s">
        <v>288</v>
      </c>
      <c r="F140" s="461">
        <v>192.70509923383872</v>
      </c>
      <c r="G140" s="461"/>
      <c r="H140" s="461">
        <v>1082.8145315151435</v>
      </c>
      <c r="I140" s="461"/>
      <c r="J140" s="461">
        <v>842.31326831468334</v>
      </c>
      <c r="K140" s="461"/>
      <c r="L140" s="461">
        <v>1075.4664950860072</v>
      </c>
      <c r="M140" s="461">
        <v>31.968868007684573</v>
      </c>
      <c r="N140" s="462" t="s">
        <v>295</v>
      </c>
      <c r="O140" s="463" t="s">
        <v>295</v>
      </c>
    </row>
    <row r="141" spans="2:15" x14ac:dyDescent="0.25">
      <c r="B141" s="464" t="s">
        <v>243</v>
      </c>
      <c r="C141" s="465" t="s">
        <v>283</v>
      </c>
      <c r="D141" s="461" t="s">
        <v>296</v>
      </c>
      <c r="E141" s="461" t="s">
        <v>288</v>
      </c>
      <c r="F141" s="461">
        <v>43.916167947117572</v>
      </c>
      <c r="G141" s="461">
        <v>21.250161599521224</v>
      </c>
      <c r="H141" s="461">
        <v>112.25606143636703</v>
      </c>
      <c r="I141" s="461">
        <v>1833.4400944995712</v>
      </c>
      <c r="J141" s="461">
        <v>86.412666393777201</v>
      </c>
      <c r="K141" s="461"/>
      <c r="L141" s="461">
        <v>96.617184984291384</v>
      </c>
      <c r="M141" s="461">
        <v>3.3866044215231534</v>
      </c>
      <c r="N141" s="462">
        <v>7456730.853707755</v>
      </c>
      <c r="O141" s="463">
        <v>8121686.135805171</v>
      </c>
    </row>
    <row r="142" spans="2:15" x14ac:dyDescent="0.25">
      <c r="B142" s="464" t="s">
        <v>244</v>
      </c>
      <c r="C142" s="465" t="s">
        <v>284</v>
      </c>
      <c r="D142" s="461" t="s">
        <v>296</v>
      </c>
      <c r="E142" s="461" t="s">
        <v>288</v>
      </c>
      <c r="F142" s="461"/>
      <c r="G142" s="461">
        <v>18.658080378619385</v>
      </c>
      <c r="H142" s="461">
        <v>167.70694634132298</v>
      </c>
      <c r="I142" s="461">
        <v>518.58933501683146</v>
      </c>
      <c r="J142" s="461"/>
      <c r="K142" s="461">
        <v>30.138878234940865</v>
      </c>
      <c r="L142" s="461">
        <v>151.31594731339632</v>
      </c>
      <c r="M142" s="461">
        <v>5.3966969013570569</v>
      </c>
      <c r="N142" s="462">
        <v>1994865.8462922447</v>
      </c>
      <c r="O142" s="463">
        <v>1329910.5641948311</v>
      </c>
    </row>
    <row r="143" spans="2:15" x14ac:dyDescent="0.25">
      <c r="B143" s="464" t="s">
        <v>242</v>
      </c>
      <c r="C143" s="465" t="s">
        <v>280</v>
      </c>
      <c r="D143" s="461" t="s">
        <v>296</v>
      </c>
      <c r="E143" s="461" t="s">
        <v>289</v>
      </c>
      <c r="F143" s="461"/>
      <c r="G143" s="461">
        <v>3.2625360246727251</v>
      </c>
      <c r="H143" s="461">
        <v>887.14586137764149</v>
      </c>
      <c r="I143" s="461">
        <v>79.802887277038224</v>
      </c>
      <c r="J143" s="461">
        <v>431.58634394682082</v>
      </c>
      <c r="K143" s="461">
        <v>254.85365661368567</v>
      </c>
      <c r="L143" s="461">
        <v>1247.6802258238208</v>
      </c>
      <c r="M143" s="461">
        <v>84.857116912199629</v>
      </c>
      <c r="N143" s="462">
        <v>124601.59796776593</v>
      </c>
      <c r="O143" s="463">
        <v>69223.109982092166</v>
      </c>
    </row>
    <row r="144" spans="2:15" x14ac:dyDescent="0.25">
      <c r="B144" s="464" t="s">
        <v>241</v>
      </c>
      <c r="C144" s="465" t="s">
        <v>241</v>
      </c>
      <c r="D144" s="461" t="s">
        <v>296</v>
      </c>
      <c r="E144" s="461" t="s">
        <v>289</v>
      </c>
      <c r="F144" s="461">
        <v>1090.4510345634355</v>
      </c>
      <c r="G144" s="461">
        <v>2.7069851910562024</v>
      </c>
      <c r="H144" s="461">
        <v>1440.1225833417411</v>
      </c>
      <c r="I144" s="461">
        <v>141.40551968071102</v>
      </c>
      <c r="J144" s="461">
        <v>280.77108943822805</v>
      </c>
      <c r="K144" s="461">
        <v>198.95589325752383</v>
      </c>
      <c r="L144" s="461">
        <v>942.32540674647601</v>
      </c>
      <c r="M144" s="461">
        <v>41.942065688877527</v>
      </c>
      <c r="N144" s="462">
        <v>624220.7020322344</v>
      </c>
      <c r="O144" s="463">
        <v>679599.1900179087</v>
      </c>
    </row>
    <row r="145" spans="2:15" x14ac:dyDescent="0.25">
      <c r="B145" s="464" t="s">
        <v>243</v>
      </c>
      <c r="C145" s="465" t="s">
        <v>283</v>
      </c>
      <c r="D145" s="461" t="s">
        <v>296</v>
      </c>
      <c r="E145" s="461" t="s">
        <v>289</v>
      </c>
      <c r="F145" s="461">
        <v>62.103142175565601</v>
      </c>
      <c r="G145" s="461">
        <v>67.602853275669759</v>
      </c>
      <c r="H145" s="461">
        <v>133.85604292601863</v>
      </c>
      <c r="I145" s="461">
        <v>1913.1548812169447</v>
      </c>
      <c r="J145" s="461">
        <v>115.21688852503615</v>
      </c>
      <c r="K145" s="461"/>
      <c r="L145" s="461">
        <v>95.893192306566235</v>
      </c>
      <c r="M145" s="461">
        <v>4.874536874342275</v>
      </c>
      <c r="N145" s="462">
        <v>1495776.2267401882</v>
      </c>
      <c r="O145" s="463">
        <v>1642229.9265789175</v>
      </c>
    </row>
    <row r="146" spans="2:15" x14ac:dyDescent="0.25">
      <c r="B146" s="464" t="s">
        <v>244</v>
      </c>
      <c r="C146" s="465" t="s">
        <v>284</v>
      </c>
      <c r="D146" s="461" t="s">
        <v>296</v>
      </c>
      <c r="E146" s="461" t="s">
        <v>289</v>
      </c>
      <c r="F146" s="461"/>
      <c r="G146" s="461">
        <v>27.051985971993521</v>
      </c>
      <c r="H146" s="461">
        <v>169.16813671135728</v>
      </c>
      <c r="I146" s="461">
        <v>518.58933501683248</v>
      </c>
      <c r="J146" s="461">
        <v>51.039205954159542</v>
      </c>
      <c r="K146" s="461">
        <v>45.20831735241137</v>
      </c>
      <c r="L146" s="461">
        <v>135.39546491335273</v>
      </c>
      <c r="M146" s="461">
        <v>8.9559996430986093</v>
      </c>
      <c r="N146" s="462">
        <v>385404.47325981501</v>
      </c>
      <c r="O146" s="463">
        <v>238950.77342108526</v>
      </c>
    </row>
    <row r="147" spans="2:15" x14ac:dyDescent="0.25">
      <c r="B147" s="464" t="s">
        <v>242</v>
      </c>
      <c r="C147" s="465" t="s">
        <v>280</v>
      </c>
      <c r="D147" s="461" t="s">
        <v>296</v>
      </c>
      <c r="E147" s="461" t="s">
        <v>290</v>
      </c>
      <c r="F147" s="461"/>
      <c r="G147" s="461">
        <v>6.7014253479764152</v>
      </c>
      <c r="H147" s="461">
        <v>1100.7017749934844</v>
      </c>
      <c r="I147" s="461">
        <v>39.901443638519083</v>
      </c>
      <c r="J147" s="461">
        <v>0</v>
      </c>
      <c r="K147" s="461">
        <v>254.85365661368627</v>
      </c>
      <c r="L147" s="461">
        <v>1202.6589701441615</v>
      </c>
      <c r="M147" s="461">
        <v>72.258853749555669</v>
      </c>
      <c r="N147" s="462">
        <v>2585.9908599713694</v>
      </c>
      <c r="O147" s="463">
        <v>1436.6615888729859</v>
      </c>
    </row>
    <row r="148" spans="2:15" x14ac:dyDescent="0.25">
      <c r="B148" s="464" t="s">
        <v>241</v>
      </c>
      <c r="C148" s="465" t="s">
        <v>241</v>
      </c>
      <c r="D148" s="461" t="s">
        <v>296</v>
      </c>
      <c r="E148" s="461" t="s">
        <v>290</v>
      </c>
      <c r="F148" s="461">
        <v>1752.7070081776139</v>
      </c>
      <c r="G148" s="461">
        <v>5.5602939059532872</v>
      </c>
      <c r="H148" s="461">
        <v>1806.6615253316393</v>
      </c>
      <c r="I148" s="461">
        <v>94.270346453807477</v>
      </c>
      <c r="J148" s="461">
        <v>0</v>
      </c>
      <c r="K148" s="461">
        <v>265.27452434336595</v>
      </c>
      <c r="L148" s="461">
        <v>946.44421982607832</v>
      </c>
      <c r="M148" s="461">
        <v>54.262158154515575</v>
      </c>
      <c r="N148" s="462">
        <v>331144.80914002884</v>
      </c>
      <c r="O148" s="463">
        <v>332294.13841112715</v>
      </c>
    </row>
    <row r="149" spans="2:15" x14ac:dyDescent="0.25">
      <c r="B149" s="464" t="s">
        <v>243</v>
      </c>
      <c r="C149" s="465" t="s">
        <v>283</v>
      </c>
      <c r="D149" s="461" t="s">
        <v>296</v>
      </c>
      <c r="E149" s="461" t="s">
        <v>290</v>
      </c>
      <c r="F149" s="461"/>
      <c r="G149" s="461">
        <v>61.26508578107584</v>
      </c>
      <c r="H149" s="461"/>
      <c r="I149" s="461">
        <v>1992.8696679343211</v>
      </c>
      <c r="J149" s="461"/>
      <c r="K149" s="461"/>
      <c r="L149" s="461"/>
      <c r="M149" s="461"/>
      <c r="N149" s="462">
        <v>36583.166067994018</v>
      </c>
      <c r="O149" s="463">
        <v>39660.705503885285</v>
      </c>
    </row>
    <row r="150" spans="2:15" x14ac:dyDescent="0.25">
      <c r="B150" s="464" t="s">
        <v>244</v>
      </c>
      <c r="C150" s="465" t="s">
        <v>284</v>
      </c>
      <c r="D150" s="461" t="s">
        <v>296</v>
      </c>
      <c r="E150" s="461" t="s">
        <v>290</v>
      </c>
      <c r="F150" s="461"/>
      <c r="G150" s="461">
        <v>34.397324913892078</v>
      </c>
      <c r="H150" s="461">
        <v>171.00640846720648</v>
      </c>
      <c r="I150" s="461">
        <v>518.58933501683202</v>
      </c>
      <c r="J150" s="461">
        <v>51.03920595415947</v>
      </c>
      <c r="K150" s="461">
        <v>45.20831735241137</v>
      </c>
      <c r="L150" s="461">
        <v>141.18583549165365</v>
      </c>
      <c r="M150" s="461">
        <v>7.9208212702162744</v>
      </c>
      <c r="N150" s="462">
        <v>7729.6339320059742</v>
      </c>
      <c r="O150" s="463">
        <v>4652.094496114707</v>
      </c>
    </row>
    <row r="151" spans="2:15" x14ac:dyDescent="0.25">
      <c r="B151" s="464" t="s">
        <v>242</v>
      </c>
      <c r="C151" s="465" t="s">
        <v>280</v>
      </c>
      <c r="D151" s="461" t="s">
        <v>296</v>
      </c>
      <c r="E151" s="461" t="s">
        <v>291</v>
      </c>
      <c r="F151" s="461"/>
      <c r="G151" s="461"/>
      <c r="H151" s="461">
        <v>3144.828050787075</v>
      </c>
      <c r="I151" s="461"/>
      <c r="J151" s="461">
        <v>431.58634394682099</v>
      </c>
      <c r="K151" s="461"/>
      <c r="L151" s="461">
        <v>1516.0816055666598</v>
      </c>
      <c r="M151" s="461">
        <v>52.464864160156104</v>
      </c>
      <c r="N151" s="462" t="s">
        <v>295</v>
      </c>
      <c r="O151" s="463" t="s">
        <v>295</v>
      </c>
    </row>
    <row r="152" spans="2:15" x14ac:dyDescent="0.25">
      <c r="B152" s="464" t="s">
        <v>241</v>
      </c>
      <c r="C152" s="465" t="s">
        <v>241</v>
      </c>
      <c r="D152" s="461" t="s">
        <v>296</v>
      </c>
      <c r="E152" s="461" t="s">
        <v>291</v>
      </c>
      <c r="F152" s="461">
        <v>420.96320666340353</v>
      </c>
      <c r="G152" s="461">
        <v>5.3326795355341412</v>
      </c>
      <c r="H152" s="461">
        <v>2046.1460802424128</v>
      </c>
      <c r="I152" s="461">
        <v>94.270346453807335</v>
      </c>
      <c r="J152" s="461">
        <v>280.77108943822839</v>
      </c>
      <c r="K152" s="461"/>
      <c r="L152" s="461">
        <v>985.91228398212172</v>
      </c>
      <c r="M152" s="461">
        <v>31.255674104846079</v>
      </c>
      <c r="N152" s="462">
        <v>1566.9</v>
      </c>
      <c r="O152" s="463">
        <v>1566.9</v>
      </c>
    </row>
    <row r="153" spans="2:15" x14ac:dyDescent="0.25">
      <c r="B153" s="464" t="s">
        <v>243</v>
      </c>
      <c r="C153" s="465" t="s">
        <v>283</v>
      </c>
      <c r="D153" s="461" t="s">
        <v>296</v>
      </c>
      <c r="E153" s="461" t="s">
        <v>291</v>
      </c>
      <c r="F153" s="461">
        <v>60.08430938038471</v>
      </c>
      <c r="G153" s="461">
        <v>18.2676827785358</v>
      </c>
      <c r="H153" s="461">
        <v>149.15159632078436</v>
      </c>
      <c r="I153" s="461"/>
      <c r="J153" s="461">
        <v>86.412666393777272</v>
      </c>
      <c r="K153" s="461"/>
      <c r="L153" s="461">
        <v>92.498530608978328</v>
      </c>
      <c r="M153" s="461">
        <v>3.6616764995013336</v>
      </c>
      <c r="N153" s="462">
        <v>148600.60889128028</v>
      </c>
      <c r="O153" s="463">
        <v>163774.4147362579</v>
      </c>
    </row>
    <row r="154" spans="2:15" x14ac:dyDescent="0.25">
      <c r="B154" s="464" t="s">
        <v>244</v>
      </c>
      <c r="C154" s="465" t="s">
        <v>284</v>
      </c>
      <c r="D154" s="461" t="s">
        <v>296</v>
      </c>
      <c r="E154" s="461" t="s">
        <v>291</v>
      </c>
      <c r="F154" s="461"/>
      <c r="G154" s="461">
        <v>25.472545992504703</v>
      </c>
      <c r="H154" s="461">
        <v>301.80651417186402</v>
      </c>
      <c r="I154" s="461"/>
      <c r="J154" s="461">
        <v>25.519602977079714</v>
      </c>
      <c r="K154" s="461">
        <v>30.138878234940904</v>
      </c>
      <c r="L154" s="461">
        <v>162.11445209640223</v>
      </c>
      <c r="M154" s="461">
        <v>5.5344187415993309</v>
      </c>
      <c r="N154" s="462">
        <v>40290.191108719686</v>
      </c>
      <c r="O154" s="463">
        <v>25116.385263742184</v>
      </c>
    </row>
    <row r="155" spans="2:15" x14ac:dyDescent="0.25">
      <c r="B155" s="464" t="s">
        <v>242</v>
      </c>
      <c r="C155" s="465" t="s">
        <v>280</v>
      </c>
      <c r="D155" s="461" t="s">
        <v>296</v>
      </c>
      <c r="E155" s="461" t="s">
        <v>292</v>
      </c>
      <c r="F155" s="461"/>
      <c r="G155" s="461">
        <v>3.3899022959061953</v>
      </c>
      <c r="H155" s="461">
        <v>3144.8280507870754</v>
      </c>
      <c r="I155" s="461"/>
      <c r="J155" s="461">
        <v>431.58634394682144</v>
      </c>
      <c r="K155" s="461"/>
      <c r="L155" s="461">
        <v>1516.0816055666598</v>
      </c>
      <c r="M155" s="461">
        <v>52.469242573085715</v>
      </c>
      <c r="N155" s="462">
        <v>1399.0736885432937</v>
      </c>
      <c r="O155" s="463">
        <v>777.26316030183023</v>
      </c>
    </row>
    <row r="156" spans="2:15" x14ac:dyDescent="0.25">
      <c r="B156" s="464" t="s">
        <v>241</v>
      </c>
      <c r="C156" s="465" t="s">
        <v>241</v>
      </c>
      <c r="D156" s="461" t="s">
        <v>296</v>
      </c>
      <c r="E156" s="461" t="s">
        <v>292</v>
      </c>
      <c r="F156" s="461">
        <v>420.96320666340364</v>
      </c>
      <c r="G156" s="461">
        <v>2.8126632916079464</v>
      </c>
      <c r="H156" s="461">
        <v>2046.1460802424122</v>
      </c>
      <c r="I156" s="461"/>
      <c r="J156" s="461">
        <v>280.77108943822805</v>
      </c>
      <c r="K156" s="461"/>
      <c r="L156" s="461">
        <v>985.91228398212093</v>
      </c>
      <c r="M156" s="461">
        <v>31.369658625281598</v>
      </c>
      <c r="N156" s="462">
        <v>30369.826311456705</v>
      </c>
      <c r="O156" s="463">
        <v>30991.636839698182</v>
      </c>
    </row>
    <row r="157" spans="2:15" x14ac:dyDescent="0.25">
      <c r="B157" s="464" t="s">
        <v>244</v>
      </c>
      <c r="C157" s="465" t="s">
        <v>284</v>
      </c>
      <c r="D157" s="461" t="s">
        <v>296</v>
      </c>
      <c r="E157" s="461" t="s">
        <v>292</v>
      </c>
      <c r="F157" s="461"/>
      <c r="G157" s="461">
        <v>18.267682778535782</v>
      </c>
      <c r="H157" s="461">
        <v>301.80651417186414</v>
      </c>
      <c r="I157" s="461"/>
      <c r="J157" s="461">
        <v>25.519602977079728</v>
      </c>
      <c r="K157" s="461">
        <v>30.138878234940904</v>
      </c>
      <c r="L157" s="461">
        <v>162.11445209640229</v>
      </c>
      <c r="M157" s="461">
        <v>5.5340269073348409</v>
      </c>
      <c r="N157" s="462">
        <v>128619.02546145367</v>
      </c>
      <c r="O157" s="463">
        <v>142395.89248524487</v>
      </c>
    </row>
    <row r="158" spans="2:15" x14ac:dyDescent="0.25">
      <c r="B158" s="464" t="s">
        <v>241</v>
      </c>
      <c r="C158" s="465" t="s">
        <v>241</v>
      </c>
      <c r="D158" s="461" t="s">
        <v>296</v>
      </c>
      <c r="E158" s="461" t="s">
        <v>292</v>
      </c>
      <c r="F158" s="461">
        <v>420.96320666340364</v>
      </c>
      <c r="G158" s="461">
        <v>23.522810774527816</v>
      </c>
      <c r="H158" s="461">
        <v>2046.1460802424122</v>
      </c>
      <c r="I158" s="461"/>
      <c r="J158" s="461">
        <v>280.77108943822805</v>
      </c>
      <c r="K158" s="461"/>
      <c r="L158" s="461">
        <v>985.91228398212093</v>
      </c>
      <c r="M158" s="461">
        <v>31.369658625281598</v>
      </c>
      <c r="N158" s="462">
        <v>36580.974538546339</v>
      </c>
      <c r="O158" s="463">
        <v>22804.107514755113</v>
      </c>
    </row>
    <row r="159" spans="2:15" ht="15.75" thickBot="1" x14ac:dyDescent="0.3">
      <c r="B159" s="466" t="s">
        <v>244</v>
      </c>
      <c r="C159" s="467" t="s">
        <v>284</v>
      </c>
      <c r="D159" s="468" t="s">
        <v>296</v>
      </c>
      <c r="E159" s="468" t="s">
        <v>292</v>
      </c>
      <c r="F159" s="468"/>
      <c r="G159" s="468">
        <v>2.8126632916079446</v>
      </c>
      <c r="H159" s="468">
        <v>301.80651417186414</v>
      </c>
      <c r="I159" s="468"/>
      <c r="J159" s="468">
        <v>25.519602977079728</v>
      </c>
      <c r="K159" s="468">
        <v>30.138878234940904</v>
      </c>
      <c r="L159" s="468">
        <v>162.11445209640229</v>
      </c>
      <c r="M159" s="468">
        <v>5.5340269073348409</v>
      </c>
      <c r="N159" s="471">
        <v>37897.089736762937</v>
      </c>
      <c r="O159" s="469">
        <v>38579.360964868298</v>
      </c>
    </row>
  </sheetData>
  <autoFilter ref="B13:O159" xr:uid="{00000000-0009-0000-0000-00001C000000}"/>
  <mergeCells count="4">
    <mergeCell ref="C13:C14"/>
    <mergeCell ref="D13:D14"/>
    <mergeCell ref="N13:N14"/>
    <mergeCell ref="O13:O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07D8-70EA-4F59-A4DD-A2E05CD22AF3}">
  <sheetPr codeName="Sheet6">
    <tabColor theme="8" tint="-0.249977111117893"/>
  </sheetPr>
  <dimension ref="B1:N38"/>
  <sheetViews>
    <sheetView tabSelected="1" workbookViewId="0">
      <selection activeCell="J40" sqref="J40"/>
    </sheetView>
  </sheetViews>
  <sheetFormatPr defaultColWidth="9.140625" defaultRowHeight="15" x14ac:dyDescent="0.25"/>
  <cols>
    <col min="1" max="1" width="0.85546875" style="184" customWidth="1"/>
    <col min="2" max="2" width="5.28515625" style="183" customWidth="1"/>
    <col min="3" max="3" width="3.28515625" style="183" customWidth="1"/>
    <col min="4" max="4" width="38.140625" style="184" customWidth="1"/>
    <col min="5" max="9" width="12.42578125" style="185" customWidth="1"/>
    <col min="10" max="10" width="25.5703125" style="185" customWidth="1"/>
    <col min="11" max="11" width="0.85546875" style="186" customWidth="1"/>
    <col min="12" max="12" width="12.140625" style="184" bestFit="1" customWidth="1"/>
    <col min="13" max="13" width="12" style="184" bestFit="1" customWidth="1"/>
    <col min="14" max="14" width="10.7109375" style="184" bestFit="1" customWidth="1"/>
    <col min="15" max="16384" width="9.140625" style="184"/>
  </cols>
  <sheetData>
    <row r="1" spans="2:14" ht="3" customHeight="1" x14ac:dyDescent="0.25"/>
    <row r="2" spans="2:14" ht="15.95" customHeight="1" x14ac:dyDescent="0.25">
      <c r="B2" s="187" t="s">
        <v>308</v>
      </c>
      <c r="C2" s="188"/>
      <c r="D2" s="189"/>
      <c r="E2" s="189"/>
      <c r="F2" s="189"/>
      <c r="G2" s="189"/>
      <c r="H2" s="189"/>
      <c r="I2" s="189"/>
      <c r="J2" s="394"/>
    </row>
    <row r="3" spans="2:14" ht="15.95" customHeight="1" x14ac:dyDescent="0.25">
      <c r="B3" s="190"/>
      <c r="C3" s="191"/>
      <c r="D3" s="192"/>
      <c r="E3" s="192"/>
      <c r="F3" s="192"/>
      <c r="G3" s="192"/>
      <c r="H3" s="192"/>
      <c r="I3" s="192"/>
      <c r="J3" s="395"/>
    </row>
    <row r="4" spans="2:14" ht="15.95" customHeight="1" x14ac:dyDescent="0.25">
      <c r="B4" s="190"/>
      <c r="C4" s="191"/>
      <c r="D4" s="192"/>
      <c r="E4" s="192"/>
      <c r="F4" s="192"/>
      <c r="G4" s="192"/>
      <c r="H4" s="192"/>
      <c r="I4" s="192"/>
      <c r="J4" s="395"/>
    </row>
    <row r="5" spans="2:14" ht="15.95" customHeight="1" x14ac:dyDescent="0.25">
      <c r="B5" s="190"/>
      <c r="C5" s="191"/>
      <c r="D5" s="192"/>
      <c r="E5" s="192"/>
      <c r="F5" s="192"/>
      <c r="G5" s="192"/>
      <c r="H5" s="192"/>
      <c r="I5" s="192"/>
      <c r="J5" s="395"/>
    </row>
    <row r="6" spans="2:14" ht="15.95" customHeight="1" x14ac:dyDescent="0.25">
      <c r="B6" s="195" t="s">
        <v>138</v>
      </c>
      <c r="C6" s="196"/>
      <c r="D6" s="192"/>
      <c r="E6" s="192"/>
      <c r="F6" s="192"/>
      <c r="G6" s="192"/>
      <c r="H6" s="192"/>
      <c r="I6" s="192"/>
      <c r="J6" s="395"/>
      <c r="K6" s="197"/>
    </row>
    <row r="7" spans="2:14" ht="15.95" customHeight="1" x14ac:dyDescent="0.25">
      <c r="B7" s="195" t="s">
        <v>139</v>
      </c>
      <c r="C7" s="196"/>
      <c r="D7" s="192"/>
      <c r="E7" s="192"/>
      <c r="F7" s="192"/>
      <c r="G7" s="192"/>
      <c r="H7" s="192"/>
      <c r="I7" s="192"/>
      <c r="J7" s="395"/>
    </row>
    <row r="8" spans="2:14" ht="15.95" customHeight="1" x14ac:dyDescent="0.25">
      <c r="B8" s="198"/>
      <c r="C8" s="199"/>
      <c r="D8" s="192"/>
      <c r="E8" s="192"/>
      <c r="F8" s="192"/>
      <c r="G8" s="192"/>
      <c r="H8" s="192"/>
      <c r="I8" s="192"/>
      <c r="J8" s="395"/>
    </row>
    <row r="9" spans="2:14" ht="15.95" customHeight="1" x14ac:dyDescent="0.25">
      <c r="B9" s="198"/>
      <c r="C9" s="199"/>
      <c r="D9" s="200"/>
      <c r="E9" s="201" t="s">
        <v>195</v>
      </c>
      <c r="F9" s="2">
        <v>23</v>
      </c>
      <c r="G9" s="200"/>
      <c r="H9" s="526" t="s">
        <v>309</v>
      </c>
      <c r="I9" s="527"/>
      <c r="J9" s="395"/>
    </row>
    <row r="10" spans="2:14" ht="15.95" customHeight="1" x14ac:dyDescent="0.25">
      <c r="B10" s="198"/>
      <c r="C10" s="199"/>
      <c r="D10" s="200"/>
      <c r="E10" s="201" t="s">
        <v>141</v>
      </c>
      <c r="F10" s="2">
        <v>5</v>
      </c>
      <c r="G10" s="200"/>
      <c r="H10" s="482">
        <f>'[2]Inputs3b- Soils &amp; Rotations'!H10</f>
        <v>1</v>
      </c>
      <c r="I10" s="483" t="str">
        <f>IF(H10=1,"Single crop","Crop rotation")</f>
        <v>Single crop</v>
      </c>
      <c r="J10" s="395"/>
    </row>
    <row r="11" spans="2:14" ht="15.95" customHeight="1" thickBot="1" x14ac:dyDescent="0.3">
      <c r="B11" s="198"/>
      <c r="C11" s="199"/>
      <c r="D11" s="200"/>
      <c r="E11" s="201"/>
      <c r="F11" s="396"/>
      <c r="G11" s="200"/>
      <c r="H11" s="200"/>
      <c r="I11" s="200"/>
      <c r="J11" s="395"/>
    </row>
    <row r="12" spans="2:14" ht="15.95" customHeight="1" x14ac:dyDescent="0.25">
      <c r="B12" s="202"/>
      <c r="C12" s="203"/>
      <c r="D12" s="204"/>
      <c r="E12" s="204"/>
      <c r="F12" s="204"/>
      <c r="G12" s="204"/>
      <c r="H12" s="204"/>
      <c r="I12" s="204"/>
      <c r="J12" s="404"/>
      <c r="L12" s="484" t="s">
        <v>310</v>
      </c>
      <c r="M12" s="485"/>
      <c r="N12" s="486"/>
    </row>
    <row r="13" spans="2:14" ht="5.0999999999999996" customHeight="1" thickBot="1" x14ac:dyDescent="0.3">
      <c r="L13" s="487"/>
      <c r="M13" s="488"/>
      <c r="N13" s="489"/>
    </row>
    <row r="14" spans="2:14" ht="15.75" thickBot="1" x14ac:dyDescent="0.3">
      <c r="B14" s="205" t="s">
        <v>142</v>
      </c>
      <c r="C14" s="206"/>
      <c r="D14" s="206"/>
      <c r="E14" s="208"/>
      <c r="F14" s="208"/>
      <c r="G14" s="208"/>
      <c r="H14" s="208"/>
      <c r="I14" s="208"/>
      <c r="J14" s="209" t="s">
        <v>144</v>
      </c>
      <c r="K14" s="210"/>
      <c r="L14" s="490" t="s">
        <v>311</v>
      </c>
      <c r="M14" s="491" t="s">
        <v>312</v>
      </c>
      <c r="N14" s="492" t="s">
        <v>143</v>
      </c>
    </row>
    <row r="15" spans="2:14" ht="15.75" thickBot="1" x14ac:dyDescent="0.3">
      <c r="B15" s="211"/>
      <c r="C15" s="212"/>
      <c r="D15" s="493" t="s">
        <v>313</v>
      </c>
      <c r="E15" s="494" t="s">
        <v>6</v>
      </c>
      <c r="F15" s="511" t="s">
        <v>6</v>
      </c>
      <c r="G15" s="494" t="s">
        <v>6</v>
      </c>
      <c r="H15" s="494" t="s">
        <v>6</v>
      </c>
      <c r="I15" s="494" t="s">
        <v>6</v>
      </c>
      <c r="J15" s="213"/>
      <c r="K15" s="27"/>
      <c r="L15" s="495" t="s">
        <v>314</v>
      </c>
      <c r="M15" s="496" t="s">
        <v>315</v>
      </c>
      <c r="N15" s="497" t="s">
        <v>316</v>
      </c>
    </row>
    <row r="16" spans="2:14" x14ac:dyDescent="0.25">
      <c r="B16" s="214"/>
      <c r="C16" s="215"/>
      <c r="D16" s="6" t="s">
        <v>5</v>
      </c>
      <c r="E16" s="216">
        <v>0.2</v>
      </c>
      <c r="F16" s="216">
        <v>0.2</v>
      </c>
      <c r="G16" s="216">
        <v>0.2</v>
      </c>
      <c r="H16" s="216">
        <v>0.2</v>
      </c>
      <c r="I16" s="216">
        <v>0.2</v>
      </c>
      <c r="J16" s="217"/>
      <c r="K16" s="27"/>
      <c r="L16" s="498">
        <v>0.2</v>
      </c>
      <c r="M16" s="499">
        <v>0.2</v>
      </c>
      <c r="N16" s="218">
        <v>0.2</v>
      </c>
    </row>
    <row r="17" spans="2:14" x14ac:dyDescent="0.25">
      <c r="B17" s="500" t="s">
        <v>151</v>
      </c>
      <c r="C17" s="501"/>
      <c r="D17" s="502"/>
      <c r="E17" s="503"/>
      <c r="F17" s="503"/>
      <c r="G17" s="503"/>
      <c r="H17" s="503"/>
      <c r="I17" s="503"/>
      <c r="J17" s="504"/>
      <c r="K17" s="27"/>
      <c r="L17" s="505"/>
      <c r="M17" s="503"/>
      <c r="N17" s="506"/>
    </row>
    <row r="18" spans="2:14" x14ac:dyDescent="0.25">
      <c r="B18" s="214"/>
      <c r="C18" s="215"/>
      <c r="D18" s="6" t="s">
        <v>7</v>
      </c>
      <c r="E18" s="216">
        <v>20</v>
      </c>
      <c r="F18" s="216">
        <v>20</v>
      </c>
      <c r="G18" s="216">
        <v>20</v>
      </c>
      <c r="H18" s="216">
        <v>20</v>
      </c>
      <c r="I18" s="216">
        <v>20</v>
      </c>
      <c r="J18" s="224"/>
      <c r="K18" s="27"/>
      <c r="L18" s="498">
        <v>25</v>
      </c>
      <c r="M18" s="499">
        <v>25</v>
      </c>
      <c r="N18" s="218">
        <v>25</v>
      </c>
    </row>
    <row r="19" spans="2:14" x14ac:dyDescent="0.25">
      <c r="B19" s="214"/>
      <c r="C19" s="215"/>
      <c r="D19" s="6" t="s">
        <v>8</v>
      </c>
      <c r="E19" s="216">
        <v>12.8</v>
      </c>
      <c r="F19" s="216">
        <v>12.8</v>
      </c>
      <c r="G19" s="216">
        <v>12.8</v>
      </c>
      <c r="H19" s="216">
        <v>12.8</v>
      </c>
      <c r="I19" s="216">
        <v>12.8</v>
      </c>
      <c r="J19" s="224"/>
      <c r="K19" s="27"/>
      <c r="L19" s="498">
        <v>12.1</v>
      </c>
      <c r="M19" s="499">
        <v>13.4</v>
      </c>
      <c r="N19" s="218">
        <v>12.75</v>
      </c>
    </row>
    <row r="20" spans="2:14" x14ac:dyDescent="0.25">
      <c r="B20" s="214"/>
      <c r="C20" s="215"/>
      <c r="D20" s="6" t="s">
        <v>9</v>
      </c>
      <c r="E20" s="216">
        <v>47.5</v>
      </c>
      <c r="F20" s="216">
        <v>47.5</v>
      </c>
      <c r="G20" s="216">
        <v>47.5</v>
      </c>
      <c r="H20" s="216">
        <v>47.5</v>
      </c>
      <c r="I20" s="216">
        <v>47.5</v>
      </c>
      <c r="J20" s="224"/>
      <c r="K20" s="27"/>
      <c r="L20" s="498">
        <f>100-L21-L19</f>
        <v>49.5</v>
      </c>
      <c r="M20" s="499">
        <f>100-M21-M19</f>
        <v>45.5</v>
      </c>
      <c r="N20" s="218">
        <v>47.5</v>
      </c>
    </row>
    <row r="21" spans="2:14" x14ac:dyDescent="0.25">
      <c r="B21" s="214"/>
      <c r="C21" s="215"/>
      <c r="D21" s="6" t="s">
        <v>10</v>
      </c>
      <c r="E21" s="216">
        <v>39.700000000000003</v>
      </c>
      <c r="F21" s="216">
        <v>39.700000000000003</v>
      </c>
      <c r="G21" s="216">
        <v>39.700000000000003</v>
      </c>
      <c r="H21" s="216">
        <v>39.700000000000003</v>
      </c>
      <c r="I21" s="216">
        <v>39.700000000000003</v>
      </c>
      <c r="J21" s="224"/>
      <c r="K21" s="27"/>
      <c r="L21" s="498">
        <v>38.4</v>
      </c>
      <c r="M21" s="499">
        <v>41.1</v>
      </c>
      <c r="N21" s="218">
        <v>39.75</v>
      </c>
    </row>
    <row r="22" spans="2:14" x14ac:dyDescent="0.25">
      <c r="B22" s="214"/>
      <c r="C22" s="215"/>
      <c r="D22" s="6" t="s">
        <v>11</v>
      </c>
      <c r="E22" s="216">
        <v>1.61</v>
      </c>
      <c r="F22" s="216">
        <v>1.61</v>
      </c>
      <c r="G22" s="216">
        <v>1.61</v>
      </c>
      <c r="H22" s="216">
        <v>1.61</v>
      </c>
      <c r="I22" s="216">
        <v>1.61</v>
      </c>
      <c r="J22" s="224"/>
      <c r="K22" s="27"/>
      <c r="L22" s="498">
        <v>1.52</v>
      </c>
      <c r="M22" s="499">
        <v>1.69</v>
      </c>
      <c r="N22" s="218">
        <v>1.605</v>
      </c>
    </row>
    <row r="23" spans="2:14" x14ac:dyDescent="0.25">
      <c r="B23" s="214"/>
      <c r="C23" s="215"/>
      <c r="D23" s="6" t="s">
        <v>152</v>
      </c>
      <c r="E23" s="216">
        <v>1.1200000000000001</v>
      </c>
      <c r="F23" s="216">
        <v>1.1200000000000001</v>
      </c>
      <c r="G23" s="216">
        <v>1.1200000000000001</v>
      </c>
      <c r="H23" s="216">
        <v>1.1200000000000001</v>
      </c>
      <c r="I23" s="216">
        <v>1.1200000000000001</v>
      </c>
      <c r="J23" s="224"/>
      <c r="K23" s="27"/>
      <c r="L23" s="498">
        <v>1.1000000000000001</v>
      </c>
      <c r="M23" s="499">
        <v>1.1399999999999999</v>
      </c>
      <c r="N23" s="218">
        <v>1.1200000000000001</v>
      </c>
    </row>
    <row r="24" spans="2:14" x14ac:dyDescent="0.25">
      <c r="B24" s="225"/>
      <c r="C24" s="226"/>
      <c r="D24" s="7" t="s">
        <v>12</v>
      </c>
      <c r="E24" s="227">
        <v>6.15</v>
      </c>
      <c r="F24" s="227">
        <v>6.15</v>
      </c>
      <c r="G24" s="227">
        <v>6.15</v>
      </c>
      <c r="H24" s="227">
        <v>6.15</v>
      </c>
      <c r="I24" s="227">
        <v>6.15</v>
      </c>
      <c r="J24" s="228"/>
      <c r="K24" s="27"/>
      <c r="L24" s="507">
        <v>6.82</v>
      </c>
      <c r="M24" s="508">
        <v>6.97</v>
      </c>
      <c r="N24" s="509">
        <v>6.8949999999999996</v>
      </c>
    </row>
    <row r="25" spans="2:14" x14ac:dyDescent="0.25">
      <c r="B25" s="214"/>
      <c r="C25" s="215"/>
      <c r="D25" s="6" t="s">
        <v>13</v>
      </c>
      <c r="E25" s="216">
        <v>0</v>
      </c>
      <c r="F25" s="216">
        <v>0</v>
      </c>
      <c r="G25" s="216">
        <v>0</v>
      </c>
      <c r="H25" s="216">
        <v>0</v>
      </c>
      <c r="I25" s="216">
        <v>0</v>
      </c>
      <c r="J25" s="224"/>
      <c r="K25" s="27"/>
      <c r="L25" s="498">
        <v>0</v>
      </c>
      <c r="M25" s="499">
        <v>0</v>
      </c>
      <c r="N25" s="218">
        <v>0</v>
      </c>
    </row>
    <row r="26" spans="2:14" x14ac:dyDescent="0.25">
      <c r="B26" s="500" t="s">
        <v>157</v>
      </c>
      <c r="C26" s="501"/>
      <c r="D26" s="510"/>
      <c r="E26" s="511" t="s">
        <v>6</v>
      </c>
      <c r="F26" s="511" t="s">
        <v>6</v>
      </c>
      <c r="G26" s="511" t="s">
        <v>6</v>
      </c>
      <c r="H26" s="511" t="s">
        <v>6</v>
      </c>
      <c r="I26" s="511" t="s">
        <v>6</v>
      </c>
      <c r="J26" s="223"/>
      <c r="K26" s="27"/>
      <c r="L26" s="512" t="s">
        <v>6</v>
      </c>
      <c r="M26" s="222" t="s">
        <v>6</v>
      </c>
      <c r="N26" s="513" t="s">
        <v>6</v>
      </c>
    </row>
    <row r="27" spans="2:14" ht="17.25" x14ac:dyDescent="0.25">
      <c r="B27" s="214"/>
      <c r="C27" s="215"/>
      <c r="D27" s="6" t="s">
        <v>165</v>
      </c>
      <c r="E27" s="11">
        <v>0</v>
      </c>
      <c r="F27" s="11">
        <v>0</v>
      </c>
      <c r="G27" s="11">
        <v>0</v>
      </c>
      <c r="H27" s="11">
        <v>0</v>
      </c>
      <c r="I27" s="11">
        <v>0</v>
      </c>
      <c r="J27" s="224"/>
      <c r="K27" s="27"/>
      <c r="L27" s="12">
        <v>0</v>
      </c>
      <c r="M27" s="13">
        <v>0</v>
      </c>
      <c r="N27" s="514">
        <v>0</v>
      </c>
    </row>
    <row r="28" spans="2:14" s="272" customFormat="1" ht="17.25" x14ac:dyDescent="0.25">
      <c r="B28" s="267"/>
      <c r="C28" s="268"/>
      <c r="D28" s="269" t="s">
        <v>166</v>
      </c>
      <c r="E28" s="283">
        <v>0</v>
      </c>
      <c r="F28" s="283">
        <v>0</v>
      </c>
      <c r="G28" s="283">
        <v>0</v>
      </c>
      <c r="H28" s="283">
        <v>0</v>
      </c>
      <c r="I28" s="283">
        <v>0</v>
      </c>
      <c r="J28" s="270"/>
      <c r="K28" s="271"/>
      <c r="L28" s="515">
        <v>52.195239999999998</v>
      </c>
      <c r="M28" s="516">
        <v>52.195239999999998</v>
      </c>
      <c r="N28" s="517">
        <v>52.195239999999998</v>
      </c>
    </row>
    <row r="29" spans="2:14" ht="17.25" x14ac:dyDescent="0.25">
      <c r="B29" s="214"/>
      <c r="C29" s="215"/>
      <c r="D29" s="6" t="s">
        <v>161</v>
      </c>
      <c r="E29" s="216">
        <v>2.64</v>
      </c>
      <c r="F29" s="216">
        <v>2.64</v>
      </c>
      <c r="G29" s="216">
        <v>2.64</v>
      </c>
      <c r="H29" s="216">
        <v>2.64</v>
      </c>
      <c r="I29" s="216">
        <v>2.64</v>
      </c>
      <c r="J29" s="224"/>
      <c r="K29" s="27"/>
      <c r="L29" s="498">
        <v>1</v>
      </c>
      <c r="M29" s="499">
        <v>1</v>
      </c>
      <c r="N29" s="218">
        <v>1</v>
      </c>
    </row>
    <row r="30" spans="2:14" x14ac:dyDescent="0.25">
      <c r="B30" s="214"/>
      <c r="C30" s="215"/>
      <c r="D30" s="6" t="s">
        <v>317</v>
      </c>
      <c r="E30" s="216">
        <v>7</v>
      </c>
      <c r="F30" s="216">
        <v>7</v>
      </c>
      <c r="G30" s="216">
        <v>7</v>
      </c>
      <c r="H30" s="216">
        <v>7</v>
      </c>
      <c r="I30" s="216">
        <v>7</v>
      </c>
      <c r="J30" s="224"/>
      <c r="K30" s="27"/>
      <c r="L30" s="498">
        <v>0</v>
      </c>
      <c r="M30" s="499">
        <v>0</v>
      </c>
      <c r="N30" s="218">
        <v>0</v>
      </c>
    </row>
    <row r="31" spans="2:14" x14ac:dyDescent="0.25">
      <c r="B31" s="500" t="s">
        <v>168</v>
      </c>
      <c r="C31" s="501"/>
      <c r="D31" s="502"/>
      <c r="E31" s="503"/>
      <c r="F31" s="503"/>
      <c r="G31" s="503"/>
      <c r="H31" s="503"/>
      <c r="I31" s="503"/>
      <c r="J31" s="504"/>
      <c r="K31" s="27"/>
      <c r="L31" s="505"/>
      <c r="M31" s="503"/>
      <c r="N31" s="506"/>
    </row>
    <row r="32" spans="2:14" x14ac:dyDescent="0.25">
      <c r="B32" s="214"/>
      <c r="C32" s="215"/>
      <c r="D32" s="6" t="s">
        <v>14</v>
      </c>
      <c r="E32" s="216" t="s">
        <v>15</v>
      </c>
      <c r="F32" s="216" t="s">
        <v>15</v>
      </c>
      <c r="G32" s="216" t="s">
        <v>15</v>
      </c>
      <c r="H32" s="216" t="s">
        <v>15</v>
      </c>
      <c r="I32" s="216" t="s">
        <v>15</v>
      </c>
      <c r="J32" s="218"/>
      <c r="K32" s="27"/>
      <c r="L32" s="498" t="s">
        <v>16</v>
      </c>
      <c r="M32" s="499" t="s">
        <v>16</v>
      </c>
      <c r="N32" s="218" t="s">
        <v>16</v>
      </c>
    </row>
    <row r="33" spans="2:14" x14ac:dyDescent="0.25">
      <c r="B33" s="214"/>
      <c r="C33" s="215"/>
      <c r="D33" s="6" t="s">
        <v>17</v>
      </c>
      <c r="E33" s="216">
        <v>1</v>
      </c>
      <c r="F33" s="216">
        <v>1</v>
      </c>
      <c r="G33" s="216">
        <v>1</v>
      </c>
      <c r="H33" s="216">
        <v>1</v>
      </c>
      <c r="I33" s="216">
        <v>1</v>
      </c>
      <c r="J33" s="218"/>
      <c r="K33" s="27"/>
      <c r="L33" s="498">
        <v>1</v>
      </c>
      <c r="M33" s="499">
        <v>1</v>
      </c>
      <c r="N33" s="218">
        <v>1</v>
      </c>
    </row>
    <row r="34" spans="2:14" ht="17.25" x14ac:dyDescent="0.25">
      <c r="B34" s="214"/>
      <c r="C34" s="215"/>
      <c r="D34" s="6" t="s">
        <v>169</v>
      </c>
      <c r="E34" s="266">
        <v>0.5</v>
      </c>
      <c r="F34" s="266">
        <v>0.5</v>
      </c>
      <c r="G34" s="266">
        <v>0.5</v>
      </c>
      <c r="H34" s="266">
        <v>0.5</v>
      </c>
      <c r="I34" s="266">
        <v>0.5</v>
      </c>
      <c r="J34" s="218"/>
      <c r="K34" s="27"/>
      <c r="L34" s="518">
        <v>5</v>
      </c>
      <c r="M34" s="519">
        <v>0</v>
      </c>
      <c r="N34" s="520">
        <v>0</v>
      </c>
    </row>
    <row r="35" spans="2:14" x14ac:dyDescent="0.25">
      <c r="B35" s="219" t="s">
        <v>170</v>
      </c>
      <c r="C35" s="220"/>
      <c r="D35" s="221"/>
      <c r="E35" s="222"/>
      <c r="F35" s="222"/>
      <c r="G35" s="222"/>
      <c r="H35" s="222"/>
      <c r="I35" s="222"/>
      <c r="J35" s="223"/>
      <c r="K35" s="27"/>
      <c r="L35" s="512"/>
      <c r="M35" s="222"/>
      <c r="N35" s="513"/>
    </row>
    <row r="36" spans="2:14" ht="17.25" x14ac:dyDescent="0.25">
      <c r="B36" s="214"/>
      <c r="C36" s="215"/>
      <c r="D36" s="6" t="s">
        <v>318</v>
      </c>
      <c r="E36" s="14">
        <v>0</v>
      </c>
      <c r="F36" s="14">
        <v>0</v>
      </c>
      <c r="G36" s="14">
        <v>0</v>
      </c>
      <c r="H36" s="14">
        <v>0</v>
      </c>
      <c r="I36" s="14">
        <v>0</v>
      </c>
      <c r="J36" s="224"/>
      <c r="K36" s="27"/>
      <c r="L36" s="15">
        <v>0</v>
      </c>
      <c r="M36" s="16">
        <v>0</v>
      </c>
      <c r="N36" s="521">
        <v>0</v>
      </c>
    </row>
    <row r="37" spans="2:14" ht="18" thickBot="1" x14ac:dyDescent="0.3">
      <c r="B37" s="280" t="s">
        <v>319</v>
      </c>
      <c r="C37" s="281"/>
      <c r="D37" s="522"/>
      <c r="E37" s="17">
        <v>0</v>
      </c>
      <c r="F37" s="17">
        <v>0</v>
      </c>
      <c r="G37" s="17">
        <v>0</v>
      </c>
      <c r="H37" s="17">
        <v>0</v>
      </c>
      <c r="I37" s="17">
        <v>0</v>
      </c>
      <c r="J37" s="282"/>
      <c r="K37" s="27"/>
      <c r="L37" s="18">
        <v>0</v>
      </c>
      <c r="M37" s="523">
        <v>0</v>
      </c>
      <c r="N37" s="524">
        <v>0</v>
      </c>
    </row>
    <row r="38" spans="2:14" x14ac:dyDescent="0.25">
      <c r="L38" s="525"/>
      <c r="M38" s="525"/>
      <c r="N38" s="525"/>
    </row>
  </sheetData>
  <mergeCells count="1">
    <mergeCell ref="H9:I9"/>
  </mergeCells>
  <dataValidations count="2">
    <dataValidation type="list" allowBlank="1" showInputMessage="1" showErrorMessage="1" sqref="L32:N32" xr:uid="{424B61EF-621F-43BA-A93B-7C58E1C6CC1D}">
      <formula1>A1C_ORGANICWASTES</formula1>
    </dataValidation>
    <dataValidation type="list" allowBlank="1" showInputMessage="1" showErrorMessage="1" sqref="L26:N26 E26:I26 F15" xr:uid="{EFE02359-BE7A-4C76-B6BD-053B4017F9E7}">
      <formula1>A1C_LANDUSES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Option Button 1">
              <controlPr defaultSize="0" autoFill="0" autoLine="0" autoPict="0">
                <anchor moveWithCells="1">
                  <from>
                    <xdr:col>7</xdr:col>
                    <xdr:colOff>19050</xdr:colOff>
                    <xdr:row>2</xdr:row>
                    <xdr:rowOff>133350</xdr:rowOff>
                  </from>
                  <to>
                    <xdr:col>9</xdr:col>
                    <xdr:colOff>409575</xdr:colOff>
                    <xdr:row>4</xdr:row>
                    <xdr:rowOff>19050</xdr:rowOff>
                  </to>
                </anchor>
              </controlPr>
            </control>
          </mc:Choice>
        </mc:AlternateContent>
        <mc:AlternateContent xmlns:mc="http://schemas.openxmlformats.org/markup-compatibility/2006">
          <mc:Choice Requires="x14">
            <control shapeId="31746" r:id="rId5" name="Option Button 2">
              <controlPr defaultSize="0" autoFill="0" autoLine="0" autoPict="0" macro="[0]!Goto_IN3B">
                <anchor moveWithCells="1">
                  <from>
                    <xdr:col>7</xdr:col>
                    <xdr:colOff>19050</xdr:colOff>
                    <xdr:row>3</xdr:row>
                    <xdr:rowOff>161925</xdr:rowOff>
                  </from>
                  <to>
                    <xdr:col>9</xdr:col>
                    <xdr:colOff>409575</xdr:colOff>
                    <xdr:row>5</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workbookViewId="0">
      <selection activeCell="E122" sqref="E122"/>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137</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138</v>
      </c>
      <c r="C6" s="196"/>
      <c r="D6" s="192"/>
      <c r="E6" s="192"/>
      <c r="F6" s="192"/>
      <c r="G6" s="192"/>
      <c r="H6" s="375"/>
      <c r="I6" s="375"/>
      <c r="J6" s="375"/>
    </row>
    <row r="7" spans="2:10" ht="18" customHeight="1" x14ac:dyDescent="0.25">
      <c r="B7" s="195" t="s">
        <v>139</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140</v>
      </c>
      <c r="F9" s="2">
        <v>26</v>
      </c>
      <c r="G9" s="200"/>
      <c r="H9" s="528"/>
      <c r="I9" s="528"/>
      <c r="J9" s="375"/>
    </row>
    <row r="10" spans="2:10" ht="18" customHeight="1" x14ac:dyDescent="0.25">
      <c r="B10" s="198"/>
      <c r="C10" s="199"/>
      <c r="D10" s="200"/>
      <c r="E10" s="201" t="s">
        <v>141</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142</v>
      </c>
      <c r="C13" s="206"/>
      <c r="D13" s="207"/>
      <c r="E13" s="208" t="s">
        <v>143</v>
      </c>
      <c r="F13" s="208" t="s">
        <v>143</v>
      </c>
      <c r="G13" s="208" t="s">
        <v>143</v>
      </c>
      <c r="H13" s="208" t="s">
        <v>143</v>
      </c>
      <c r="I13" s="208" t="s">
        <v>143</v>
      </c>
      <c r="J13" s="209" t="s">
        <v>144</v>
      </c>
    </row>
    <row r="14" spans="2:10" s="238" customFormat="1" ht="18" customHeight="1" thickBot="1" x14ac:dyDescent="0.3">
      <c r="B14" s="381"/>
      <c r="C14" s="382"/>
      <c r="D14" s="383" t="s">
        <v>145</v>
      </c>
      <c r="E14" s="384" t="s">
        <v>146</v>
      </c>
      <c r="F14" s="384" t="s">
        <v>147</v>
      </c>
      <c r="G14" s="384" t="s">
        <v>148</v>
      </c>
      <c r="H14" s="384" t="s">
        <v>149</v>
      </c>
      <c r="I14" s="384" t="s">
        <v>150</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151</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152</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153</v>
      </c>
      <c r="C25" s="230"/>
      <c r="D25" s="231"/>
      <c r="E25" s="232"/>
      <c r="F25" s="232"/>
      <c r="G25" s="232"/>
      <c r="H25" s="232"/>
      <c r="I25" s="232"/>
      <c r="J25" s="233"/>
    </row>
    <row r="26" spans="2:10" s="238" customFormat="1" ht="18" customHeight="1" x14ac:dyDescent="0.25">
      <c r="B26" s="225"/>
      <c r="C26" s="226"/>
      <c r="D26" s="7" t="s">
        <v>154</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155</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107</v>
      </c>
      <c r="F29" s="222" t="s">
        <v>107</v>
      </c>
      <c r="G29" s="222" t="s">
        <v>107</v>
      </c>
      <c r="H29" s="222" t="s">
        <v>107</v>
      </c>
      <c r="I29" s="222" t="s">
        <v>107</v>
      </c>
      <c r="J29" s="20"/>
    </row>
    <row r="30" spans="2:10" s="238" customFormat="1" ht="18" customHeight="1" x14ac:dyDescent="0.25">
      <c r="B30" s="225"/>
      <c r="C30" s="249">
        <f t="shared" si="1"/>
        <v>1</v>
      </c>
      <c r="D30" s="22">
        <f t="shared" si="2"/>
        <v>3</v>
      </c>
      <c r="E30" s="222" t="s">
        <v>107</v>
      </c>
      <c r="F30" s="222" t="s">
        <v>107</v>
      </c>
      <c r="G30" s="222" t="s">
        <v>107</v>
      </c>
      <c r="H30" s="222" t="s">
        <v>107</v>
      </c>
      <c r="I30" s="222" t="s">
        <v>107</v>
      </c>
      <c r="J30" s="20"/>
    </row>
    <row r="31" spans="2:10" s="238" customFormat="1" ht="18" customHeight="1" x14ac:dyDescent="0.25">
      <c r="B31" s="225"/>
      <c r="C31" s="249">
        <f t="shared" si="1"/>
        <v>1</v>
      </c>
      <c r="D31" s="22">
        <f t="shared" si="2"/>
        <v>4</v>
      </c>
      <c r="E31" s="222" t="s">
        <v>107</v>
      </c>
      <c r="F31" s="222" t="s">
        <v>107</v>
      </c>
      <c r="G31" s="222" t="s">
        <v>107</v>
      </c>
      <c r="H31" s="222" t="s">
        <v>107</v>
      </c>
      <c r="I31" s="222" t="s">
        <v>107</v>
      </c>
      <c r="J31" s="20"/>
    </row>
    <row r="32" spans="2:10" s="238" customFormat="1" ht="18" customHeight="1" x14ac:dyDescent="0.25">
      <c r="B32" s="225"/>
      <c r="C32" s="249">
        <f t="shared" si="1"/>
        <v>1</v>
      </c>
      <c r="D32" s="22">
        <f t="shared" si="2"/>
        <v>5</v>
      </c>
      <c r="E32" s="222" t="s">
        <v>107</v>
      </c>
      <c r="F32" s="222" t="s">
        <v>107</v>
      </c>
      <c r="G32" s="222" t="s">
        <v>107</v>
      </c>
      <c r="H32" s="222" t="s">
        <v>107</v>
      </c>
      <c r="I32" s="222" t="s">
        <v>107</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109</v>
      </c>
      <c r="F34" s="222" t="s">
        <v>109</v>
      </c>
      <c r="G34" s="222" t="s">
        <v>109</v>
      </c>
      <c r="H34" s="222" t="s">
        <v>109</v>
      </c>
      <c r="I34" s="222" t="s">
        <v>109</v>
      </c>
      <c r="J34" s="20"/>
    </row>
    <row r="35" spans="2:10" s="238" customFormat="1" ht="18" customHeight="1" x14ac:dyDescent="0.25">
      <c r="B35" s="225"/>
      <c r="C35" s="249">
        <f t="shared" si="1"/>
        <v>1</v>
      </c>
      <c r="D35" s="22">
        <f t="shared" si="2"/>
        <v>8</v>
      </c>
      <c r="E35" s="222" t="s">
        <v>109</v>
      </c>
      <c r="F35" s="222" t="s">
        <v>109</v>
      </c>
      <c r="G35" s="222" t="s">
        <v>109</v>
      </c>
      <c r="H35" s="222" t="s">
        <v>109</v>
      </c>
      <c r="I35" s="222" t="s">
        <v>109</v>
      </c>
      <c r="J35" s="20"/>
    </row>
    <row r="36" spans="2:10" s="238" customFormat="1" ht="18" customHeight="1" x14ac:dyDescent="0.25">
      <c r="B36" s="225"/>
      <c r="C36" s="249">
        <f t="shared" si="1"/>
        <v>1</v>
      </c>
      <c r="D36" s="22">
        <f t="shared" si="2"/>
        <v>9</v>
      </c>
      <c r="E36" s="222" t="s">
        <v>109</v>
      </c>
      <c r="F36" s="222" t="s">
        <v>109</v>
      </c>
      <c r="G36" s="222" t="s">
        <v>109</v>
      </c>
      <c r="H36" s="222" t="s">
        <v>109</v>
      </c>
      <c r="I36" s="222" t="s">
        <v>109</v>
      </c>
      <c r="J36" s="20"/>
    </row>
    <row r="37" spans="2:10" s="238" customFormat="1" ht="18" customHeight="1" x14ac:dyDescent="0.25">
      <c r="B37" s="225"/>
      <c r="C37" s="249">
        <f t="shared" si="1"/>
        <v>1</v>
      </c>
      <c r="D37" s="22">
        <f t="shared" si="2"/>
        <v>10</v>
      </c>
      <c r="E37" s="222" t="s">
        <v>109</v>
      </c>
      <c r="F37" s="222" t="s">
        <v>109</v>
      </c>
      <c r="G37" s="222" t="s">
        <v>109</v>
      </c>
      <c r="H37" s="222" t="s">
        <v>109</v>
      </c>
      <c r="I37" s="222" t="s">
        <v>109</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107</v>
      </c>
      <c r="F41" s="222" t="s">
        <v>107</v>
      </c>
      <c r="G41" s="222" t="s">
        <v>107</v>
      </c>
      <c r="H41" s="222" t="s">
        <v>107</v>
      </c>
      <c r="I41" s="222" t="s">
        <v>107</v>
      </c>
      <c r="J41" s="20"/>
    </row>
    <row r="42" spans="2:10" s="238" customFormat="1" ht="18" customHeight="1" x14ac:dyDescent="0.25">
      <c r="B42" s="225"/>
      <c r="C42" s="249">
        <f t="shared" si="1"/>
        <v>2</v>
      </c>
      <c r="D42" s="22">
        <f t="shared" ref="D42:D51" si="3">IF(D41&gt;=12,1,D41+1)</f>
        <v>3</v>
      </c>
      <c r="E42" s="222" t="s">
        <v>107</v>
      </c>
      <c r="F42" s="222" t="s">
        <v>107</v>
      </c>
      <c r="G42" s="222" t="s">
        <v>107</v>
      </c>
      <c r="H42" s="222" t="s">
        <v>107</v>
      </c>
      <c r="I42" s="222" t="s">
        <v>107</v>
      </c>
      <c r="J42" s="20"/>
    </row>
    <row r="43" spans="2:10" s="238" customFormat="1" ht="18" customHeight="1" x14ac:dyDescent="0.25">
      <c r="B43" s="225"/>
      <c r="C43" s="249">
        <f t="shared" si="1"/>
        <v>2</v>
      </c>
      <c r="D43" s="22">
        <f t="shared" si="3"/>
        <v>4</v>
      </c>
      <c r="E43" s="222" t="s">
        <v>107</v>
      </c>
      <c r="F43" s="222" t="s">
        <v>107</v>
      </c>
      <c r="G43" s="222" t="s">
        <v>107</v>
      </c>
      <c r="H43" s="222" t="s">
        <v>107</v>
      </c>
      <c r="I43" s="222" t="s">
        <v>107</v>
      </c>
      <c r="J43" s="20"/>
    </row>
    <row r="44" spans="2:10" s="238" customFormat="1" ht="18" customHeight="1" x14ac:dyDescent="0.25">
      <c r="B44" s="225"/>
      <c r="C44" s="249">
        <f t="shared" si="1"/>
        <v>2</v>
      </c>
      <c r="D44" s="22">
        <f t="shared" si="3"/>
        <v>5</v>
      </c>
      <c r="E44" s="222" t="s">
        <v>107</v>
      </c>
      <c r="F44" s="222" t="s">
        <v>107</v>
      </c>
      <c r="G44" s="222" t="s">
        <v>107</v>
      </c>
      <c r="H44" s="222" t="s">
        <v>107</v>
      </c>
      <c r="I44" s="222" t="s">
        <v>107</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109</v>
      </c>
      <c r="H46" s="222" t="s">
        <v>109</v>
      </c>
      <c r="I46" s="222" t="s">
        <v>109</v>
      </c>
      <c r="J46" s="20"/>
    </row>
    <row r="47" spans="2:10" s="238" customFormat="1" ht="18" customHeight="1" x14ac:dyDescent="0.25">
      <c r="B47" s="225"/>
      <c r="C47" s="249">
        <f t="shared" si="1"/>
        <v>2</v>
      </c>
      <c r="D47" s="22">
        <f t="shared" si="3"/>
        <v>8</v>
      </c>
      <c r="E47" s="222" t="s">
        <v>109</v>
      </c>
      <c r="F47" s="222" t="s">
        <v>109</v>
      </c>
      <c r="G47" s="222" t="s">
        <v>109</v>
      </c>
      <c r="H47" s="222" t="s">
        <v>109</v>
      </c>
      <c r="I47" s="222" t="s">
        <v>109</v>
      </c>
      <c r="J47" s="20"/>
    </row>
    <row r="48" spans="2:10" s="238" customFormat="1" ht="18" customHeight="1" x14ac:dyDescent="0.25">
      <c r="B48" s="225"/>
      <c r="C48" s="249">
        <f t="shared" si="1"/>
        <v>2</v>
      </c>
      <c r="D48" s="22">
        <f t="shared" si="3"/>
        <v>9</v>
      </c>
      <c r="E48" s="222" t="s">
        <v>109</v>
      </c>
      <c r="F48" s="222" t="s">
        <v>109</v>
      </c>
      <c r="G48" s="222" t="s">
        <v>109</v>
      </c>
      <c r="H48" s="222" t="s">
        <v>109</v>
      </c>
      <c r="I48" s="222" t="s">
        <v>109</v>
      </c>
      <c r="J48" s="20"/>
    </row>
    <row r="49" spans="2:10" s="238" customFormat="1" ht="18" customHeight="1" x14ac:dyDescent="0.25">
      <c r="B49" s="225"/>
      <c r="C49" s="249">
        <f t="shared" si="1"/>
        <v>2</v>
      </c>
      <c r="D49" s="22">
        <f t="shared" si="3"/>
        <v>10</v>
      </c>
      <c r="E49" s="222" t="s">
        <v>109</v>
      </c>
      <c r="F49" s="222" t="s">
        <v>109</v>
      </c>
      <c r="G49" s="222" t="s">
        <v>109</v>
      </c>
      <c r="H49" s="222" t="s">
        <v>109</v>
      </c>
      <c r="I49" s="222" t="s">
        <v>109</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107</v>
      </c>
      <c r="F53" s="222" t="s">
        <v>107</v>
      </c>
      <c r="G53" s="222" t="s">
        <v>107</v>
      </c>
      <c r="H53" s="222" t="s">
        <v>107</v>
      </c>
      <c r="I53" s="222" t="s">
        <v>107</v>
      </c>
      <c r="J53" s="20"/>
    </row>
    <row r="54" spans="2:10" s="238" customFormat="1" ht="18" customHeight="1" x14ac:dyDescent="0.25">
      <c r="B54" s="225"/>
      <c r="C54" s="249">
        <f t="shared" ref="C54:C63" si="4">IF(D54=1,C53+1,C53)</f>
        <v>3</v>
      </c>
      <c r="D54" s="22">
        <f t="shared" ref="D54:D63" si="5">IF(D53&gt;=12,1,D53+1)</f>
        <v>3</v>
      </c>
      <c r="E54" s="222" t="s">
        <v>107</v>
      </c>
      <c r="F54" s="222" t="s">
        <v>107</v>
      </c>
      <c r="G54" s="222" t="s">
        <v>107</v>
      </c>
      <c r="H54" s="222" t="s">
        <v>107</v>
      </c>
      <c r="I54" s="222" t="s">
        <v>107</v>
      </c>
      <c r="J54" s="20"/>
    </row>
    <row r="55" spans="2:10" s="238" customFormat="1" ht="18" customHeight="1" x14ac:dyDescent="0.25">
      <c r="B55" s="225"/>
      <c r="C55" s="249">
        <f t="shared" si="4"/>
        <v>3</v>
      </c>
      <c r="D55" s="22">
        <f t="shared" si="5"/>
        <v>4</v>
      </c>
      <c r="E55" s="222" t="s">
        <v>107</v>
      </c>
      <c r="F55" s="222" t="s">
        <v>107</v>
      </c>
      <c r="G55" s="222" t="s">
        <v>107</v>
      </c>
      <c r="H55" s="222" t="s">
        <v>107</v>
      </c>
      <c r="I55" s="222" t="s">
        <v>107</v>
      </c>
      <c r="J55" s="20"/>
    </row>
    <row r="56" spans="2:10" s="238" customFormat="1" ht="18" customHeight="1" x14ac:dyDescent="0.25">
      <c r="B56" s="225"/>
      <c r="C56" s="249">
        <f t="shared" si="4"/>
        <v>3</v>
      </c>
      <c r="D56" s="22">
        <f t="shared" si="5"/>
        <v>5</v>
      </c>
      <c r="E56" s="222" t="s">
        <v>107</v>
      </c>
      <c r="F56" s="222" t="s">
        <v>107</v>
      </c>
      <c r="G56" s="222" t="s">
        <v>107</v>
      </c>
      <c r="H56" s="222" t="s">
        <v>107</v>
      </c>
      <c r="I56" s="222" t="s">
        <v>107</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109</v>
      </c>
      <c r="F58" s="222" t="s">
        <v>109</v>
      </c>
      <c r="G58" s="222" t="s">
        <v>109</v>
      </c>
      <c r="H58" s="222" t="s">
        <v>109</v>
      </c>
      <c r="I58" s="222" t="s">
        <v>109</v>
      </c>
      <c r="J58" s="20"/>
    </row>
    <row r="59" spans="2:10" s="238" customFormat="1" ht="18" customHeight="1" x14ac:dyDescent="0.25">
      <c r="B59" s="225"/>
      <c r="C59" s="249">
        <f t="shared" si="4"/>
        <v>3</v>
      </c>
      <c r="D59" s="22">
        <f t="shared" si="5"/>
        <v>8</v>
      </c>
      <c r="E59" s="222" t="s">
        <v>109</v>
      </c>
      <c r="F59" s="222" t="s">
        <v>109</v>
      </c>
      <c r="G59" s="222" t="s">
        <v>109</v>
      </c>
      <c r="H59" s="222" t="s">
        <v>109</v>
      </c>
      <c r="I59" s="222" t="s">
        <v>109</v>
      </c>
      <c r="J59" s="20"/>
    </row>
    <row r="60" spans="2:10" s="238" customFormat="1" ht="18" customHeight="1" x14ac:dyDescent="0.25">
      <c r="B60" s="225"/>
      <c r="C60" s="249">
        <f t="shared" si="4"/>
        <v>3</v>
      </c>
      <c r="D60" s="22">
        <f t="shared" si="5"/>
        <v>9</v>
      </c>
      <c r="E60" s="222" t="s">
        <v>109</v>
      </c>
      <c r="F60" s="222" t="s">
        <v>109</v>
      </c>
      <c r="G60" s="222" t="s">
        <v>109</v>
      </c>
      <c r="H60" s="222" t="s">
        <v>109</v>
      </c>
      <c r="I60" s="222" t="s">
        <v>109</v>
      </c>
      <c r="J60" s="20"/>
    </row>
    <row r="61" spans="2:10" s="238" customFormat="1" ht="18" customHeight="1" x14ac:dyDescent="0.25">
      <c r="B61" s="225"/>
      <c r="C61" s="249">
        <f t="shared" si="4"/>
        <v>3</v>
      </c>
      <c r="D61" s="22">
        <f t="shared" si="5"/>
        <v>10</v>
      </c>
      <c r="E61" s="222" t="s">
        <v>109</v>
      </c>
      <c r="F61" s="222" t="s">
        <v>109</v>
      </c>
      <c r="G61" s="222" t="s">
        <v>109</v>
      </c>
      <c r="H61" s="222" t="s">
        <v>109</v>
      </c>
      <c r="I61" s="222" t="s">
        <v>109</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107</v>
      </c>
      <c r="F65" s="222" t="s">
        <v>107</v>
      </c>
      <c r="G65" s="222" t="s">
        <v>107</v>
      </c>
      <c r="H65" s="222" t="s">
        <v>107</v>
      </c>
      <c r="I65" s="222" t="s">
        <v>107</v>
      </c>
      <c r="J65" s="20"/>
    </row>
    <row r="66" spans="2:10" s="238" customFormat="1" ht="18" customHeight="1" x14ac:dyDescent="0.25">
      <c r="B66" s="225"/>
      <c r="C66" s="249">
        <f t="shared" ref="C66:C75" si="6">IF(D66=1,C65+1,C65)</f>
        <v>4</v>
      </c>
      <c r="D66" s="22">
        <f t="shared" ref="D66:D75" si="7">IF(D65&gt;=12,1,D65+1)</f>
        <v>3</v>
      </c>
      <c r="E66" s="222" t="s">
        <v>107</v>
      </c>
      <c r="F66" s="222" t="s">
        <v>107</v>
      </c>
      <c r="G66" s="222" t="s">
        <v>107</v>
      </c>
      <c r="H66" s="222" t="s">
        <v>107</v>
      </c>
      <c r="I66" s="222" t="s">
        <v>107</v>
      </c>
      <c r="J66" s="20"/>
    </row>
    <row r="67" spans="2:10" s="238" customFormat="1" ht="18" customHeight="1" x14ac:dyDescent="0.25">
      <c r="B67" s="225"/>
      <c r="C67" s="249">
        <f t="shared" si="6"/>
        <v>4</v>
      </c>
      <c r="D67" s="22">
        <f t="shared" si="7"/>
        <v>4</v>
      </c>
      <c r="E67" s="222" t="s">
        <v>107</v>
      </c>
      <c r="F67" s="222" t="s">
        <v>107</v>
      </c>
      <c r="G67" s="222" t="s">
        <v>107</v>
      </c>
      <c r="H67" s="222" t="s">
        <v>107</v>
      </c>
      <c r="I67" s="222" t="s">
        <v>107</v>
      </c>
      <c r="J67" s="20"/>
    </row>
    <row r="68" spans="2:10" s="238" customFormat="1" ht="18" customHeight="1" x14ac:dyDescent="0.25">
      <c r="B68" s="225"/>
      <c r="C68" s="249">
        <f t="shared" si="6"/>
        <v>4</v>
      </c>
      <c r="D68" s="22">
        <f t="shared" si="7"/>
        <v>5</v>
      </c>
      <c r="E68" s="222" t="s">
        <v>107</v>
      </c>
      <c r="F68" s="222" t="s">
        <v>107</v>
      </c>
      <c r="G68" s="222" t="s">
        <v>107</v>
      </c>
      <c r="H68" s="222" t="s">
        <v>107</v>
      </c>
      <c r="I68" s="222" t="s">
        <v>107</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109</v>
      </c>
      <c r="F70" s="222" t="s">
        <v>109</v>
      </c>
      <c r="G70" s="222" t="s">
        <v>109</v>
      </c>
      <c r="H70" s="222" t="s">
        <v>109</v>
      </c>
      <c r="I70" s="222" t="s">
        <v>109</v>
      </c>
      <c r="J70" s="20"/>
    </row>
    <row r="71" spans="2:10" s="238" customFormat="1" ht="18" customHeight="1" x14ac:dyDescent="0.25">
      <c r="B71" s="225"/>
      <c r="C71" s="249">
        <f t="shared" si="6"/>
        <v>4</v>
      </c>
      <c r="D71" s="22">
        <f t="shared" si="7"/>
        <v>8</v>
      </c>
      <c r="E71" s="222" t="s">
        <v>109</v>
      </c>
      <c r="F71" s="222" t="s">
        <v>109</v>
      </c>
      <c r="G71" s="222" t="s">
        <v>109</v>
      </c>
      <c r="H71" s="222" t="s">
        <v>109</v>
      </c>
      <c r="I71" s="222" t="s">
        <v>109</v>
      </c>
      <c r="J71" s="20"/>
    </row>
    <row r="72" spans="2:10" s="238" customFormat="1" ht="18" customHeight="1" x14ac:dyDescent="0.25">
      <c r="B72" s="225"/>
      <c r="C72" s="249">
        <f t="shared" si="6"/>
        <v>4</v>
      </c>
      <c r="D72" s="22">
        <f t="shared" si="7"/>
        <v>9</v>
      </c>
      <c r="E72" s="222" t="s">
        <v>109</v>
      </c>
      <c r="F72" s="222" t="s">
        <v>109</v>
      </c>
      <c r="G72" s="222" t="s">
        <v>109</v>
      </c>
      <c r="H72" s="222" t="s">
        <v>109</v>
      </c>
      <c r="I72" s="222" t="s">
        <v>109</v>
      </c>
      <c r="J72" s="20"/>
    </row>
    <row r="73" spans="2:10" s="238" customFormat="1" ht="18" customHeight="1" x14ac:dyDescent="0.25">
      <c r="B73" s="225"/>
      <c r="C73" s="249">
        <f t="shared" si="6"/>
        <v>4</v>
      </c>
      <c r="D73" s="22">
        <f t="shared" si="7"/>
        <v>10</v>
      </c>
      <c r="E73" s="222" t="s">
        <v>109</v>
      </c>
      <c r="F73" s="222" t="s">
        <v>109</v>
      </c>
      <c r="G73" s="222" t="s">
        <v>109</v>
      </c>
      <c r="H73" s="222" t="s">
        <v>109</v>
      </c>
      <c r="I73" s="222" t="s">
        <v>109</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107</v>
      </c>
      <c r="F77" s="222" t="s">
        <v>107</v>
      </c>
      <c r="G77" s="222" t="s">
        <v>107</v>
      </c>
      <c r="H77" s="222" t="s">
        <v>107</v>
      </c>
      <c r="I77" s="222" t="s">
        <v>107</v>
      </c>
      <c r="J77" s="20"/>
    </row>
    <row r="78" spans="2:10" s="238" customFormat="1" ht="18" customHeight="1" x14ac:dyDescent="0.25">
      <c r="B78" s="225"/>
      <c r="C78" s="249">
        <f t="shared" ref="C78:C87" si="8">IF(D78=1,C77+1,C77)</f>
        <v>5</v>
      </c>
      <c r="D78" s="22">
        <f t="shared" ref="D78:D87" si="9">IF(D77&gt;=12,1,D77+1)</f>
        <v>3</v>
      </c>
      <c r="E78" s="222" t="s">
        <v>107</v>
      </c>
      <c r="F78" s="222" t="s">
        <v>107</v>
      </c>
      <c r="G78" s="222" t="s">
        <v>107</v>
      </c>
      <c r="H78" s="222" t="s">
        <v>107</v>
      </c>
      <c r="I78" s="222" t="s">
        <v>107</v>
      </c>
      <c r="J78" s="20"/>
    </row>
    <row r="79" spans="2:10" s="238" customFormat="1" ht="18" customHeight="1" x14ac:dyDescent="0.25">
      <c r="B79" s="225"/>
      <c r="C79" s="249">
        <f t="shared" si="8"/>
        <v>5</v>
      </c>
      <c r="D79" s="22">
        <f t="shared" si="9"/>
        <v>4</v>
      </c>
      <c r="E79" s="222" t="s">
        <v>107</v>
      </c>
      <c r="F79" s="222" t="s">
        <v>107</v>
      </c>
      <c r="G79" s="222" t="s">
        <v>107</v>
      </c>
      <c r="H79" s="222" t="s">
        <v>107</v>
      </c>
      <c r="I79" s="222" t="s">
        <v>107</v>
      </c>
      <c r="J79" s="20"/>
    </row>
    <row r="80" spans="2:10" s="238" customFormat="1" ht="18" customHeight="1" x14ac:dyDescent="0.25">
      <c r="B80" s="225"/>
      <c r="C80" s="249">
        <f t="shared" si="8"/>
        <v>5</v>
      </c>
      <c r="D80" s="22">
        <f t="shared" si="9"/>
        <v>5</v>
      </c>
      <c r="E80" s="222" t="s">
        <v>107</v>
      </c>
      <c r="F80" s="222" t="s">
        <v>107</v>
      </c>
      <c r="G80" s="222" t="s">
        <v>107</v>
      </c>
      <c r="H80" s="222" t="s">
        <v>107</v>
      </c>
      <c r="I80" s="222" t="s">
        <v>107</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109</v>
      </c>
      <c r="F82" s="222" t="s">
        <v>109</v>
      </c>
      <c r="G82" s="222" t="s">
        <v>109</v>
      </c>
      <c r="H82" s="222" t="s">
        <v>109</v>
      </c>
      <c r="I82" s="222" t="s">
        <v>109</v>
      </c>
      <c r="J82" s="20"/>
    </row>
    <row r="83" spans="2:10" s="238" customFormat="1" ht="18" customHeight="1" x14ac:dyDescent="0.25">
      <c r="B83" s="225"/>
      <c r="C83" s="249">
        <f t="shared" si="8"/>
        <v>5</v>
      </c>
      <c r="D83" s="22">
        <f t="shared" si="9"/>
        <v>8</v>
      </c>
      <c r="E83" s="222" t="s">
        <v>109</v>
      </c>
      <c r="F83" s="222" t="s">
        <v>109</v>
      </c>
      <c r="G83" s="222" t="s">
        <v>109</v>
      </c>
      <c r="H83" s="222" t="s">
        <v>109</v>
      </c>
      <c r="I83" s="222" t="s">
        <v>109</v>
      </c>
      <c r="J83" s="20"/>
    </row>
    <row r="84" spans="2:10" s="238" customFormat="1" ht="18" customHeight="1" x14ac:dyDescent="0.25">
      <c r="B84" s="225"/>
      <c r="C84" s="249">
        <f t="shared" si="8"/>
        <v>5</v>
      </c>
      <c r="D84" s="22">
        <f t="shared" si="9"/>
        <v>9</v>
      </c>
      <c r="E84" s="222" t="s">
        <v>109</v>
      </c>
      <c r="F84" s="222" t="s">
        <v>109</v>
      </c>
      <c r="G84" s="222" t="s">
        <v>109</v>
      </c>
      <c r="H84" s="222" t="s">
        <v>109</v>
      </c>
      <c r="I84" s="222" t="s">
        <v>109</v>
      </c>
      <c r="J84" s="20"/>
    </row>
    <row r="85" spans="2:10" s="238" customFormat="1" ht="18" customHeight="1" x14ac:dyDescent="0.25">
      <c r="B85" s="225"/>
      <c r="C85" s="249">
        <f t="shared" si="8"/>
        <v>5</v>
      </c>
      <c r="D85" s="22">
        <f t="shared" si="9"/>
        <v>10</v>
      </c>
      <c r="E85" s="222" t="s">
        <v>109</v>
      </c>
      <c r="F85" s="222" t="s">
        <v>109</v>
      </c>
      <c r="G85" s="222" t="s">
        <v>109</v>
      </c>
      <c r="H85" s="222" t="s">
        <v>109</v>
      </c>
      <c r="I85" s="222" t="s">
        <v>109</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107</v>
      </c>
      <c r="F89" s="222" t="s">
        <v>107</v>
      </c>
      <c r="G89" s="222" t="s">
        <v>107</v>
      </c>
      <c r="H89" s="222" t="s">
        <v>107</v>
      </c>
      <c r="I89" s="222" t="s">
        <v>107</v>
      </c>
      <c r="J89" s="20"/>
    </row>
    <row r="90" spans="2:10" s="238" customFormat="1" ht="18" customHeight="1" x14ac:dyDescent="0.25">
      <c r="B90" s="225"/>
      <c r="C90" s="249">
        <f t="shared" ref="C90:C99" si="10">IF(D90=1,C89+1,C89)</f>
        <v>6</v>
      </c>
      <c r="D90" s="22">
        <f t="shared" ref="D90:D99" si="11">IF(D89&gt;=12,1,D89+1)</f>
        <v>3</v>
      </c>
      <c r="E90" s="222" t="s">
        <v>107</v>
      </c>
      <c r="F90" s="222" t="s">
        <v>107</v>
      </c>
      <c r="G90" s="222" t="s">
        <v>107</v>
      </c>
      <c r="H90" s="222" t="s">
        <v>107</v>
      </c>
      <c r="I90" s="222" t="s">
        <v>107</v>
      </c>
      <c r="J90" s="20"/>
    </row>
    <row r="91" spans="2:10" s="238" customFormat="1" ht="18" customHeight="1" x14ac:dyDescent="0.25">
      <c r="B91" s="225"/>
      <c r="C91" s="249">
        <f t="shared" si="10"/>
        <v>6</v>
      </c>
      <c r="D91" s="22">
        <f t="shared" si="11"/>
        <v>4</v>
      </c>
      <c r="E91" s="222" t="s">
        <v>107</v>
      </c>
      <c r="F91" s="222" t="s">
        <v>107</v>
      </c>
      <c r="G91" s="222" t="s">
        <v>107</v>
      </c>
      <c r="H91" s="222" t="s">
        <v>107</v>
      </c>
      <c r="I91" s="222" t="s">
        <v>107</v>
      </c>
      <c r="J91" s="20"/>
    </row>
    <row r="92" spans="2:10" s="238" customFormat="1" ht="18" customHeight="1" x14ac:dyDescent="0.25">
      <c r="B92" s="225"/>
      <c r="C92" s="249">
        <f t="shared" si="10"/>
        <v>6</v>
      </c>
      <c r="D92" s="22">
        <f t="shared" si="11"/>
        <v>5</v>
      </c>
      <c r="E92" s="222" t="s">
        <v>107</v>
      </c>
      <c r="F92" s="222" t="s">
        <v>107</v>
      </c>
      <c r="G92" s="222" t="s">
        <v>107</v>
      </c>
      <c r="H92" s="222" t="s">
        <v>107</v>
      </c>
      <c r="I92" s="222" t="s">
        <v>107</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109</v>
      </c>
      <c r="F94" s="222" t="s">
        <v>109</v>
      </c>
      <c r="G94" s="222" t="s">
        <v>109</v>
      </c>
      <c r="H94" s="222" t="s">
        <v>109</v>
      </c>
      <c r="I94" s="222" t="s">
        <v>109</v>
      </c>
      <c r="J94" s="20"/>
    </row>
    <row r="95" spans="2:10" s="238" customFormat="1" ht="18" customHeight="1" x14ac:dyDescent="0.25">
      <c r="B95" s="225"/>
      <c r="C95" s="249">
        <f t="shared" si="10"/>
        <v>6</v>
      </c>
      <c r="D95" s="22">
        <f t="shared" si="11"/>
        <v>8</v>
      </c>
      <c r="E95" s="222" t="s">
        <v>109</v>
      </c>
      <c r="F95" s="222" t="s">
        <v>109</v>
      </c>
      <c r="G95" s="222" t="s">
        <v>109</v>
      </c>
      <c r="H95" s="222" t="s">
        <v>109</v>
      </c>
      <c r="I95" s="222" t="s">
        <v>109</v>
      </c>
      <c r="J95" s="20"/>
    </row>
    <row r="96" spans="2:10" s="238" customFormat="1" ht="18" customHeight="1" x14ac:dyDescent="0.25">
      <c r="B96" s="225"/>
      <c r="C96" s="249">
        <f t="shared" si="10"/>
        <v>6</v>
      </c>
      <c r="D96" s="22">
        <f t="shared" si="11"/>
        <v>9</v>
      </c>
      <c r="E96" s="222" t="s">
        <v>109</v>
      </c>
      <c r="F96" s="222" t="s">
        <v>109</v>
      </c>
      <c r="G96" s="222" t="s">
        <v>109</v>
      </c>
      <c r="H96" s="222" t="s">
        <v>109</v>
      </c>
      <c r="I96" s="222" t="s">
        <v>109</v>
      </c>
      <c r="J96" s="20"/>
    </row>
    <row r="97" spans="2:10" s="238" customFormat="1" ht="18" customHeight="1" x14ac:dyDescent="0.25">
      <c r="B97" s="225"/>
      <c r="C97" s="249">
        <f t="shared" si="10"/>
        <v>6</v>
      </c>
      <c r="D97" s="22">
        <f t="shared" si="11"/>
        <v>10</v>
      </c>
      <c r="E97" s="222" t="s">
        <v>109</v>
      </c>
      <c r="F97" s="222" t="s">
        <v>109</v>
      </c>
      <c r="G97" s="222" t="s">
        <v>109</v>
      </c>
      <c r="H97" s="222" t="s">
        <v>109</v>
      </c>
      <c r="I97" s="222" t="s">
        <v>109</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107</v>
      </c>
      <c r="F101" s="222" t="s">
        <v>107</v>
      </c>
      <c r="G101" s="222" t="s">
        <v>107</v>
      </c>
      <c r="H101" s="222" t="s">
        <v>107</v>
      </c>
      <c r="I101" s="222" t="s">
        <v>107</v>
      </c>
      <c r="J101" s="20"/>
    </row>
    <row r="102" spans="2:10" s="238" customFormat="1" ht="18" customHeight="1" x14ac:dyDescent="0.25">
      <c r="B102" s="225"/>
      <c r="C102" s="249">
        <f t="shared" ref="C102:C111" si="12">IF(D102=1,C101+1,C101)</f>
        <v>7</v>
      </c>
      <c r="D102" s="22">
        <f t="shared" ref="D102:D111" si="13">IF(D101&gt;=12,1,D101+1)</f>
        <v>3</v>
      </c>
      <c r="E102" s="222" t="s">
        <v>107</v>
      </c>
      <c r="F102" s="222" t="s">
        <v>107</v>
      </c>
      <c r="G102" s="222" t="s">
        <v>107</v>
      </c>
      <c r="H102" s="222" t="s">
        <v>107</v>
      </c>
      <c r="I102" s="222" t="s">
        <v>107</v>
      </c>
      <c r="J102" s="20"/>
    </row>
    <row r="103" spans="2:10" s="238" customFormat="1" ht="18" customHeight="1" x14ac:dyDescent="0.25">
      <c r="B103" s="225"/>
      <c r="C103" s="249">
        <f t="shared" si="12"/>
        <v>7</v>
      </c>
      <c r="D103" s="22">
        <f t="shared" si="13"/>
        <v>4</v>
      </c>
      <c r="E103" s="222" t="s">
        <v>107</v>
      </c>
      <c r="F103" s="222" t="s">
        <v>107</v>
      </c>
      <c r="G103" s="222" t="s">
        <v>107</v>
      </c>
      <c r="H103" s="222" t="s">
        <v>107</v>
      </c>
      <c r="I103" s="222" t="s">
        <v>107</v>
      </c>
      <c r="J103" s="20"/>
    </row>
    <row r="104" spans="2:10" s="238" customFormat="1" ht="18" customHeight="1" x14ac:dyDescent="0.25">
      <c r="B104" s="225"/>
      <c r="C104" s="249">
        <f t="shared" si="12"/>
        <v>7</v>
      </c>
      <c r="D104" s="22">
        <f t="shared" si="13"/>
        <v>5</v>
      </c>
      <c r="E104" s="222" t="s">
        <v>107</v>
      </c>
      <c r="F104" s="222" t="s">
        <v>107</v>
      </c>
      <c r="G104" s="222" t="s">
        <v>107</v>
      </c>
      <c r="H104" s="222" t="s">
        <v>107</v>
      </c>
      <c r="I104" s="222" t="s">
        <v>107</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109</v>
      </c>
      <c r="F106" s="222" t="s">
        <v>109</v>
      </c>
      <c r="G106" s="222" t="s">
        <v>109</v>
      </c>
      <c r="H106" s="222" t="s">
        <v>109</v>
      </c>
      <c r="I106" s="222" t="s">
        <v>109</v>
      </c>
      <c r="J106" s="20"/>
    </row>
    <row r="107" spans="2:10" s="238" customFormat="1" ht="18" customHeight="1" x14ac:dyDescent="0.25">
      <c r="B107" s="225"/>
      <c r="C107" s="249">
        <f t="shared" si="12"/>
        <v>7</v>
      </c>
      <c r="D107" s="22">
        <f t="shared" si="13"/>
        <v>8</v>
      </c>
      <c r="E107" s="222" t="s">
        <v>109</v>
      </c>
      <c r="F107" s="222" t="s">
        <v>109</v>
      </c>
      <c r="G107" s="222" t="s">
        <v>109</v>
      </c>
      <c r="H107" s="222" t="s">
        <v>109</v>
      </c>
      <c r="I107" s="222" t="s">
        <v>109</v>
      </c>
      <c r="J107" s="20"/>
    </row>
    <row r="108" spans="2:10" s="238" customFormat="1" ht="18" customHeight="1" x14ac:dyDescent="0.25">
      <c r="B108" s="225"/>
      <c r="C108" s="249">
        <f t="shared" si="12"/>
        <v>7</v>
      </c>
      <c r="D108" s="22">
        <f t="shared" si="13"/>
        <v>9</v>
      </c>
      <c r="E108" s="222" t="s">
        <v>109</v>
      </c>
      <c r="F108" s="222" t="s">
        <v>109</v>
      </c>
      <c r="G108" s="222" t="s">
        <v>109</v>
      </c>
      <c r="H108" s="222" t="s">
        <v>109</v>
      </c>
      <c r="I108" s="222" t="s">
        <v>109</v>
      </c>
      <c r="J108" s="20"/>
    </row>
    <row r="109" spans="2:10" s="238" customFormat="1" ht="18" customHeight="1" x14ac:dyDescent="0.25">
      <c r="B109" s="225"/>
      <c r="C109" s="249">
        <f t="shared" si="12"/>
        <v>7</v>
      </c>
      <c r="D109" s="22">
        <f t="shared" si="13"/>
        <v>10</v>
      </c>
      <c r="E109" s="222" t="s">
        <v>109</v>
      </c>
      <c r="F109" s="222" t="s">
        <v>109</v>
      </c>
      <c r="G109" s="222" t="s">
        <v>109</v>
      </c>
      <c r="H109" s="222" t="s">
        <v>109</v>
      </c>
      <c r="I109" s="222" t="s">
        <v>109</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107</v>
      </c>
      <c r="F113" s="222" t="s">
        <v>107</v>
      </c>
      <c r="G113" s="222" t="s">
        <v>107</v>
      </c>
      <c r="H113" s="222" t="s">
        <v>107</v>
      </c>
      <c r="I113" s="222" t="s">
        <v>107</v>
      </c>
      <c r="J113" s="20"/>
    </row>
    <row r="114" spans="2:10" s="238" customFormat="1" ht="18" customHeight="1" x14ac:dyDescent="0.25">
      <c r="B114" s="225"/>
      <c r="C114" s="249">
        <f t="shared" ref="C114:C123" si="14">IF(D114=1,C113+1,C113)</f>
        <v>8</v>
      </c>
      <c r="D114" s="22">
        <f t="shared" ref="D114:D123" si="15">IF(D113&gt;=12,1,D113+1)</f>
        <v>3</v>
      </c>
      <c r="E114" s="222" t="s">
        <v>107</v>
      </c>
      <c r="F114" s="222" t="s">
        <v>107</v>
      </c>
      <c r="G114" s="222" t="s">
        <v>107</v>
      </c>
      <c r="H114" s="222" t="s">
        <v>107</v>
      </c>
      <c r="I114" s="222" t="s">
        <v>107</v>
      </c>
      <c r="J114" s="20"/>
    </row>
    <row r="115" spans="2:10" s="238" customFormat="1" ht="18" customHeight="1" x14ac:dyDescent="0.25">
      <c r="B115" s="225"/>
      <c r="C115" s="249">
        <f t="shared" si="14"/>
        <v>8</v>
      </c>
      <c r="D115" s="22">
        <f t="shared" si="15"/>
        <v>4</v>
      </c>
      <c r="E115" s="222" t="s">
        <v>107</v>
      </c>
      <c r="F115" s="222" t="s">
        <v>107</v>
      </c>
      <c r="G115" s="222" t="s">
        <v>107</v>
      </c>
      <c r="H115" s="222" t="s">
        <v>107</v>
      </c>
      <c r="I115" s="222" t="s">
        <v>107</v>
      </c>
      <c r="J115" s="20"/>
    </row>
    <row r="116" spans="2:10" s="238" customFormat="1" ht="18" customHeight="1" x14ac:dyDescent="0.25">
      <c r="B116" s="225"/>
      <c r="C116" s="249">
        <f t="shared" si="14"/>
        <v>8</v>
      </c>
      <c r="D116" s="22">
        <f t="shared" si="15"/>
        <v>5</v>
      </c>
      <c r="E116" s="222" t="s">
        <v>107</v>
      </c>
      <c r="F116" s="222" t="s">
        <v>107</v>
      </c>
      <c r="G116" s="222" t="s">
        <v>107</v>
      </c>
      <c r="H116" s="222" t="s">
        <v>107</v>
      </c>
      <c r="I116" s="222" t="s">
        <v>107</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109</v>
      </c>
      <c r="F118" s="222" t="s">
        <v>109</v>
      </c>
      <c r="G118" s="222" t="s">
        <v>109</v>
      </c>
      <c r="H118" s="222" t="s">
        <v>109</v>
      </c>
      <c r="I118" s="222" t="s">
        <v>109</v>
      </c>
      <c r="J118" s="20"/>
    </row>
    <row r="119" spans="2:10" s="238" customFormat="1" ht="18" customHeight="1" x14ac:dyDescent="0.25">
      <c r="B119" s="225"/>
      <c r="C119" s="249">
        <f t="shared" si="14"/>
        <v>8</v>
      </c>
      <c r="D119" s="22">
        <f t="shared" si="15"/>
        <v>8</v>
      </c>
      <c r="E119" s="222" t="s">
        <v>109</v>
      </c>
      <c r="F119" s="222" t="s">
        <v>109</v>
      </c>
      <c r="G119" s="222" t="s">
        <v>109</v>
      </c>
      <c r="H119" s="222" t="s">
        <v>109</v>
      </c>
      <c r="I119" s="222" t="s">
        <v>109</v>
      </c>
      <c r="J119" s="20"/>
    </row>
    <row r="120" spans="2:10" s="238" customFormat="1" ht="18" customHeight="1" x14ac:dyDescent="0.25">
      <c r="B120" s="225"/>
      <c r="C120" s="249">
        <f t="shared" si="14"/>
        <v>8</v>
      </c>
      <c r="D120" s="22">
        <f t="shared" si="15"/>
        <v>9</v>
      </c>
      <c r="E120" s="222" t="s">
        <v>109</v>
      </c>
      <c r="F120" s="222" t="s">
        <v>109</v>
      </c>
      <c r="G120" s="222" t="s">
        <v>109</v>
      </c>
      <c r="H120" s="222" t="s">
        <v>109</v>
      </c>
      <c r="I120" s="222" t="s">
        <v>109</v>
      </c>
      <c r="J120" s="20"/>
    </row>
    <row r="121" spans="2:10" s="238" customFormat="1" ht="18" customHeight="1" x14ac:dyDescent="0.25">
      <c r="B121" s="225"/>
      <c r="C121" s="249">
        <f t="shared" si="14"/>
        <v>8</v>
      </c>
      <c r="D121" s="22">
        <f t="shared" si="15"/>
        <v>10</v>
      </c>
      <c r="E121" s="222" t="s">
        <v>109</v>
      </c>
      <c r="F121" s="222" t="s">
        <v>109</v>
      </c>
      <c r="G121" s="222" t="s">
        <v>109</v>
      </c>
      <c r="H121" s="222" t="s">
        <v>109</v>
      </c>
      <c r="I121" s="222" t="s">
        <v>109</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107</v>
      </c>
      <c r="F125" s="222" t="s">
        <v>107</v>
      </c>
      <c r="G125" s="222" t="s">
        <v>107</v>
      </c>
      <c r="H125" s="222" t="s">
        <v>107</v>
      </c>
      <c r="I125" s="222" t="s">
        <v>107</v>
      </c>
      <c r="J125" s="20"/>
    </row>
    <row r="126" spans="2:10" s="238" customFormat="1" ht="18" customHeight="1" x14ac:dyDescent="0.25">
      <c r="B126" s="225"/>
      <c r="C126" s="249">
        <f t="shared" ref="C126:C135" si="16">IF(D126=1,C125+1,C125)</f>
        <v>9</v>
      </c>
      <c r="D126" s="22">
        <f t="shared" ref="D126:D135" si="17">IF(D125&gt;=12,1,D125+1)</f>
        <v>3</v>
      </c>
      <c r="E126" s="222" t="s">
        <v>107</v>
      </c>
      <c r="F126" s="222" t="s">
        <v>107</v>
      </c>
      <c r="G126" s="222" t="s">
        <v>107</v>
      </c>
      <c r="H126" s="222" t="s">
        <v>107</v>
      </c>
      <c r="I126" s="222" t="s">
        <v>107</v>
      </c>
      <c r="J126" s="20"/>
    </row>
    <row r="127" spans="2:10" s="238" customFormat="1" ht="18" customHeight="1" x14ac:dyDescent="0.25">
      <c r="B127" s="225"/>
      <c r="C127" s="249">
        <f t="shared" si="16"/>
        <v>9</v>
      </c>
      <c r="D127" s="22">
        <f t="shared" si="17"/>
        <v>4</v>
      </c>
      <c r="E127" s="222" t="s">
        <v>107</v>
      </c>
      <c r="F127" s="222" t="s">
        <v>107</v>
      </c>
      <c r="G127" s="222" t="s">
        <v>107</v>
      </c>
      <c r="H127" s="222" t="s">
        <v>107</v>
      </c>
      <c r="I127" s="222" t="s">
        <v>107</v>
      </c>
      <c r="J127" s="20"/>
    </row>
    <row r="128" spans="2:10" s="238" customFormat="1" ht="18" customHeight="1" x14ac:dyDescent="0.25">
      <c r="B128" s="225"/>
      <c r="C128" s="249">
        <f t="shared" si="16"/>
        <v>9</v>
      </c>
      <c r="D128" s="22">
        <f t="shared" si="17"/>
        <v>5</v>
      </c>
      <c r="E128" s="222" t="s">
        <v>107</v>
      </c>
      <c r="F128" s="222" t="s">
        <v>107</v>
      </c>
      <c r="G128" s="222" t="s">
        <v>107</v>
      </c>
      <c r="H128" s="222" t="s">
        <v>107</v>
      </c>
      <c r="I128" s="222" t="s">
        <v>107</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109</v>
      </c>
      <c r="F130" s="222" t="s">
        <v>109</v>
      </c>
      <c r="G130" s="222" t="s">
        <v>109</v>
      </c>
      <c r="H130" s="222" t="s">
        <v>109</v>
      </c>
      <c r="I130" s="222" t="s">
        <v>109</v>
      </c>
      <c r="J130" s="20"/>
    </row>
    <row r="131" spans="2:10" s="238" customFormat="1" ht="18" customHeight="1" x14ac:dyDescent="0.25">
      <c r="B131" s="225"/>
      <c r="C131" s="249">
        <f t="shared" si="16"/>
        <v>9</v>
      </c>
      <c r="D131" s="22">
        <f t="shared" si="17"/>
        <v>8</v>
      </c>
      <c r="E131" s="222" t="s">
        <v>109</v>
      </c>
      <c r="F131" s="222" t="s">
        <v>109</v>
      </c>
      <c r="G131" s="222" t="s">
        <v>109</v>
      </c>
      <c r="H131" s="222" t="s">
        <v>109</v>
      </c>
      <c r="I131" s="222" t="s">
        <v>109</v>
      </c>
      <c r="J131" s="20"/>
    </row>
    <row r="132" spans="2:10" s="238" customFormat="1" ht="18" customHeight="1" x14ac:dyDescent="0.25">
      <c r="B132" s="225"/>
      <c r="C132" s="249">
        <f t="shared" si="16"/>
        <v>9</v>
      </c>
      <c r="D132" s="22">
        <f t="shared" si="17"/>
        <v>9</v>
      </c>
      <c r="E132" s="222" t="s">
        <v>109</v>
      </c>
      <c r="F132" s="222" t="s">
        <v>109</v>
      </c>
      <c r="G132" s="222" t="s">
        <v>109</v>
      </c>
      <c r="H132" s="222" t="s">
        <v>109</v>
      </c>
      <c r="I132" s="222" t="s">
        <v>109</v>
      </c>
      <c r="J132" s="20"/>
    </row>
    <row r="133" spans="2:10" s="238" customFormat="1" ht="18" customHeight="1" x14ac:dyDescent="0.25">
      <c r="B133" s="225"/>
      <c r="C133" s="249">
        <f t="shared" si="16"/>
        <v>9</v>
      </c>
      <c r="D133" s="22">
        <f t="shared" si="17"/>
        <v>10</v>
      </c>
      <c r="E133" s="222" t="s">
        <v>109</v>
      </c>
      <c r="F133" s="222" t="s">
        <v>109</v>
      </c>
      <c r="G133" s="222" t="s">
        <v>109</v>
      </c>
      <c r="H133" s="222" t="s">
        <v>109</v>
      </c>
      <c r="I133" s="222" t="s">
        <v>109</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107</v>
      </c>
      <c r="F137" s="222" t="s">
        <v>107</v>
      </c>
      <c r="G137" s="222" t="s">
        <v>107</v>
      </c>
      <c r="H137" s="222" t="s">
        <v>107</v>
      </c>
      <c r="I137" s="222" t="s">
        <v>107</v>
      </c>
      <c r="J137" s="20"/>
    </row>
    <row r="138" spans="2:10" s="238" customFormat="1" ht="18" customHeight="1" x14ac:dyDescent="0.25">
      <c r="B138" s="225"/>
      <c r="C138" s="249">
        <f t="shared" ref="C138:C147" si="18">IF(D138=1,C137+1,C137)</f>
        <v>10</v>
      </c>
      <c r="D138" s="22">
        <f t="shared" ref="D138:D147" si="19">IF(D137&gt;=12,1,D137+1)</f>
        <v>3</v>
      </c>
      <c r="E138" s="222" t="s">
        <v>107</v>
      </c>
      <c r="F138" s="222" t="s">
        <v>107</v>
      </c>
      <c r="G138" s="222" t="s">
        <v>107</v>
      </c>
      <c r="H138" s="222" t="s">
        <v>107</v>
      </c>
      <c r="I138" s="222" t="s">
        <v>107</v>
      </c>
      <c r="J138" s="20"/>
    </row>
    <row r="139" spans="2:10" s="238" customFormat="1" ht="18" customHeight="1" x14ac:dyDescent="0.25">
      <c r="B139" s="225"/>
      <c r="C139" s="249">
        <f t="shared" si="18"/>
        <v>10</v>
      </c>
      <c r="D139" s="22">
        <f t="shared" si="19"/>
        <v>4</v>
      </c>
      <c r="E139" s="222" t="s">
        <v>107</v>
      </c>
      <c r="F139" s="222" t="s">
        <v>107</v>
      </c>
      <c r="G139" s="222" t="s">
        <v>107</v>
      </c>
      <c r="H139" s="222" t="s">
        <v>107</v>
      </c>
      <c r="I139" s="222" t="s">
        <v>107</v>
      </c>
      <c r="J139" s="20"/>
    </row>
    <row r="140" spans="2:10" s="238" customFormat="1" ht="18" customHeight="1" x14ac:dyDescent="0.25">
      <c r="B140" s="225"/>
      <c r="C140" s="249">
        <f t="shared" si="18"/>
        <v>10</v>
      </c>
      <c r="D140" s="22">
        <f t="shared" si="19"/>
        <v>5</v>
      </c>
      <c r="E140" s="222" t="s">
        <v>107</v>
      </c>
      <c r="F140" s="222" t="s">
        <v>107</v>
      </c>
      <c r="G140" s="222" t="s">
        <v>107</v>
      </c>
      <c r="H140" s="222" t="s">
        <v>107</v>
      </c>
      <c r="I140" s="222" t="s">
        <v>107</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109</v>
      </c>
      <c r="F142" s="222" t="s">
        <v>109</v>
      </c>
      <c r="G142" s="222" t="s">
        <v>109</v>
      </c>
      <c r="H142" s="222" t="s">
        <v>109</v>
      </c>
      <c r="I142" s="222" t="s">
        <v>109</v>
      </c>
      <c r="J142" s="20"/>
    </row>
    <row r="143" spans="2:10" s="238" customFormat="1" ht="18" customHeight="1" x14ac:dyDescent="0.25">
      <c r="B143" s="225"/>
      <c r="C143" s="249">
        <f t="shared" si="18"/>
        <v>10</v>
      </c>
      <c r="D143" s="22">
        <f t="shared" si="19"/>
        <v>8</v>
      </c>
      <c r="E143" s="222" t="s">
        <v>109</v>
      </c>
      <c r="F143" s="222" t="s">
        <v>109</v>
      </c>
      <c r="G143" s="222" t="s">
        <v>109</v>
      </c>
      <c r="H143" s="222" t="s">
        <v>109</v>
      </c>
      <c r="I143" s="222" t="s">
        <v>109</v>
      </c>
      <c r="J143" s="20"/>
    </row>
    <row r="144" spans="2:10" s="238" customFormat="1" ht="18" customHeight="1" x14ac:dyDescent="0.25">
      <c r="B144" s="225"/>
      <c r="C144" s="249">
        <f t="shared" si="18"/>
        <v>10</v>
      </c>
      <c r="D144" s="22">
        <f t="shared" si="19"/>
        <v>9</v>
      </c>
      <c r="E144" s="222" t="s">
        <v>109</v>
      </c>
      <c r="F144" s="222" t="s">
        <v>109</v>
      </c>
      <c r="G144" s="222" t="s">
        <v>109</v>
      </c>
      <c r="H144" s="222" t="s">
        <v>109</v>
      </c>
      <c r="I144" s="222" t="s">
        <v>109</v>
      </c>
      <c r="J144" s="20"/>
    </row>
    <row r="145" spans="2:10" s="238" customFormat="1" ht="18" customHeight="1" x14ac:dyDescent="0.25">
      <c r="B145" s="225"/>
      <c r="C145" s="249">
        <f t="shared" si="18"/>
        <v>10</v>
      </c>
      <c r="D145" s="22">
        <f t="shared" si="19"/>
        <v>10</v>
      </c>
      <c r="E145" s="222" t="s">
        <v>109</v>
      </c>
      <c r="F145" s="222" t="s">
        <v>109</v>
      </c>
      <c r="G145" s="222" t="s">
        <v>109</v>
      </c>
      <c r="H145" s="222" t="s">
        <v>109</v>
      </c>
      <c r="I145" s="222" t="s">
        <v>109</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156</v>
      </c>
      <c r="C149" s="230">
        <v>1</v>
      </c>
      <c r="D149" s="231"/>
      <c r="E149" s="232">
        <f>'[4]Inputs2- Weather'!$F$15</f>
        <v>2005</v>
      </c>
      <c r="F149" s="232"/>
      <c r="G149" s="232"/>
      <c r="H149" s="232"/>
      <c r="I149" s="232"/>
      <c r="J149" s="233"/>
    </row>
    <row r="150" spans="2:10" ht="18" customHeight="1" x14ac:dyDescent="0.25">
      <c r="B150" s="219" t="s">
        <v>157</v>
      </c>
      <c r="C150" s="220"/>
      <c r="D150" s="221"/>
      <c r="E150" s="263"/>
      <c r="F150" s="263"/>
      <c r="G150" s="263"/>
      <c r="H150" s="263"/>
      <c r="I150" s="263"/>
      <c r="J150" s="223"/>
    </row>
    <row r="151" spans="2:10" ht="18" customHeight="1" x14ac:dyDescent="0.25">
      <c r="B151" s="214"/>
      <c r="C151" s="215"/>
      <c r="D151" s="6" t="s">
        <v>158</v>
      </c>
      <c r="E151" s="23" t="s">
        <v>107</v>
      </c>
      <c r="F151" s="23" t="s">
        <v>107</v>
      </c>
      <c r="G151" s="23" t="s">
        <v>107</v>
      </c>
      <c r="H151" s="23" t="s">
        <v>107</v>
      </c>
      <c r="I151" s="23" t="s">
        <v>107</v>
      </c>
      <c r="J151" s="24"/>
    </row>
    <row r="152" spans="2:10" ht="18" customHeight="1" x14ac:dyDescent="0.25">
      <c r="B152" s="214"/>
      <c r="C152" s="215"/>
      <c r="D152" s="6" t="s">
        <v>159</v>
      </c>
      <c r="E152" s="23">
        <v>2</v>
      </c>
      <c r="F152" s="23">
        <v>2</v>
      </c>
      <c r="G152" s="23">
        <v>2</v>
      </c>
      <c r="H152" s="23">
        <v>2</v>
      </c>
      <c r="I152" s="23">
        <v>2</v>
      </c>
      <c r="J152" s="24"/>
    </row>
    <row r="153" spans="2:10" ht="18" customHeight="1" x14ac:dyDescent="0.25">
      <c r="B153" s="214"/>
      <c r="C153" s="215"/>
      <c r="D153" s="6" t="s">
        <v>160</v>
      </c>
      <c r="E153" s="265">
        <v>5</v>
      </c>
      <c r="F153" s="265">
        <v>5</v>
      </c>
      <c r="G153" s="265">
        <v>5</v>
      </c>
      <c r="H153" s="265">
        <v>5</v>
      </c>
      <c r="I153" s="265">
        <v>5</v>
      </c>
      <c r="J153" s="24"/>
    </row>
    <row r="154" spans="2:10" ht="18" customHeight="1" x14ac:dyDescent="0.25">
      <c r="B154" s="214"/>
      <c r="C154" s="215"/>
      <c r="D154" s="6" t="s">
        <v>161</v>
      </c>
      <c r="E154" s="266">
        <v>4.18</v>
      </c>
      <c r="F154" s="266">
        <v>4.18</v>
      </c>
      <c r="G154" s="266">
        <v>4.18</v>
      </c>
      <c r="H154" s="266">
        <v>4.18</v>
      </c>
      <c r="I154" s="266">
        <v>4.18</v>
      </c>
      <c r="J154" s="224"/>
    </row>
    <row r="155" spans="2:10" ht="18" customHeight="1" x14ac:dyDescent="0.25">
      <c r="B155" s="219" t="s">
        <v>162</v>
      </c>
      <c r="C155" s="220"/>
      <c r="D155" s="221"/>
      <c r="E155" s="222"/>
      <c r="F155" s="222"/>
      <c r="G155" s="222"/>
      <c r="H155" s="222"/>
      <c r="I155" s="222"/>
      <c r="J155" s="223"/>
    </row>
    <row r="156" spans="2:10" ht="18" customHeight="1" x14ac:dyDescent="0.25">
      <c r="B156" s="214"/>
      <c r="C156" s="215"/>
      <c r="D156" s="6" t="s">
        <v>163</v>
      </c>
      <c r="E156" s="11" t="s">
        <v>164</v>
      </c>
      <c r="F156" s="11" t="s">
        <v>164</v>
      </c>
      <c r="G156" s="11" t="s">
        <v>164</v>
      </c>
      <c r="H156" s="11" t="s">
        <v>164</v>
      </c>
      <c r="I156" s="11" t="s">
        <v>164</v>
      </c>
      <c r="J156" s="224"/>
    </row>
    <row r="157" spans="2:10" ht="18" customHeight="1" x14ac:dyDescent="0.25">
      <c r="B157" s="214"/>
      <c r="C157" s="215"/>
      <c r="D157" s="6" t="s">
        <v>165</v>
      </c>
      <c r="E157" s="11">
        <v>78</v>
      </c>
      <c r="F157" s="11">
        <v>78</v>
      </c>
      <c r="G157" s="11">
        <v>78</v>
      </c>
      <c r="H157" s="11">
        <v>78</v>
      </c>
      <c r="I157" s="11">
        <v>78</v>
      </c>
      <c r="J157" s="224"/>
    </row>
    <row r="158" spans="2:10" s="272" customFormat="1" ht="18" customHeight="1" x14ac:dyDescent="0.25">
      <c r="B158" s="267"/>
      <c r="C158" s="268"/>
      <c r="D158" s="269" t="s">
        <v>166</v>
      </c>
      <c r="E158" s="11">
        <v>0</v>
      </c>
      <c r="F158" s="11">
        <v>0</v>
      </c>
      <c r="G158" s="11">
        <v>0</v>
      </c>
      <c r="H158" s="11">
        <v>0</v>
      </c>
      <c r="I158" s="11">
        <v>0</v>
      </c>
      <c r="J158" s="270"/>
    </row>
    <row r="159" spans="2:10" ht="18" customHeight="1" x14ac:dyDescent="0.25">
      <c r="B159" s="214"/>
      <c r="C159" s="215"/>
      <c r="D159" s="6" t="s">
        <v>167</v>
      </c>
      <c r="E159" s="14">
        <v>2</v>
      </c>
      <c r="F159" s="14">
        <v>2</v>
      </c>
      <c r="G159" s="14">
        <v>2</v>
      </c>
      <c r="H159" s="14">
        <v>2</v>
      </c>
      <c r="I159" s="14">
        <v>2</v>
      </c>
      <c r="J159" s="224"/>
    </row>
    <row r="160" spans="2:10" ht="18" customHeight="1" x14ac:dyDescent="0.25">
      <c r="B160" s="219" t="s">
        <v>168</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169</v>
      </c>
      <c r="E163" s="266">
        <v>0</v>
      </c>
      <c r="F163" s="266">
        <v>2</v>
      </c>
      <c r="G163" s="266">
        <v>0</v>
      </c>
      <c r="H163" s="266">
        <v>0</v>
      </c>
      <c r="I163" s="266">
        <v>0</v>
      </c>
      <c r="J163" s="218"/>
    </row>
    <row r="164" spans="2:10" ht="18" customHeight="1" x14ac:dyDescent="0.25">
      <c r="B164" s="219" t="s">
        <v>170</v>
      </c>
      <c r="C164" s="220"/>
      <c r="D164" s="221"/>
      <c r="E164" s="222"/>
      <c r="F164" s="222"/>
      <c r="G164" s="222"/>
      <c r="H164" s="222"/>
      <c r="I164" s="222"/>
      <c r="J164" s="223"/>
    </row>
    <row r="165" spans="2:10" ht="18" customHeight="1" x14ac:dyDescent="0.25">
      <c r="B165" s="214"/>
      <c r="C165" s="215"/>
      <c r="D165" s="6" t="s">
        <v>171</v>
      </c>
      <c r="E165" s="14">
        <v>2</v>
      </c>
      <c r="F165" s="14">
        <v>2</v>
      </c>
      <c r="G165" s="14">
        <v>2</v>
      </c>
      <c r="H165" s="14">
        <v>2</v>
      </c>
      <c r="I165" s="14">
        <v>2</v>
      </c>
      <c r="J165" s="224"/>
    </row>
    <row r="166" spans="2:10" ht="18" customHeight="1" x14ac:dyDescent="0.25">
      <c r="B166" s="273"/>
      <c r="C166" s="274"/>
      <c r="D166" s="6" t="s">
        <v>172</v>
      </c>
      <c r="E166" s="14">
        <v>500</v>
      </c>
      <c r="F166" s="14">
        <v>200</v>
      </c>
      <c r="G166" s="14">
        <v>200</v>
      </c>
      <c r="H166" s="14">
        <v>200</v>
      </c>
      <c r="I166" s="14">
        <v>200</v>
      </c>
      <c r="J166" s="224"/>
    </row>
    <row r="167" spans="2:10" ht="18" customHeight="1" x14ac:dyDescent="0.25">
      <c r="B167" s="275"/>
      <c r="C167" s="276"/>
      <c r="D167" s="277" t="s">
        <v>173</v>
      </c>
      <c r="E167" s="278">
        <v>3</v>
      </c>
      <c r="F167" s="278">
        <v>3</v>
      </c>
      <c r="G167" s="278">
        <v>3</v>
      </c>
      <c r="H167" s="278">
        <v>3</v>
      </c>
      <c r="I167" s="278">
        <v>3</v>
      </c>
      <c r="J167" s="279"/>
    </row>
    <row r="168" spans="2:10" ht="18" customHeight="1" x14ac:dyDescent="0.25">
      <c r="B168" s="273"/>
      <c r="C168" s="274"/>
      <c r="D168" s="6" t="s">
        <v>172</v>
      </c>
      <c r="E168" s="14">
        <v>500</v>
      </c>
      <c r="F168" s="14">
        <v>200</v>
      </c>
      <c r="G168" s="14">
        <v>200</v>
      </c>
      <c r="H168" s="14">
        <v>200</v>
      </c>
      <c r="I168" s="14">
        <v>200</v>
      </c>
      <c r="J168" s="224"/>
    </row>
    <row r="169" spans="2:10" ht="18" customHeight="1" x14ac:dyDescent="0.25">
      <c r="B169" s="275"/>
      <c r="C169" s="276"/>
      <c r="D169" s="277" t="s">
        <v>174</v>
      </c>
      <c r="E169" s="278">
        <v>4</v>
      </c>
      <c r="F169" s="278">
        <v>4</v>
      </c>
      <c r="G169" s="278">
        <v>4</v>
      </c>
      <c r="H169" s="278">
        <v>4</v>
      </c>
      <c r="I169" s="278">
        <v>4</v>
      </c>
      <c r="J169" s="279"/>
    </row>
    <row r="170" spans="2:10" ht="18" customHeight="1" x14ac:dyDescent="0.25">
      <c r="B170" s="273"/>
      <c r="C170" s="274"/>
      <c r="D170" s="6" t="s">
        <v>172</v>
      </c>
      <c r="E170" s="14">
        <v>500</v>
      </c>
      <c r="F170" s="14">
        <v>200</v>
      </c>
      <c r="G170" s="14">
        <v>200</v>
      </c>
      <c r="H170" s="14">
        <v>200</v>
      </c>
      <c r="I170" s="14">
        <v>200</v>
      </c>
      <c r="J170" s="224"/>
    </row>
    <row r="171" spans="2:10" ht="18" customHeight="1" x14ac:dyDescent="0.25">
      <c r="B171" s="275"/>
      <c r="C171" s="276"/>
      <c r="D171" s="277" t="s">
        <v>175</v>
      </c>
      <c r="E171" s="278">
        <v>5</v>
      </c>
      <c r="F171" s="278">
        <v>5</v>
      </c>
      <c r="G171" s="278">
        <v>5</v>
      </c>
      <c r="H171" s="278">
        <v>5</v>
      </c>
      <c r="I171" s="278">
        <v>5</v>
      </c>
      <c r="J171" s="279"/>
    </row>
    <row r="172" spans="2:10" ht="18" customHeight="1" x14ac:dyDescent="0.25">
      <c r="B172" s="273"/>
      <c r="C172" s="274"/>
      <c r="D172" s="6" t="s">
        <v>172</v>
      </c>
      <c r="E172" s="14">
        <v>500</v>
      </c>
      <c r="F172" s="14">
        <v>200</v>
      </c>
      <c r="G172" s="14">
        <v>200</v>
      </c>
      <c r="H172" s="14">
        <v>200</v>
      </c>
      <c r="I172" s="14">
        <v>200</v>
      </c>
      <c r="J172" s="224"/>
    </row>
    <row r="173" spans="2:10" ht="18" customHeight="1" x14ac:dyDescent="0.25">
      <c r="B173" s="275"/>
      <c r="C173" s="276"/>
      <c r="D173" s="277" t="s">
        <v>176</v>
      </c>
      <c r="E173" s="278">
        <v>0</v>
      </c>
      <c r="F173" s="278">
        <v>0</v>
      </c>
      <c r="G173" s="278">
        <v>0</v>
      </c>
      <c r="H173" s="278">
        <v>0</v>
      </c>
      <c r="I173" s="278">
        <v>0</v>
      </c>
      <c r="J173" s="279"/>
    </row>
    <row r="174" spans="2:10" ht="18" customHeight="1" thickBot="1" x14ac:dyDescent="0.3">
      <c r="B174" s="280"/>
      <c r="C174" s="281"/>
      <c r="D174" s="25" t="s">
        <v>172</v>
      </c>
      <c r="E174" s="17">
        <v>0</v>
      </c>
      <c r="F174" s="17">
        <v>0</v>
      </c>
      <c r="G174" s="17">
        <v>0</v>
      </c>
      <c r="H174" s="17">
        <v>0</v>
      </c>
      <c r="I174" s="17">
        <v>0</v>
      </c>
      <c r="J174" s="282"/>
    </row>
    <row r="175" spans="2:10" ht="18" customHeight="1" x14ac:dyDescent="0.25">
      <c r="B175" s="261" t="s">
        <v>156</v>
      </c>
      <c r="C175" s="230">
        <f>C149+1</f>
        <v>2</v>
      </c>
      <c r="D175" s="231"/>
      <c r="E175" s="232">
        <f>E149+1</f>
        <v>2006</v>
      </c>
      <c r="F175" s="232"/>
      <c r="G175" s="232"/>
      <c r="H175" s="232"/>
      <c r="I175" s="232"/>
      <c r="J175" s="233"/>
    </row>
    <row r="176" spans="2:10" ht="18" customHeight="1" x14ac:dyDescent="0.25">
      <c r="B176" s="219" t="s">
        <v>157</v>
      </c>
      <c r="C176" s="220"/>
      <c r="D176" s="221"/>
      <c r="E176" s="263"/>
      <c r="F176" s="263"/>
      <c r="G176" s="263"/>
      <c r="H176" s="263"/>
      <c r="I176" s="263"/>
      <c r="J176" s="223"/>
    </row>
    <row r="177" spans="2:12" ht="18" customHeight="1" x14ac:dyDescent="0.25">
      <c r="B177" s="214"/>
      <c r="C177" s="215"/>
      <c r="D177" s="6" t="s">
        <v>158</v>
      </c>
      <c r="E177" s="23" t="s">
        <v>109</v>
      </c>
      <c r="F177" s="23" t="s">
        <v>109</v>
      </c>
      <c r="G177" s="23" t="s">
        <v>109</v>
      </c>
      <c r="H177" s="23" t="s">
        <v>109</v>
      </c>
      <c r="I177" s="23" t="s">
        <v>109</v>
      </c>
      <c r="J177" s="24"/>
    </row>
    <row r="178" spans="2:12" ht="18" customHeight="1" x14ac:dyDescent="0.25">
      <c r="B178" s="214"/>
      <c r="C178" s="215"/>
      <c r="D178" s="6" t="s">
        <v>159</v>
      </c>
      <c r="E178" s="23">
        <v>7</v>
      </c>
      <c r="F178" s="23">
        <v>7</v>
      </c>
      <c r="G178" s="23">
        <v>7</v>
      </c>
      <c r="H178" s="23">
        <v>7</v>
      </c>
      <c r="I178" s="23">
        <v>7</v>
      </c>
      <c r="J178" s="24"/>
    </row>
    <row r="179" spans="2:12" ht="18" customHeight="1" x14ac:dyDescent="0.25">
      <c r="B179" s="214"/>
      <c r="C179" s="215"/>
      <c r="D179" s="6" t="s">
        <v>160</v>
      </c>
      <c r="E179" s="23">
        <v>10</v>
      </c>
      <c r="F179" s="23">
        <v>10</v>
      </c>
      <c r="G179" s="23">
        <v>10</v>
      </c>
      <c r="H179" s="23">
        <v>10</v>
      </c>
      <c r="I179" s="23">
        <v>10</v>
      </c>
      <c r="J179" s="24"/>
    </row>
    <row r="180" spans="2:12" ht="18" customHeight="1" x14ac:dyDescent="0.25">
      <c r="B180" s="214"/>
      <c r="C180" s="215"/>
      <c r="D180" s="6" t="s">
        <v>161</v>
      </c>
      <c r="E180" s="266">
        <v>5.38</v>
      </c>
      <c r="F180" s="266">
        <v>5.38</v>
      </c>
      <c r="G180" s="266">
        <v>5.38</v>
      </c>
      <c r="H180" s="266">
        <v>5.38</v>
      </c>
      <c r="I180" s="266">
        <v>5.38</v>
      </c>
      <c r="J180" s="224"/>
    </row>
    <row r="181" spans="2:12" ht="18" customHeight="1" x14ac:dyDescent="0.25">
      <c r="B181" s="219" t="s">
        <v>162</v>
      </c>
      <c r="C181" s="220"/>
      <c r="D181" s="221"/>
      <c r="E181" s="222"/>
      <c r="F181" s="222"/>
      <c r="G181" s="222"/>
      <c r="H181" s="222"/>
      <c r="I181" s="222"/>
      <c r="J181" s="223"/>
    </row>
    <row r="182" spans="2:12" ht="18" customHeight="1" x14ac:dyDescent="0.25">
      <c r="B182" s="214"/>
      <c r="C182" s="215"/>
      <c r="D182" s="6" t="s">
        <v>163</v>
      </c>
      <c r="E182" s="11" t="s">
        <v>164</v>
      </c>
      <c r="F182" s="11" t="s">
        <v>164</v>
      </c>
      <c r="G182" s="11" t="s">
        <v>164</v>
      </c>
      <c r="H182" s="11" t="s">
        <v>164</v>
      </c>
      <c r="I182" s="11" t="s">
        <v>164</v>
      </c>
      <c r="J182" s="224"/>
    </row>
    <row r="183" spans="2:12" ht="18" customHeight="1" x14ac:dyDescent="0.25">
      <c r="B183" s="214"/>
      <c r="C183" s="215"/>
      <c r="D183" s="6" t="s">
        <v>165</v>
      </c>
      <c r="E183" s="11">
        <v>155</v>
      </c>
      <c r="F183" s="11">
        <v>155</v>
      </c>
      <c r="G183" s="11">
        <v>155</v>
      </c>
      <c r="H183" s="11">
        <v>155</v>
      </c>
      <c r="I183" s="11">
        <v>155</v>
      </c>
      <c r="J183" s="224"/>
    </row>
    <row r="184" spans="2:12" s="272" customFormat="1" ht="18" customHeight="1" x14ac:dyDescent="0.25">
      <c r="B184" s="267"/>
      <c r="C184" s="268"/>
      <c r="D184" s="269" t="s">
        <v>166</v>
      </c>
      <c r="E184" s="283">
        <v>0</v>
      </c>
      <c r="F184" s="283">
        <v>0</v>
      </c>
      <c r="G184" s="283">
        <v>0</v>
      </c>
      <c r="H184" s="283">
        <v>0</v>
      </c>
      <c r="I184" s="283">
        <v>0</v>
      </c>
      <c r="J184" s="270"/>
    </row>
    <row r="185" spans="2:12" ht="18" customHeight="1" x14ac:dyDescent="0.25">
      <c r="B185" s="214"/>
      <c r="C185" s="215"/>
      <c r="D185" s="6" t="s">
        <v>167</v>
      </c>
      <c r="E185" s="363">
        <v>7</v>
      </c>
      <c r="F185" s="363">
        <v>7</v>
      </c>
      <c r="G185" s="363">
        <v>7</v>
      </c>
      <c r="H185" s="363">
        <v>7</v>
      </c>
      <c r="I185" s="363">
        <v>7</v>
      </c>
      <c r="J185" s="224"/>
    </row>
    <row r="186" spans="2:12" ht="18" customHeight="1" x14ac:dyDescent="0.25">
      <c r="B186" s="219" t="s">
        <v>168</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169</v>
      </c>
      <c r="E189" s="266">
        <v>0</v>
      </c>
      <c r="F189" s="266">
        <v>2</v>
      </c>
      <c r="G189" s="266">
        <v>0</v>
      </c>
      <c r="H189" s="266">
        <v>0</v>
      </c>
      <c r="I189" s="266">
        <v>0</v>
      </c>
      <c r="J189" s="218"/>
    </row>
    <row r="190" spans="2:12" ht="18" customHeight="1" x14ac:dyDescent="0.25">
      <c r="B190" s="219" t="s">
        <v>170</v>
      </c>
      <c r="C190" s="220"/>
      <c r="D190" s="221"/>
      <c r="E190" s="222"/>
      <c r="F190" s="222"/>
      <c r="G190" s="222"/>
      <c r="H190" s="222"/>
      <c r="I190" s="222"/>
      <c r="J190" s="223"/>
    </row>
    <row r="191" spans="2:12" ht="18" customHeight="1" x14ac:dyDescent="0.25">
      <c r="B191" s="214"/>
      <c r="C191" s="215"/>
      <c r="D191" s="6" t="s">
        <v>171</v>
      </c>
      <c r="E191" s="14">
        <v>7</v>
      </c>
      <c r="F191" s="14">
        <v>7</v>
      </c>
      <c r="G191" s="14">
        <v>7</v>
      </c>
      <c r="H191" s="14">
        <v>7</v>
      </c>
      <c r="I191" s="14">
        <v>7</v>
      </c>
      <c r="J191" s="224"/>
    </row>
    <row r="192" spans="2:12" ht="18" customHeight="1" x14ac:dyDescent="0.25">
      <c r="B192" s="273"/>
      <c r="C192" s="274"/>
      <c r="D192" s="6" t="s">
        <v>172</v>
      </c>
      <c r="E192" s="14">
        <v>500</v>
      </c>
      <c r="F192" s="14">
        <v>200</v>
      </c>
      <c r="G192" s="14">
        <v>200</v>
      </c>
      <c r="H192" s="14">
        <v>200</v>
      </c>
      <c r="I192" s="14">
        <v>200</v>
      </c>
      <c r="J192" s="224"/>
      <c r="L192" s="284"/>
    </row>
    <row r="193" spans="2:10" ht="18" customHeight="1" x14ac:dyDescent="0.25">
      <c r="B193" s="275"/>
      <c r="C193" s="276"/>
      <c r="D193" s="277" t="s">
        <v>173</v>
      </c>
      <c r="E193" s="278">
        <v>8</v>
      </c>
      <c r="F193" s="278">
        <v>8</v>
      </c>
      <c r="G193" s="278">
        <v>8</v>
      </c>
      <c r="H193" s="278">
        <v>8</v>
      </c>
      <c r="I193" s="278">
        <v>8</v>
      </c>
      <c r="J193" s="279"/>
    </row>
    <row r="194" spans="2:10" ht="18" customHeight="1" x14ac:dyDescent="0.25">
      <c r="B194" s="273"/>
      <c r="C194" s="274"/>
      <c r="D194" s="6" t="s">
        <v>172</v>
      </c>
      <c r="E194" s="14">
        <v>500</v>
      </c>
      <c r="F194" s="14">
        <v>200</v>
      </c>
      <c r="G194" s="14">
        <v>200</v>
      </c>
      <c r="H194" s="14">
        <v>200</v>
      </c>
      <c r="I194" s="14">
        <v>200</v>
      </c>
      <c r="J194" s="224"/>
    </row>
    <row r="195" spans="2:10" ht="18" customHeight="1" x14ac:dyDescent="0.25">
      <c r="B195" s="275"/>
      <c r="C195" s="276"/>
      <c r="D195" s="277" t="s">
        <v>174</v>
      </c>
      <c r="E195" s="278">
        <v>9</v>
      </c>
      <c r="F195" s="278">
        <v>9</v>
      </c>
      <c r="G195" s="278">
        <v>9</v>
      </c>
      <c r="H195" s="278">
        <v>9</v>
      </c>
      <c r="I195" s="278">
        <v>9</v>
      </c>
      <c r="J195" s="279"/>
    </row>
    <row r="196" spans="2:10" ht="18" customHeight="1" x14ac:dyDescent="0.25">
      <c r="B196" s="273"/>
      <c r="C196" s="274"/>
      <c r="D196" s="6" t="s">
        <v>172</v>
      </c>
      <c r="E196" s="14">
        <v>500</v>
      </c>
      <c r="F196" s="14">
        <v>200</v>
      </c>
      <c r="G196" s="14">
        <v>200</v>
      </c>
      <c r="H196" s="14">
        <v>200</v>
      </c>
      <c r="I196" s="14">
        <v>200</v>
      </c>
      <c r="J196" s="224"/>
    </row>
    <row r="197" spans="2:10" ht="18" customHeight="1" x14ac:dyDescent="0.25">
      <c r="B197" s="275"/>
      <c r="C197" s="276"/>
      <c r="D197" s="277" t="s">
        <v>175</v>
      </c>
      <c r="E197" s="278">
        <v>10</v>
      </c>
      <c r="F197" s="278">
        <v>10</v>
      </c>
      <c r="G197" s="278">
        <v>10</v>
      </c>
      <c r="H197" s="278">
        <v>10</v>
      </c>
      <c r="I197" s="278">
        <v>10</v>
      </c>
      <c r="J197" s="279"/>
    </row>
    <row r="198" spans="2:10" ht="18" customHeight="1" x14ac:dyDescent="0.25">
      <c r="B198" s="273"/>
      <c r="C198" s="274"/>
      <c r="D198" s="6" t="s">
        <v>172</v>
      </c>
      <c r="E198" s="14">
        <v>500</v>
      </c>
      <c r="F198" s="14">
        <v>200</v>
      </c>
      <c r="G198" s="14">
        <v>200</v>
      </c>
      <c r="H198" s="14">
        <v>200</v>
      </c>
      <c r="I198" s="14">
        <v>200</v>
      </c>
      <c r="J198" s="224"/>
    </row>
    <row r="199" spans="2:10" ht="18" customHeight="1" x14ac:dyDescent="0.25">
      <c r="B199" s="275"/>
      <c r="C199" s="276"/>
      <c r="D199" s="277" t="s">
        <v>176</v>
      </c>
      <c r="E199" s="278">
        <v>11</v>
      </c>
      <c r="F199" s="278">
        <v>11</v>
      </c>
      <c r="G199" s="278">
        <v>11</v>
      </c>
      <c r="H199" s="278">
        <v>11</v>
      </c>
      <c r="I199" s="278">
        <v>11</v>
      </c>
      <c r="J199" s="279"/>
    </row>
    <row r="200" spans="2:10" ht="18" customHeight="1" thickBot="1" x14ac:dyDescent="0.3">
      <c r="B200" s="280"/>
      <c r="C200" s="281"/>
      <c r="D200" s="25" t="s">
        <v>172</v>
      </c>
      <c r="E200" s="14">
        <v>0</v>
      </c>
      <c r="F200" s="14">
        <v>0</v>
      </c>
      <c r="G200" s="14">
        <v>0</v>
      </c>
      <c r="H200" s="14">
        <v>0</v>
      </c>
      <c r="I200" s="14">
        <v>0</v>
      </c>
      <c r="J200" s="282"/>
    </row>
    <row r="201" spans="2:10" ht="18" customHeight="1" x14ac:dyDescent="0.25">
      <c r="B201" s="261" t="s">
        <v>156</v>
      </c>
      <c r="C201" s="230">
        <f>C175+1</f>
        <v>3</v>
      </c>
      <c r="D201" s="231"/>
      <c r="E201" s="232">
        <f>E175</f>
        <v>2006</v>
      </c>
      <c r="F201" s="232"/>
      <c r="G201" s="232"/>
      <c r="H201" s="232"/>
      <c r="I201" s="232"/>
      <c r="J201" s="233"/>
    </row>
    <row r="202" spans="2:10" ht="18" customHeight="1" x14ac:dyDescent="0.25">
      <c r="B202" s="219" t="s">
        <v>157</v>
      </c>
      <c r="C202" s="220"/>
      <c r="D202" s="221"/>
      <c r="E202" s="263"/>
      <c r="F202" s="263"/>
      <c r="G202" s="263"/>
      <c r="H202" s="263"/>
      <c r="I202" s="263"/>
      <c r="J202" s="223"/>
    </row>
    <row r="203" spans="2:10" ht="18" customHeight="1" x14ac:dyDescent="0.25">
      <c r="B203" s="214"/>
      <c r="C203" s="215"/>
      <c r="D203" s="6" t="s">
        <v>158</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159</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160</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161</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162</v>
      </c>
      <c r="C207" s="220"/>
      <c r="D207" s="221"/>
      <c r="E207" s="222"/>
      <c r="F207" s="222"/>
      <c r="G207" s="222"/>
      <c r="H207" s="222"/>
      <c r="I207" s="222"/>
      <c r="J207" s="223"/>
    </row>
    <row r="208" spans="2:10" ht="18" customHeight="1" x14ac:dyDescent="0.25">
      <c r="B208" s="214"/>
      <c r="C208" s="215"/>
      <c r="D208" s="6" t="s">
        <v>163</v>
      </c>
      <c r="E208" s="11" t="s">
        <v>164</v>
      </c>
      <c r="F208" s="11" t="s">
        <v>164</v>
      </c>
      <c r="G208" s="11" t="s">
        <v>164</v>
      </c>
      <c r="H208" s="11" t="s">
        <v>164</v>
      </c>
      <c r="I208" s="11" t="s">
        <v>164</v>
      </c>
      <c r="J208" s="224"/>
    </row>
    <row r="209" spans="2:10" ht="18" customHeight="1" x14ac:dyDescent="0.25">
      <c r="B209" s="214"/>
      <c r="C209" s="215"/>
      <c r="D209" s="6" t="s">
        <v>165</v>
      </c>
      <c r="E209" s="11">
        <f t="shared" ref="E209:I210" si="22">E157</f>
        <v>78</v>
      </c>
      <c r="F209" s="11">
        <f t="shared" si="22"/>
        <v>78</v>
      </c>
      <c r="G209" s="11">
        <f t="shared" si="22"/>
        <v>78</v>
      </c>
      <c r="H209" s="11">
        <f t="shared" si="22"/>
        <v>78</v>
      </c>
      <c r="I209" s="11">
        <f t="shared" si="22"/>
        <v>78</v>
      </c>
      <c r="J209" s="224"/>
    </row>
    <row r="210" spans="2:10" s="272" customFormat="1" ht="18" customHeight="1" x14ac:dyDescent="0.25">
      <c r="B210" s="267"/>
      <c r="C210" s="268"/>
      <c r="D210" s="269" t="s">
        <v>166</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167</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168</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169</v>
      </c>
      <c r="E215" s="266">
        <f t="shared" ref="E215:I215" si="25">E163</f>
        <v>0</v>
      </c>
      <c r="F215" s="266">
        <f t="shared" si="25"/>
        <v>2</v>
      </c>
      <c r="G215" s="266">
        <f t="shared" si="25"/>
        <v>0</v>
      </c>
      <c r="H215" s="266">
        <f t="shared" si="25"/>
        <v>0</v>
      </c>
      <c r="I215" s="266">
        <f t="shared" si="25"/>
        <v>0</v>
      </c>
      <c r="J215" s="218"/>
    </row>
    <row r="216" spans="2:10" ht="18" customHeight="1" x14ac:dyDescent="0.25">
      <c r="B216" s="219" t="s">
        <v>170</v>
      </c>
      <c r="C216" s="220"/>
      <c r="D216" s="221"/>
      <c r="E216" s="222"/>
      <c r="F216" s="222"/>
      <c r="G216" s="222"/>
      <c r="H216" s="222"/>
      <c r="I216" s="222"/>
      <c r="J216" s="223"/>
    </row>
    <row r="217" spans="2:10" ht="18" customHeight="1" x14ac:dyDescent="0.25">
      <c r="B217" s="214"/>
      <c r="C217" s="215"/>
      <c r="D217" s="6" t="s">
        <v>171</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172</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173</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172</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174</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172</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175</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172</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176</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172</v>
      </c>
      <c r="E226" s="17">
        <f t="shared" ref="E226:I226" si="35">E174</f>
        <v>0</v>
      </c>
      <c r="F226" s="17">
        <f t="shared" si="35"/>
        <v>0</v>
      </c>
      <c r="G226" s="17">
        <f t="shared" si="35"/>
        <v>0</v>
      </c>
      <c r="H226" s="17">
        <f t="shared" si="35"/>
        <v>0</v>
      </c>
      <c r="I226" s="17">
        <f t="shared" si="35"/>
        <v>0</v>
      </c>
      <c r="J226" s="282"/>
    </row>
    <row r="227" spans="2:10" ht="18" customHeight="1" x14ac:dyDescent="0.25">
      <c r="B227" s="261" t="s">
        <v>156</v>
      </c>
      <c r="C227" s="230">
        <f>C201+1</f>
        <v>4</v>
      </c>
      <c r="D227" s="231"/>
      <c r="E227" s="232">
        <f>E201+1</f>
        <v>2007</v>
      </c>
      <c r="F227" s="232"/>
      <c r="G227" s="232"/>
      <c r="H227" s="232"/>
      <c r="I227" s="232"/>
      <c r="J227" s="233"/>
    </row>
    <row r="228" spans="2:10" ht="18" customHeight="1" x14ac:dyDescent="0.25">
      <c r="B228" s="219" t="s">
        <v>157</v>
      </c>
      <c r="C228" s="220"/>
      <c r="D228" s="221"/>
      <c r="E228" s="263"/>
      <c r="F228" s="263"/>
      <c r="G228" s="263"/>
      <c r="H228" s="263"/>
      <c r="I228" s="263"/>
      <c r="J228" s="223"/>
    </row>
    <row r="229" spans="2:10" ht="18" customHeight="1" x14ac:dyDescent="0.25">
      <c r="B229" s="214"/>
      <c r="C229" s="215"/>
      <c r="D229" s="6" t="s">
        <v>158</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159</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160</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161</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162</v>
      </c>
      <c r="C233" s="220"/>
      <c r="D233" s="221"/>
      <c r="E233" s="222"/>
      <c r="F233" s="222"/>
      <c r="G233" s="222"/>
      <c r="H233" s="222"/>
      <c r="I233" s="222"/>
      <c r="J233" s="223"/>
    </row>
    <row r="234" spans="2:10" ht="18" customHeight="1" x14ac:dyDescent="0.25">
      <c r="B234" s="214"/>
      <c r="C234" s="215"/>
      <c r="D234" s="6" t="s">
        <v>163</v>
      </c>
      <c r="E234" s="11" t="s">
        <v>164</v>
      </c>
      <c r="F234" s="11" t="s">
        <v>164</v>
      </c>
      <c r="G234" s="11" t="s">
        <v>164</v>
      </c>
      <c r="H234" s="11" t="s">
        <v>164</v>
      </c>
      <c r="I234" s="11" t="s">
        <v>164</v>
      </c>
      <c r="J234" s="224"/>
    </row>
    <row r="235" spans="2:10" ht="18" customHeight="1" x14ac:dyDescent="0.25">
      <c r="B235" s="214"/>
      <c r="C235" s="215"/>
      <c r="D235" s="6" t="s">
        <v>165</v>
      </c>
      <c r="E235" s="11">
        <f t="shared" ref="E235:I236" si="38">E183</f>
        <v>155</v>
      </c>
      <c r="F235" s="11">
        <f t="shared" si="38"/>
        <v>155</v>
      </c>
      <c r="G235" s="11">
        <f t="shared" si="38"/>
        <v>155</v>
      </c>
      <c r="H235" s="11">
        <f t="shared" si="38"/>
        <v>155</v>
      </c>
      <c r="I235" s="11">
        <f t="shared" si="38"/>
        <v>155</v>
      </c>
      <c r="J235" s="224"/>
    </row>
    <row r="236" spans="2:10" s="272" customFormat="1" ht="18" customHeight="1" x14ac:dyDescent="0.25">
      <c r="B236" s="267"/>
      <c r="C236" s="268"/>
      <c r="D236" s="269" t="s">
        <v>166</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167</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168</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169</v>
      </c>
      <c r="E241" s="266">
        <f t="shared" ref="E241:I241" si="41">E189</f>
        <v>0</v>
      </c>
      <c r="F241" s="266">
        <f t="shared" si="41"/>
        <v>2</v>
      </c>
      <c r="G241" s="266">
        <f t="shared" si="41"/>
        <v>0</v>
      </c>
      <c r="H241" s="266">
        <f t="shared" si="41"/>
        <v>0</v>
      </c>
      <c r="I241" s="266">
        <f t="shared" si="41"/>
        <v>0</v>
      </c>
      <c r="J241" s="218"/>
    </row>
    <row r="242" spans="2:10" ht="18" customHeight="1" x14ac:dyDescent="0.25">
      <c r="B242" s="219" t="s">
        <v>170</v>
      </c>
      <c r="C242" s="220"/>
      <c r="D242" s="221"/>
      <c r="E242" s="222"/>
      <c r="F242" s="222"/>
      <c r="G242" s="222"/>
      <c r="H242" s="222"/>
      <c r="I242" s="222"/>
      <c r="J242" s="223"/>
    </row>
    <row r="243" spans="2:10" ht="18" customHeight="1" x14ac:dyDescent="0.25">
      <c r="B243" s="214"/>
      <c r="C243" s="215"/>
      <c r="D243" s="6" t="s">
        <v>171</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172</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173</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172</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174</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172</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175</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172</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176</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172</v>
      </c>
      <c r="E252" s="17">
        <f t="shared" ref="E252:I252" si="51">E200</f>
        <v>0</v>
      </c>
      <c r="F252" s="17">
        <f t="shared" si="51"/>
        <v>0</v>
      </c>
      <c r="G252" s="17">
        <f t="shared" si="51"/>
        <v>0</v>
      </c>
      <c r="H252" s="17">
        <f t="shared" si="51"/>
        <v>0</v>
      </c>
      <c r="I252" s="17">
        <f t="shared" si="51"/>
        <v>0</v>
      </c>
      <c r="J252" s="282"/>
    </row>
    <row r="253" spans="2:10" ht="18" customHeight="1" x14ac:dyDescent="0.25">
      <c r="B253" s="261" t="s">
        <v>156</v>
      </c>
      <c r="C253" s="230">
        <f>C227+1</f>
        <v>5</v>
      </c>
      <c r="D253" s="231"/>
      <c r="E253" s="232">
        <f>E227</f>
        <v>2007</v>
      </c>
      <c r="F253" s="232"/>
      <c r="G253" s="232"/>
      <c r="H253" s="232"/>
      <c r="I253" s="232"/>
      <c r="J253" s="233"/>
    </row>
    <row r="254" spans="2:10" ht="18" customHeight="1" x14ac:dyDescent="0.25">
      <c r="B254" s="219" t="s">
        <v>157</v>
      </c>
      <c r="C254" s="220"/>
      <c r="D254" s="221"/>
      <c r="E254" s="263"/>
      <c r="F254" s="263"/>
      <c r="G254" s="263"/>
      <c r="H254" s="263"/>
      <c r="I254" s="263"/>
      <c r="J254" s="223"/>
    </row>
    <row r="255" spans="2:10" ht="18" customHeight="1" x14ac:dyDescent="0.25">
      <c r="B255" s="214"/>
      <c r="C255" s="215"/>
      <c r="D255" s="6" t="s">
        <v>158</v>
      </c>
      <c r="E255" s="23" t="s">
        <v>107</v>
      </c>
      <c r="F255" s="23" t="s">
        <v>107</v>
      </c>
      <c r="G255" s="23" t="s">
        <v>107</v>
      </c>
      <c r="H255" s="23" t="s">
        <v>107</v>
      </c>
      <c r="I255" s="23" t="s">
        <v>107</v>
      </c>
      <c r="J255" s="24"/>
    </row>
    <row r="256" spans="2:10" ht="18" customHeight="1" x14ac:dyDescent="0.25">
      <c r="B256" s="214"/>
      <c r="C256" s="215"/>
      <c r="D256" s="6" t="s">
        <v>159</v>
      </c>
      <c r="E256" s="23">
        <v>26</v>
      </c>
      <c r="F256" s="23">
        <v>26</v>
      </c>
      <c r="G256" s="23">
        <v>26</v>
      </c>
      <c r="H256" s="23">
        <v>26</v>
      </c>
      <c r="I256" s="23">
        <v>26</v>
      </c>
      <c r="J256" s="24"/>
    </row>
    <row r="257" spans="2:10" ht="18" customHeight="1" x14ac:dyDescent="0.25">
      <c r="B257" s="214"/>
      <c r="C257" s="215"/>
      <c r="D257" s="6" t="s">
        <v>160</v>
      </c>
      <c r="E257" s="23">
        <v>29</v>
      </c>
      <c r="F257" s="23">
        <v>29</v>
      </c>
      <c r="G257" s="23">
        <v>29</v>
      </c>
      <c r="H257" s="23">
        <v>29</v>
      </c>
      <c r="I257" s="23">
        <v>29</v>
      </c>
      <c r="J257" s="24"/>
    </row>
    <row r="258" spans="2:10" ht="18" customHeight="1" x14ac:dyDescent="0.25">
      <c r="B258" s="214"/>
      <c r="C258" s="215"/>
      <c r="D258" s="6" t="s">
        <v>161</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162</v>
      </c>
      <c r="C259" s="220"/>
      <c r="D259" s="221"/>
      <c r="E259" s="222"/>
      <c r="F259" s="222"/>
      <c r="G259" s="222"/>
      <c r="H259" s="222"/>
      <c r="I259" s="222"/>
      <c r="J259" s="223"/>
    </row>
    <row r="260" spans="2:10" ht="18" customHeight="1" x14ac:dyDescent="0.25">
      <c r="B260" s="214"/>
      <c r="C260" s="215"/>
      <c r="D260" s="6" t="s">
        <v>163</v>
      </c>
      <c r="E260" s="11" t="s">
        <v>164</v>
      </c>
      <c r="F260" s="11" t="s">
        <v>164</v>
      </c>
      <c r="G260" s="11" t="s">
        <v>164</v>
      </c>
      <c r="H260" s="11" t="s">
        <v>164</v>
      </c>
      <c r="I260" s="11" t="s">
        <v>164</v>
      </c>
      <c r="J260" s="224"/>
    </row>
    <row r="261" spans="2:10" ht="18" customHeight="1" x14ac:dyDescent="0.25">
      <c r="B261" s="214"/>
      <c r="C261" s="215"/>
      <c r="D261" s="6" t="s">
        <v>165</v>
      </c>
      <c r="E261" s="11">
        <f t="shared" ref="E261:I262" si="53">E209</f>
        <v>78</v>
      </c>
      <c r="F261" s="11">
        <f t="shared" si="53"/>
        <v>78</v>
      </c>
      <c r="G261" s="11">
        <f t="shared" si="53"/>
        <v>78</v>
      </c>
      <c r="H261" s="11">
        <f t="shared" si="53"/>
        <v>78</v>
      </c>
      <c r="I261" s="11">
        <f t="shared" si="53"/>
        <v>78</v>
      </c>
      <c r="J261" s="224"/>
    </row>
    <row r="262" spans="2:10" s="272" customFormat="1" ht="18" customHeight="1" x14ac:dyDescent="0.25">
      <c r="B262" s="267"/>
      <c r="C262" s="268"/>
      <c r="D262" s="269" t="s">
        <v>166</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167</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168</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169</v>
      </c>
      <c r="E267" s="266">
        <f t="shared" ref="E267:I267" si="56">E215</f>
        <v>0</v>
      </c>
      <c r="F267" s="266">
        <f t="shared" si="56"/>
        <v>2</v>
      </c>
      <c r="G267" s="266">
        <f t="shared" si="56"/>
        <v>0</v>
      </c>
      <c r="H267" s="266">
        <f t="shared" si="56"/>
        <v>0</v>
      </c>
      <c r="I267" s="266">
        <f t="shared" si="56"/>
        <v>0</v>
      </c>
      <c r="J267" s="218"/>
    </row>
    <row r="268" spans="2:10" ht="18" customHeight="1" x14ac:dyDescent="0.25">
      <c r="B268" s="219" t="s">
        <v>170</v>
      </c>
      <c r="C268" s="220"/>
      <c r="D268" s="221"/>
      <c r="E268" s="222"/>
      <c r="F268" s="222"/>
      <c r="G268" s="222"/>
      <c r="H268" s="222"/>
      <c r="I268" s="222"/>
      <c r="J268" s="223"/>
    </row>
    <row r="269" spans="2:10" ht="18" customHeight="1" x14ac:dyDescent="0.25">
      <c r="B269" s="214"/>
      <c r="C269" s="215"/>
      <c r="D269" s="6" t="s">
        <v>171</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172</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173</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172</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174</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172</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175</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172</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176</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172</v>
      </c>
      <c r="E278" s="17">
        <f t="shared" ref="E278:I278" si="66">E226</f>
        <v>0</v>
      </c>
      <c r="F278" s="17">
        <f t="shared" si="66"/>
        <v>0</v>
      </c>
      <c r="G278" s="17">
        <f t="shared" si="66"/>
        <v>0</v>
      </c>
      <c r="H278" s="17">
        <f t="shared" si="66"/>
        <v>0</v>
      </c>
      <c r="I278" s="17">
        <f t="shared" si="66"/>
        <v>0</v>
      </c>
      <c r="J278" s="282"/>
    </row>
    <row r="279" spans="2:10" ht="18" customHeight="1" x14ac:dyDescent="0.25">
      <c r="B279" s="261" t="s">
        <v>156</v>
      </c>
      <c r="C279" s="230">
        <f>C253+1</f>
        <v>6</v>
      </c>
      <c r="D279" s="231"/>
      <c r="E279" s="232">
        <f>E253+1</f>
        <v>2008</v>
      </c>
      <c r="F279" s="232"/>
      <c r="G279" s="232"/>
      <c r="H279" s="232"/>
      <c r="I279" s="232"/>
      <c r="J279" s="233"/>
    </row>
    <row r="280" spans="2:10" ht="18" customHeight="1" x14ac:dyDescent="0.25">
      <c r="B280" s="219" t="s">
        <v>157</v>
      </c>
      <c r="C280" s="220"/>
      <c r="D280" s="221"/>
      <c r="E280" s="263"/>
      <c r="F280" s="263"/>
      <c r="G280" s="263"/>
      <c r="H280" s="263"/>
      <c r="I280" s="263"/>
      <c r="J280" s="223"/>
    </row>
    <row r="281" spans="2:10" ht="18" customHeight="1" x14ac:dyDescent="0.25">
      <c r="B281" s="214"/>
      <c r="C281" s="215"/>
      <c r="D281" s="6" t="s">
        <v>158</v>
      </c>
      <c r="E281" s="23" t="s">
        <v>109</v>
      </c>
      <c r="F281" s="23" t="s">
        <v>109</v>
      </c>
      <c r="G281" s="23" t="s">
        <v>109</v>
      </c>
      <c r="H281" s="23" t="s">
        <v>109</v>
      </c>
      <c r="I281" s="23" t="s">
        <v>109</v>
      </c>
      <c r="J281" s="24"/>
    </row>
    <row r="282" spans="2:10" ht="18" customHeight="1" x14ac:dyDescent="0.25">
      <c r="B282" s="214"/>
      <c r="C282" s="215"/>
      <c r="D282" s="6" t="s">
        <v>159</v>
      </c>
      <c r="E282" s="23">
        <v>31</v>
      </c>
      <c r="F282" s="23">
        <v>31</v>
      </c>
      <c r="G282" s="23">
        <v>31</v>
      </c>
      <c r="H282" s="23">
        <v>31</v>
      </c>
      <c r="I282" s="23">
        <v>31</v>
      </c>
      <c r="J282" s="24"/>
    </row>
    <row r="283" spans="2:10" ht="18" customHeight="1" x14ac:dyDescent="0.25">
      <c r="B283" s="214"/>
      <c r="C283" s="215"/>
      <c r="D283" s="6" t="s">
        <v>160</v>
      </c>
      <c r="E283" s="23">
        <v>34</v>
      </c>
      <c r="F283" s="23">
        <v>34</v>
      </c>
      <c r="G283" s="23">
        <v>34</v>
      </c>
      <c r="H283" s="23">
        <v>34</v>
      </c>
      <c r="I283" s="23">
        <v>34</v>
      </c>
      <c r="J283" s="24"/>
    </row>
    <row r="284" spans="2:10" ht="18" customHeight="1" x14ac:dyDescent="0.25">
      <c r="B284" s="214"/>
      <c r="C284" s="215"/>
      <c r="D284" s="6" t="s">
        <v>161</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162</v>
      </c>
      <c r="C285" s="220"/>
      <c r="D285" s="221"/>
      <c r="E285" s="222"/>
      <c r="F285" s="222"/>
      <c r="G285" s="222"/>
      <c r="H285" s="222"/>
      <c r="I285" s="222"/>
      <c r="J285" s="223"/>
    </row>
    <row r="286" spans="2:10" ht="18" customHeight="1" x14ac:dyDescent="0.25">
      <c r="B286" s="214"/>
      <c r="C286" s="215"/>
      <c r="D286" s="6" t="s">
        <v>163</v>
      </c>
      <c r="E286" s="11" t="s">
        <v>177</v>
      </c>
      <c r="F286" s="11" t="s">
        <v>164</v>
      </c>
      <c r="G286" s="11" t="s">
        <v>164</v>
      </c>
      <c r="H286" s="11" t="s">
        <v>164</v>
      </c>
      <c r="I286" s="11" t="s">
        <v>164</v>
      </c>
      <c r="J286" s="224"/>
    </row>
    <row r="287" spans="2:10" ht="18" customHeight="1" x14ac:dyDescent="0.25">
      <c r="B287" s="214"/>
      <c r="C287" s="215"/>
      <c r="D287" s="6" t="s">
        <v>165</v>
      </c>
      <c r="E287" s="11">
        <f t="shared" ref="E287:I288" si="68">E235</f>
        <v>155</v>
      </c>
      <c r="F287" s="11">
        <f t="shared" si="68"/>
        <v>155</v>
      </c>
      <c r="G287" s="11">
        <f t="shared" si="68"/>
        <v>155</v>
      </c>
      <c r="H287" s="11">
        <f t="shared" si="68"/>
        <v>155</v>
      </c>
      <c r="I287" s="11">
        <f t="shared" si="68"/>
        <v>155</v>
      </c>
      <c r="J287" s="224"/>
    </row>
    <row r="288" spans="2:10" s="272" customFormat="1" ht="18" customHeight="1" x14ac:dyDescent="0.25">
      <c r="B288" s="267"/>
      <c r="C288" s="268"/>
      <c r="D288" s="269" t="s">
        <v>166</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167</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168</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169</v>
      </c>
      <c r="E293" s="266">
        <f t="shared" ref="E293:I293" si="71">E241</f>
        <v>0</v>
      </c>
      <c r="F293" s="266">
        <f t="shared" si="71"/>
        <v>2</v>
      </c>
      <c r="G293" s="266">
        <f t="shared" si="71"/>
        <v>0</v>
      </c>
      <c r="H293" s="266">
        <f t="shared" si="71"/>
        <v>0</v>
      </c>
      <c r="I293" s="266">
        <f t="shared" si="71"/>
        <v>0</v>
      </c>
      <c r="J293" s="218"/>
    </row>
    <row r="294" spans="2:10" ht="18" customHeight="1" x14ac:dyDescent="0.25">
      <c r="B294" s="219" t="s">
        <v>170</v>
      </c>
      <c r="C294" s="220"/>
      <c r="D294" s="221"/>
      <c r="E294" s="222"/>
      <c r="F294" s="222"/>
      <c r="G294" s="222"/>
      <c r="H294" s="222"/>
      <c r="I294" s="222"/>
      <c r="J294" s="223"/>
    </row>
    <row r="295" spans="2:10" ht="18" customHeight="1" x14ac:dyDescent="0.25">
      <c r="B295" s="214"/>
      <c r="C295" s="215"/>
      <c r="D295" s="6" t="s">
        <v>171</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172</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173</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172</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174</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172</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175</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172</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176</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172</v>
      </c>
      <c r="E304" s="17">
        <f t="shared" ref="E304:I304" si="81">E252</f>
        <v>0</v>
      </c>
      <c r="F304" s="17">
        <f t="shared" si="81"/>
        <v>0</v>
      </c>
      <c r="G304" s="17">
        <f t="shared" si="81"/>
        <v>0</v>
      </c>
      <c r="H304" s="17">
        <f t="shared" si="81"/>
        <v>0</v>
      </c>
      <c r="I304" s="17">
        <f t="shared" si="81"/>
        <v>0</v>
      </c>
      <c r="J304" s="282"/>
    </row>
    <row r="305" spans="2:10" ht="18" customHeight="1" x14ac:dyDescent="0.25">
      <c r="B305" s="261" t="s">
        <v>156</v>
      </c>
      <c r="C305" s="230">
        <f>C279+1</f>
        <v>7</v>
      </c>
      <c r="D305" s="231"/>
      <c r="E305" s="232">
        <f>E279</f>
        <v>2008</v>
      </c>
      <c r="F305" s="232"/>
      <c r="G305" s="232"/>
      <c r="H305" s="232"/>
      <c r="I305" s="232"/>
      <c r="J305" s="233"/>
    </row>
    <row r="306" spans="2:10" ht="18" customHeight="1" x14ac:dyDescent="0.25">
      <c r="B306" s="219" t="s">
        <v>157</v>
      </c>
      <c r="C306" s="220"/>
      <c r="D306" s="221"/>
      <c r="E306" s="263"/>
      <c r="F306" s="263"/>
      <c r="G306" s="263"/>
      <c r="H306" s="263"/>
      <c r="I306" s="263"/>
      <c r="J306" s="223"/>
    </row>
    <row r="307" spans="2:10" ht="18" customHeight="1" x14ac:dyDescent="0.25">
      <c r="B307" s="214"/>
      <c r="C307" s="215"/>
      <c r="D307" s="6" t="s">
        <v>158</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159</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160</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161</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162</v>
      </c>
      <c r="C311" s="220"/>
      <c r="D311" s="221"/>
      <c r="E311" s="222"/>
      <c r="F311" s="222"/>
      <c r="G311" s="222"/>
      <c r="H311" s="222"/>
      <c r="I311" s="222"/>
      <c r="J311" s="223"/>
    </row>
    <row r="312" spans="2:10" ht="18" customHeight="1" x14ac:dyDescent="0.25">
      <c r="B312" s="214"/>
      <c r="C312" s="215"/>
      <c r="D312" s="6" t="s">
        <v>163</v>
      </c>
      <c r="E312" s="11" t="s">
        <v>164</v>
      </c>
      <c r="F312" s="11" t="s">
        <v>164</v>
      </c>
      <c r="G312" s="11" t="s">
        <v>164</v>
      </c>
      <c r="H312" s="11" t="s">
        <v>164</v>
      </c>
      <c r="I312" s="11" t="s">
        <v>164</v>
      </c>
      <c r="J312" s="224"/>
    </row>
    <row r="313" spans="2:10" ht="18" customHeight="1" x14ac:dyDescent="0.25">
      <c r="B313" s="214"/>
      <c r="C313" s="215"/>
      <c r="D313" s="6" t="s">
        <v>165</v>
      </c>
      <c r="E313" s="11">
        <f t="shared" ref="E313:I314" si="84">E261</f>
        <v>78</v>
      </c>
      <c r="F313" s="11">
        <f t="shared" si="84"/>
        <v>78</v>
      </c>
      <c r="G313" s="11">
        <f t="shared" si="84"/>
        <v>78</v>
      </c>
      <c r="H313" s="11">
        <f t="shared" si="84"/>
        <v>78</v>
      </c>
      <c r="I313" s="11">
        <f t="shared" si="84"/>
        <v>78</v>
      </c>
      <c r="J313" s="224"/>
    </row>
    <row r="314" spans="2:10" s="272" customFormat="1" ht="18" customHeight="1" x14ac:dyDescent="0.25">
      <c r="B314" s="267"/>
      <c r="C314" s="268"/>
      <c r="D314" s="269" t="s">
        <v>166</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167</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168</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169</v>
      </c>
      <c r="E319" s="266">
        <f t="shared" ref="E319:I319" si="87">E267</f>
        <v>0</v>
      </c>
      <c r="F319" s="266">
        <f t="shared" si="87"/>
        <v>2</v>
      </c>
      <c r="G319" s="266">
        <f t="shared" si="87"/>
        <v>0</v>
      </c>
      <c r="H319" s="266">
        <f t="shared" si="87"/>
        <v>0</v>
      </c>
      <c r="I319" s="266">
        <f t="shared" si="87"/>
        <v>0</v>
      </c>
      <c r="J319" s="218"/>
    </row>
    <row r="320" spans="2:10" ht="18" customHeight="1" x14ac:dyDescent="0.25">
      <c r="B320" s="219" t="s">
        <v>170</v>
      </c>
      <c r="C320" s="220"/>
      <c r="D320" s="221"/>
      <c r="E320" s="222"/>
      <c r="F320" s="222"/>
      <c r="G320" s="222"/>
      <c r="H320" s="222"/>
      <c r="I320" s="222"/>
      <c r="J320" s="223"/>
    </row>
    <row r="321" spans="2:10" ht="18" customHeight="1" x14ac:dyDescent="0.25">
      <c r="B321" s="214"/>
      <c r="C321" s="215"/>
      <c r="D321" s="6" t="s">
        <v>171</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172</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173</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172</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174</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172</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175</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172</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176</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172</v>
      </c>
      <c r="E330" s="17">
        <f t="shared" ref="E330:I330" si="97">E278</f>
        <v>0</v>
      </c>
      <c r="F330" s="17">
        <f t="shared" si="97"/>
        <v>0</v>
      </c>
      <c r="G330" s="17">
        <f t="shared" si="97"/>
        <v>0</v>
      </c>
      <c r="H330" s="17">
        <f t="shared" si="97"/>
        <v>0</v>
      </c>
      <c r="I330" s="17">
        <f t="shared" si="97"/>
        <v>0</v>
      </c>
      <c r="J330" s="282"/>
    </row>
    <row r="331" spans="2:10" ht="18" customHeight="1" x14ac:dyDescent="0.25">
      <c r="B331" s="261" t="s">
        <v>156</v>
      </c>
      <c r="C331" s="230">
        <f>C305+1</f>
        <v>8</v>
      </c>
      <c r="D331" s="231"/>
      <c r="E331" s="232">
        <f>E305+1</f>
        <v>2009</v>
      </c>
      <c r="F331" s="232"/>
      <c r="G331" s="232"/>
      <c r="H331" s="232"/>
      <c r="I331" s="232"/>
      <c r="J331" s="233"/>
    </row>
    <row r="332" spans="2:10" ht="18" customHeight="1" x14ac:dyDescent="0.25">
      <c r="B332" s="219" t="s">
        <v>157</v>
      </c>
      <c r="C332" s="220"/>
      <c r="D332" s="221"/>
      <c r="E332" s="263"/>
      <c r="F332" s="263"/>
      <c r="G332" s="263"/>
      <c r="H332" s="263"/>
      <c r="I332" s="263"/>
      <c r="J332" s="223"/>
    </row>
    <row r="333" spans="2:10" ht="18" customHeight="1" x14ac:dyDescent="0.25">
      <c r="B333" s="214"/>
      <c r="C333" s="215"/>
      <c r="D333" s="6" t="s">
        <v>158</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159</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160</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161</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162</v>
      </c>
      <c r="C337" s="220"/>
      <c r="D337" s="221"/>
      <c r="E337" s="222"/>
      <c r="F337" s="222"/>
      <c r="G337" s="222"/>
      <c r="H337" s="222"/>
      <c r="I337" s="222"/>
      <c r="J337" s="223"/>
    </row>
    <row r="338" spans="2:10" ht="18" customHeight="1" x14ac:dyDescent="0.25">
      <c r="B338" s="214"/>
      <c r="C338" s="215"/>
      <c r="D338" s="6" t="s">
        <v>163</v>
      </c>
      <c r="E338" s="11" t="s">
        <v>164</v>
      </c>
      <c r="F338" s="11" t="s">
        <v>164</v>
      </c>
      <c r="G338" s="11" t="s">
        <v>164</v>
      </c>
      <c r="H338" s="11" t="s">
        <v>164</v>
      </c>
      <c r="I338" s="11" t="s">
        <v>164</v>
      </c>
      <c r="J338" s="224"/>
    </row>
    <row r="339" spans="2:10" ht="18" customHeight="1" x14ac:dyDescent="0.25">
      <c r="B339" s="214"/>
      <c r="C339" s="215"/>
      <c r="D339" s="6" t="s">
        <v>165</v>
      </c>
      <c r="E339" s="11">
        <f t="shared" ref="E339:I340" si="100">E287</f>
        <v>155</v>
      </c>
      <c r="F339" s="11">
        <f t="shared" si="100"/>
        <v>155</v>
      </c>
      <c r="G339" s="11">
        <f t="shared" si="100"/>
        <v>155</v>
      </c>
      <c r="H339" s="11">
        <f t="shared" si="100"/>
        <v>155</v>
      </c>
      <c r="I339" s="11">
        <f t="shared" si="100"/>
        <v>155</v>
      </c>
      <c r="J339" s="224"/>
    </row>
    <row r="340" spans="2:10" s="272" customFormat="1" ht="18" customHeight="1" x14ac:dyDescent="0.25">
      <c r="B340" s="267"/>
      <c r="C340" s="268"/>
      <c r="D340" s="269" t="s">
        <v>166</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167</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168</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169</v>
      </c>
      <c r="E345" s="266">
        <f t="shared" ref="E345:I345" si="103">E293</f>
        <v>0</v>
      </c>
      <c r="F345" s="266">
        <f t="shared" si="103"/>
        <v>2</v>
      </c>
      <c r="G345" s="266">
        <f t="shared" si="103"/>
        <v>0</v>
      </c>
      <c r="H345" s="266">
        <f t="shared" si="103"/>
        <v>0</v>
      </c>
      <c r="I345" s="266">
        <f t="shared" si="103"/>
        <v>0</v>
      </c>
      <c r="J345" s="218"/>
    </row>
    <row r="346" spans="2:10" ht="18" customHeight="1" x14ac:dyDescent="0.25">
      <c r="B346" s="219" t="s">
        <v>170</v>
      </c>
      <c r="C346" s="220"/>
      <c r="D346" s="221"/>
      <c r="E346" s="222"/>
      <c r="F346" s="222"/>
      <c r="G346" s="222"/>
      <c r="H346" s="222"/>
      <c r="I346" s="222"/>
      <c r="J346" s="223"/>
    </row>
    <row r="347" spans="2:10" ht="18" customHeight="1" x14ac:dyDescent="0.25">
      <c r="B347" s="214"/>
      <c r="C347" s="215"/>
      <c r="D347" s="6" t="s">
        <v>171</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172</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173</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172</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174</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172</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175</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172</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176</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172</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156</v>
      </c>
      <c r="C357" s="230">
        <f>C331+1</f>
        <v>9</v>
      </c>
      <c r="D357" s="231"/>
      <c r="E357" s="232">
        <f>E331</f>
        <v>2009</v>
      </c>
      <c r="F357" s="232"/>
      <c r="G357" s="232"/>
      <c r="H357" s="232"/>
      <c r="I357" s="232"/>
      <c r="J357" s="233"/>
    </row>
    <row r="358" spans="2:10" ht="18" customHeight="1" x14ac:dyDescent="0.25">
      <c r="B358" s="219" t="s">
        <v>157</v>
      </c>
      <c r="C358" s="220"/>
      <c r="D358" s="221"/>
      <c r="E358" s="263"/>
      <c r="F358" s="263"/>
      <c r="G358" s="263"/>
      <c r="H358" s="263"/>
      <c r="I358" s="263"/>
      <c r="J358" s="223"/>
    </row>
    <row r="359" spans="2:10" ht="18" customHeight="1" x14ac:dyDescent="0.25">
      <c r="B359" s="214"/>
      <c r="C359" s="215"/>
      <c r="D359" s="6" t="s">
        <v>158</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159</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160</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161</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162</v>
      </c>
      <c r="C363" s="220"/>
      <c r="D363" s="221"/>
      <c r="E363" s="222"/>
      <c r="F363" s="222"/>
      <c r="G363" s="222"/>
      <c r="H363" s="222"/>
      <c r="I363" s="222"/>
      <c r="J363" s="223"/>
    </row>
    <row r="364" spans="2:10" ht="18" customHeight="1" x14ac:dyDescent="0.25">
      <c r="B364" s="214"/>
      <c r="C364" s="215"/>
      <c r="D364" s="6" t="s">
        <v>163</v>
      </c>
      <c r="E364" s="11" t="s">
        <v>164</v>
      </c>
      <c r="F364" s="11" t="s">
        <v>164</v>
      </c>
      <c r="G364" s="11" t="s">
        <v>164</v>
      </c>
      <c r="H364" s="11" t="s">
        <v>164</v>
      </c>
      <c r="I364" s="11" t="s">
        <v>164</v>
      </c>
      <c r="J364" s="224"/>
    </row>
    <row r="365" spans="2:10" ht="18" customHeight="1" x14ac:dyDescent="0.25">
      <c r="B365" s="214"/>
      <c r="C365" s="215"/>
      <c r="D365" s="6" t="s">
        <v>165</v>
      </c>
      <c r="E365" s="11">
        <f t="shared" ref="E365:I366" si="116">E313</f>
        <v>78</v>
      </c>
      <c r="F365" s="11">
        <f t="shared" si="116"/>
        <v>78</v>
      </c>
      <c r="G365" s="11">
        <f t="shared" si="116"/>
        <v>78</v>
      </c>
      <c r="H365" s="11">
        <f t="shared" si="116"/>
        <v>78</v>
      </c>
      <c r="I365" s="11">
        <f t="shared" si="116"/>
        <v>78</v>
      </c>
      <c r="J365" s="224"/>
    </row>
    <row r="366" spans="2:10" s="272" customFormat="1" ht="18" customHeight="1" x14ac:dyDescent="0.25">
      <c r="B366" s="267"/>
      <c r="C366" s="268"/>
      <c r="D366" s="269" t="s">
        <v>166</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167</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168</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169</v>
      </c>
      <c r="E371" s="266">
        <f t="shared" ref="E371:I371" si="119">E319</f>
        <v>0</v>
      </c>
      <c r="F371" s="266">
        <f t="shared" si="119"/>
        <v>2</v>
      </c>
      <c r="G371" s="266">
        <f t="shared" si="119"/>
        <v>0</v>
      </c>
      <c r="H371" s="266">
        <f t="shared" si="119"/>
        <v>0</v>
      </c>
      <c r="I371" s="266">
        <f t="shared" si="119"/>
        <v>0</v>
      </c>
      <c r="J371" s="218"/>
    </row>
    <row r="372" spans="2:10" ht="18" customHeight="1" x14ac:dyDescent="0.25">
      <c r="B372" s="219" t="s">
        <v>170</v>
      </c>
      <c r="C372" s="220"/>
      <c r="D372" s="221"/>
      <c r="E372" s="222"/>
      <c r="F372" s="222"/>
      <c r="G372" s="222"/>
      <c r="H372" s="222"/>
      <c r="I372" s="222"/>
      <c r="J372" s="223"/>
    </row>
    <row r="373" spans="2:10" ht="18" customHeight="1" x14ac:dyDescent="0.25">
      <c r="B373" s="214"/>
      <c r="C373" s="215"/>
      <c r="D373" s="6" t="s">
        <v>171</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172</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173</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172</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174</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172</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175</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172</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176</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172</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156</v>
      </c>
      <c r="C383" s="230">
        <f>C357+1</f>
        <v>10</v>
      </c>
      <c r="D383" s="231"/>
      <c r="E383" s="232">
        <f>E357+1</f>
        <v>2010</v>
      </c>
      <c r="F383" s="232"/>
      <c r="G383" s="232"/>
      <c r="H383" s="232"/>
      <c r="I383" s="232"/>
      <c r="J383" s="233"/>
    </row>
    <row r="384" spans="2:10" ht="18" customHeight="1" x14ac:dyDescent="0.25">
      <c r="B384" s="219" t="s">
        <v>157</v>
      </c>
      <c r="C384" s="220"/>
      <c r="D384" s="221"/>
      <c r="E384" s="263"/>
      <c r="F384" s="263"/>
      <c r="G384" s="263"/>
      <c r="H384" s="263"/>
      <c r="I384" s="263"/>
      <c r="J384" s="223"/>
    </row>
    <row r="385" spans="2:10" ht="18" customHeight="1" x14ac:dyDescent="0.25">
      <c r="B385" s="214"/>
      <c r="C385" s="215"/>
      <c r="D385" s="6" t="s">
        <v>158</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159</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160</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161</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162</v>
      </c>
      <c r="C389" s="220"/>
      <c r="D389" s="221"/>
      <c r="E389" s="222"/>
      <c r="F389" s="222"/>
      <c r="G389" s="222"/>
      <c r="H389" s="222"/>
      <c r="I389" s="222"/>
      <c r="J389" s="223"/>
    </row>
    <row r="390" spans="2:10" ht="18" customHeight="1" x14ac:dyDescent="0.25">
      <c r="B390" s="214"/>
      <c r="C390" s="215"/>
      <c r="D390" s="6" t="s">
        <v>163</v>
      </c>
      <c r="E390" s="11" t="s">
        <v>164</v>
      </c>
      <c r="F390" s="11" t="s">
        <v>164</v>
      </c>
      <c r="G390" s="11" t="s">
        <v>164</v>
      </c>
      <c r="H390" s="11" t="s">
        <v>164</v>
      </c>
      <c r="I390" s="11" t="s">
        <v>164</v>
      </c>
      <c r="J390" s="224"/>
    </row>
    <row r="391" spans="2:10" ht="18" customHeight="1" x14ac:dyDescent="0.25">
      <c r="B391" s="214"/>
      <c r="C391" s="215"/>
      <c r="D391" s="6" t="s">
        <v>165</v>
      </c>
      <c r="E391" s="11">
        <f t="shared" ref="E391:I392" si="132">E339</f>
        <v>155</v>
      </c>
      <c r="F391" s="11">
        <f t="shared" si="132"/>
        <v>155</v>
      </c>
      <c r="G391" s="11">
        <f t="shared" si="132"/>
        <v>155</v>
      </c>
      <c r="H391" s="11">
        <f t="shared" si="132"/>
        <v>155</v>
      </c>
      <c r="I391" s="11">
        <f t="shared" si="132"/>
        <v>155</v>
      </c>
      <c r="J391" s="224"/>
    </row>
    <row r="392" spans="2:10" s="272" customFormat="1" ht="18" customHeight="1" x14ac:dyDescent="0.25">
      <c r="B392" s="267"/>
      <c r="C392" s="268"/>
      <c r="D392" s="269" t="s">
        <v>166</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167</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168</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169</v>
      </c>
      <c r="E397" s="266">
        <f t="shared" ref="E397:I397" si="135">E345</f>
        <v>0</v>
      </c>
      <c r="F397" s="266">
        <f t="shared" si="135"/>
        <v>2</v>
      </c>
      <c r="G397" s="266">
        <f t="shared" si="135"/>
        <v>0</v>
      </c>
      <c r="H397" s="266">
        <f t="shared" si="135"/>
        <v>0</v>
      </c>
      <c r="I397" s="266">
        <f t="shared" si="135"/>
        <v>0</v>
      </c>
      <c r="J397" s="218"/>
    </row>
    <row r="398" spans="2:10" ht="18" customHeight="1" x14ac:dyDescent="0.25">
      <c r="B398" s="219" t="s">
        <v>170</v>
      </c>
      <c r="C398" s="220"/>
      <c r="D398" s="221"/>
      <c r="E398" s="222"/>
      <c r="F398" s="222"/>
      <c r="G398" s="222"/>
      <c r="H398" s="222"/>
      <c r="I398" s="222"/>
      <c r="J398" s="223"/>
    </row>
    <row r="399" spans="2:10" ht="18" customHeight="1" x14ac:dyDescent="0.25">
      <c r="B399" s="214"/>
      <c r="C399" s="215"/>
      <c r="D399" s="6" t="s">
        <v>171</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172</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173</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172</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174</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172</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175</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172</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176</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172</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156</v>
      </c>
      <c r="C409" s="230">
        <f>C383+1</f>
        <v>11</v>
      </c>
      <c r="D409" s="231"/>
      <c r="E409" s="232">
        <f>E383</f>
        <v>2010</v>
      </c>
      <c r="F409" s="232"/>
      <c r="G409" s="232"/>
      <c r="H409" s="232"/>
      <c r="I409" s="232"/>
      <c r="J409" s="233"/>
    </row>
    <row r="410" spans="2:10" ht="18" customHeight="1" x14ac:dyDescent="0.25">
      <c r="B410" s="219" t="s">
        <v>157</v>
      </c>
      <c r="C410" s="220"/>
      <c r="D410" s="221"/>
      <c r="E410" s="263"/>
      <c r="F410" s="263"/>
      <c r="G410" s="263"/>
      <c r="H410" s="263"/>
      <c r="I410" s="263"/>
      <c r="J410" s="223"/>
    </row>
    <row r="411" spans="2:10" ht="18" customHeight="1" x14ac:dyDescent="0.25">
      <c r="B411" s="214"/>
      <c r="C411" s="215"/>
      <c r="D411" s="6" t="s">
        <v>158</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159</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160</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161</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162</v>
      </c>
      <c r="C415" s="220"/>
      <c r="D415" s="221"/>
      <c r="E415" s="222"/>
      <c r="F415" s="222"/>
      <c r="G415" s="222"/>
      <c r="H415" s="222"/>
      <c r="I415" s="222"/>
      <c r="J415" s="223"/>
    </row>
    <row r="416" spans="2:10" ht="18" customHeight="1" x14ac:dyDescent="0.25">
      <c r="B416" s="214"/>
      <c r="C416" s="215"/>
      <c r="D416" s="6" t="s">
        <v>163</v>
      </c>
      <c r="E416" s="11" t="s">
        <v>164</v>
      </c>
      <c r="F416" s="11" t="s">
        <v>164</v>
      </c>
      <c r="G416" s="11" t="s">
        <v>164</v>
      </c>
      <c r="H416" s="11" t="s">
        <v>164</v>
      </c>
      <c r="I416" s="11" t="s">
        <v>164</v>
      </c>
      <c r="J416" s="224"/>
    </row>
    <row r="417" spans="2:10" ht="18" customHeight="1" x14ac:dyDescent="0.25">
      <c r="B417" s="214"/>
      <c r="C417" s="215"/>
      <c r="D417" s="6" t="s">
        <v>165</v>
      </c>
      <c r="E417" s="11">
        <f t="shared" ref="E417:I418" si="148">E365</f>
        <v>78</v>
      </c>
      <c r="F417" s="11">
        <f t="shared" si="148"/>
        <v>78</v>
      </c>
      <c r="G417" s="11">
        <f t="shared" si="148"/>
        <v>78</v>
      </c>
      <c r="H417" s="11">
        <f t="shared" si="148"/>
        <v>78</v>
      </c>
      <c r="I417" s="11">
        <f t="shared" si="148"/>
        <v>78</v>
      </c>
      <c r="J417" s="224"/>
    </row>
    <row r="418" spans="2:10" s="272" customFormat="1" ht="18" customHeight="1" x14ac:dyDescent="0.25">
      <c r="B418" s="267"/>
      <c r="C418" s="268"/>
      <c r="D418" s="269" t="s">
        <v>166</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167</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168</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169</v>
      </c>
      <c r="E423" s="266">
        <f t="shared" ref="E423:I423" si="151">E371</f>
        <v>0</v>
      </c>
      <c r="F423" s="266">
        <f t="shared" si="151"/>
        <v>2</v>
      </c>
      <c r="G423" s="266">
        <f t="shared" si="151"/>
        <v>0</v>
      </c>
      <c r="H423" s="266">
        <f t="shared" si="151"/>
        <v>0</v>
      </c>
      <c r="I423" s="266">
        <f t="shared" si="151"/>
        <v>0</v>
      </c>
      <c r="J423" s="218"/>
    </row>
    <row r="424" spans="2:10" ht="18" customHeight="1" x14ac:dyDescent="0.25">
      <c r="B424" s="219" t="s">
        <v>170</v>
      </c>
      <c r="C424" s="220"/>
      <c r="D424" s="221"/>
      <c r="E424" s="222"/>
      <c r="F424" s="222"/>
      <c r="G424" s="222"/>
      <c r="H424" s="222"/>
      <c r="I424" s="222"/>
      <c r="J424" s="223"/>
    </row>
    <row r="425" spans="2:10" ht="18" customHeight="1" x14ac:dyDescent="0.25">
      <c r="B425" s="214"/>
      <c r="C425" s="215"/>
      <c r="D425" s="6" t="s">
        <v>171</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172</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173</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172</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174</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172</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175</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172</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176</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172</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156</v>
      </c>
      <c r="C435" s="230">
        <f>C409+1</f>
        <v>12</v>
      </c>
      <c r="D435" s="231"/>
      <c r="E435" s="232">
        <f>E409+1</f>
        <v>2011</v>
      </c>
      <c r="F435" s="232"/>
      <c r="G435" s="232"/>
      <c r="H435" s="232"/>
      <c r="I435" s="232"/>
      <c r="J435" s="233"/>
    </row>
    <row r="436" spans="2:10" ht="18" customHeight="1" x14ac:dyDescent="0.25">
      <c r="B436" s="219" t="s">
        <v>157</v>
      </c>
      <c r="C436" s="220"/>
      <c r="D436" s="221"/>
      <c r="E436" s="263"/>
      <c r="F436" s="263"/>
      <c r="G436" s="263"/>
      <c r="H436" s="263"/>
      <c r="I436" s="263"/>
      <c r="J436" s="223"/>
    </row>
    <row r="437" spans="2:10" ht="18" customHeight="1" x14ac:dyDescent="0.25">
      <c r="B437" s="214"/>
      <c r="C437" s="215"/>
      <c r="D437" s="6" t="s">
        <v>158</v>
      </c>
      <c r="E437" s="23" t="s">
        <v>109</v>
      </c>
      <c r="F437" s="23" t="s">
        <v>109</v>
      </c>
      <c r="G437" s="23" t="s">
        <v>109</v>
      </c>
      <c r="H437" s="23" t="s">
        <v>109</v>
      </c>
      <c r="I437" s="23" t="s">
        <v>109</v>
      </c>
      <c r="J437" s="24"/>
    </row>
    <row r="438" spans="2:10" ht="18" customHeight="1" x14ac:dyDescent="0.25">
      <c r="B438" s="214"/>
      <c r="C438" s="215"/>
      <c r="D438" s="6" t="s">
        <v>159</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160</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161</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162</v>
      </c>
      <c r="C441" s="220"/>
      <c r="D441" s="221"/>
      <c r="E441" s="222"/>
      <c r="F441" s="222"/>
      <c r="G441" s="222"/>
      <c r="H441" s="222"/>
      <c r="I441" s="222"/>
      <c r="J441" s="223"/>
    </row>
    <row r="442" spans="2:10" ht="18" customHeight="1" x14ac:dyDescent="0.25">
      <c r="B442" s="214"/>
      <c r="C442" s="215"/>
      <c r="D442" s="6" t="s">
        <v>163</v>
      </c>
      <c r="E442" s="11" t="s">
        <v>164</v>
      </c>
      <c r="F442" s="11" t="s">
        <v>164</v>
      </c>
      <c r="G442" s="11" t="s">
        <v>164</v>
      </c>
      <c r="H442" s="11" t="s">
        <v>164</v>
      </c>
      <c r="I442" s="11" t="s">
        <v>164</v>
      </c>
      <c r="J442" s="224"/>
    </row>
    <row r="443" spans="2:10" ht="18" customHeight="1" x14ac:dyDescent="0.25">
      <c r="B443" s="214"/>
      <c r="C443" s="215"/>
      <c r="D443" s="6" t="s">
        <v>165</v>
      </c>
      <c r="E443" s="11">
        <f t="shared" ref="E443:I444" si="164">E391</f>
        <v>155</v>
      </c>
      <c r="F443" s="11">
        <f t="shared" si="164"/>
        <v>155</v>
      </c>
      <c r="G443" s="11">
        <f t="shared" si="164"/>
        <v>155</v>
      </c>
      <c r="H443" s="11">
        <f t="shared" si="164"/>
        <v>155</v>
      </c>
      <c r="I443" s="11">
        <f t="shared" si="164"/>
        <v>155</v>
      </c>
      <c r="J443" s="224"/>
    </row>
    <row r="444" spans="2:10" s="272" customFormat="1" ht="18" customHeight="1" x14ac:dyDescent="0.25">
      <c r="B444" s="267"/>
      <c r="C444" s="268"/>
      <c r="D444" s="269" t="s">
        <v>166</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167</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168</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169</v>
      </c>
      <c r="E449" s="266">
        <f t="shared" ref="E449:I449" si="167">E397</f>
        <v>0</v>
      </c>
      <c r="F449" s="266">
        <f t="shared" si="167"/>
        <v>2</v>
      </c>
      <c r="G449" s="266">
        <f t="shared" si="167"/>
        <v>0</v>
      </c>
      <c r="H449" s="266">
        <f t="shared" si="167"/>
        <v>0</v>
      </c>
      <c r="I449" s="266">
        <f t="shared" si="167"/>
        <v>0</v>
      </c>
      <c r="J449" s="218"/>
    </row>
    <row r="450" spans="2:10" ht="18" customHeight="1" x14ac:dyDescent="0.25">
      <c r="B450" s="219" t="s">
        <v>170</v>
      </c>
      <c r="C450" s="220"/>
      <c r="D450" s="221"/>
      <c r="E450" s="222"/>
      <c r="F450" s="222"/>
      <c r="G450" s="222"/>
      <c r="H450" s="222"/>
      <c r="I450" s="222"/>
      <c r="J450" s="223"/>
    </row>
    <row r="451" spans="2:10" ht="18" customHeight="1" x14ac:dyDescent="0.25">
      <c r="B451" s="214"/>
      <c r="C451" s="215"/>
      <c r="D451" s="6" t="s">
        <v>171</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172</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173</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172</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174</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172</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175</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172</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176</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172</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156</v>
      </c>
      <c r="C461" s="230">
        <f>C435+1</f>
        <v>13</v>
      </c>
      <c r="D461" s="231"/>
      <c r="E461" s="232">
        <f>E435</f>
        <v>2011</v>
      </c>
      <c r="F461" s="232"/>
      <c r="G461" s="232"/>
      <c r="H461" s="232"/>
      <c r="I461" s="232"/>
      <c r="J461" s="233"/>
    </row>
    <row r="462" spans="2:10" ht="18" customHeight="1" x14ac:dyDescent="0.25">
      <c r="B462" s="219" t="s">
        <v>157</v>
      </c>
      <c r="C462" s="220"/>
      <c r="D462" s="221"/>
      <c r="E462" s="263"/>
      <c r="F462" s="263"/>
      <c r="G462" s="263"/>
      <c r="H462" s="263"/>
      <c r="I462" s="263"/>
      <c r="J462" s="223"/>
    </row>
    <row r="463" spans="2:10" ht="18" customHeight="1" x14ac:dyDescent="0.25">
      <c r="B463" s="214"/>
      <c r="C463" s="215"/>
      <c r="D463" s="6" t="s">
        <v>158</v>
      </c>
      <c r="E463" s="23" t="s">
        <v>107</v>
      </c>
      <c r="F463" s="23" t="s">
        <v>107</v>
      </c>
      <c r="G463" s="23" t="s">
        <v>107</v>
      </c>
      <c r="H463" s="23" t="s">
        <v>107</v>
      </c>
      <c r="I463" s="23" t="s">
        <v>107</v>
      </c>
      <c r="J463" s="24"/>
    </row>
    <row r="464" spans="2:10" ht="18" customHeight="1" x14ac:dyDescent="0.25">
      <c r="B464" s="214"/>
      <c r="C464" s="215"/>
      <c r="D464" s="6" t="s">
        <v>159</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160</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161</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162</v>
      </c>
      <c r="C467" s="220"/>
      <c r="D467" s="221"/>
      <c r="E467" s="222"/>
      <c r="F467" s="222"/>
      <c r="G467" s="222"/>
      <c r="H467" s="222"/>
      <c r="I467" s="222"/>
      <c r="J467" s="223"/>
    </row>
    <row r="468" spans="2:10" ht="18" customHeight="1" x14ac:dyDescent="0.25">
      <c r="B468" s="214"/>
      <c r="C468" s="215"/>
      <c r="D468" s="6" t="s">
        <v>163</v>
      </c>
      <c r="E468" s="11" t="s">
        <v>164</v>
      </c>
      <c r="F468" s="11" t="s">
        <v>164</v>
      </c>
      <c r="G468" s="11" t="s">
        <v>164</v>
      </c>
      <c r="H468" s="11" t="s">
        <v>164</v>
      </c>
      <c r="I468" s="11" t="s">
        <v>164</v>
      </c>
      <c r="J468" s="224"/>
    </row>
    <row r="469" spans="2:10" ht="18" customHeight="1" x14ac:dyDescent="0.25">
      <c r="B469" s="214"/>
      <c r="C469" s="215"/>
      <c r="D469" s="6" t="s">
        <v>165</v>
      </c>
      <c r="E469" s="11">
        <f t="shared" ref="E469:I470" si="180">E417</f>
        <v>78</v>
      </c>
      <c r="F469" s="11">
        <f t="shared" si="180"/>
        <v>78</v>
      </c>
      <c r="G469" s="11">
        <f t="shared" si="180"/>
        <v>78</v>
      </c>
      <c r="H469" s="11">
        <f t="shared" si="180"/>
        <v>78</v>
      </c>
      <c r="I469" s="11">
        <f t="shared" si="180"/>
        <v>78</v>
      </c>
      <c r="J469" s="224"/>
    </row>
    <row r="470" spans="2:10" s="272" customFormat="1" ht="18" customHeight="1" x14ac:dyDescent="0.25">
      <c r="B470" s="267"/>
      <c r="C470" s="268"/>
      <c r="D470" s="269" t="s">
        <v>166</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167</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168</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169</v>
      </c>
      <c r="E475" s="266">
        <f t="shared" ref="E475:I475" si="183">E423</f>
        <v>0</v>
      </c>
      <c r="F475" s="266">
        <f t="shared" si="183"/>
        <v>2</v>
      </c>
      <c r="G475" s="266">
        <f t="shared" si="183"/>
        <v>0</v>
      </c>
      <c r="H475" s="266">
        <f t="shared" si="183"/>
        <v>0</v>
      </c>
      <c r="I475" s="266">
        <f t="shared" si="183"/>
        <v>0</v>
      </c>
      <c r="J475" s="218"/>
    </row>
    <row r="476" spans="2:10" ht="18" customHeight="1" x14ac:dyDescent="0.25">
      <c r="B476" s="219" t="s">
        <v>170</v>
      </c>
      <c r="C476" s="220"/>
      <c r="D476" s="221"/>
      <c r="E476" s="222"/>
      <c r="F476" s="222"/>
      <c r="G476" s="222"/>
      <c r="H476" s="222"/>
      <c r="I476" s="222"/>
      <c r="J476" s="223"/>
    </row>
    <row r="477" spans="2:10" ht="18" customHeight="1" x14ac:dyDescent="0.25">
      <c r="B477" s="214"/>
      <c r="C477" s="215"/>
      <c r="D477" s="6" t="s">
        <v>171</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172</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173</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172</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174</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172</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175</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172</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176</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172</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156</v>
      </c>
      <c r="C487" s="230">
        <f>C461+1</f>
        <v>14</v>
      </c>
      <c r="D487" s="231"/>
      <c r="E487" s="232">
        <f>E461+1</f>
        <v>2012</v>
      </c>
      <c r="F487" s="232"/>
      <c r="G487" s="232"/>
      <c r="H487" s="232"/>
      <c r="I487" s="232"/>
      <c r="J487" s="233"/>
    </row>
    <row r="488" spans="2:10" ht="18" customHeight="1" x14ac:dyDescent="0.25">
      <c r="B488" s="219" t="s">
        <v>157</v>
      </c>
      <c r="C488" s="220"/>
      <c r="D488" s="221"/>
      <c r="E488" s="263"/>
      <c r="F488" s="263"/>
      <c r="G488" s="263"/>
      <c r="H488" s="263"/>
      <c r="I488" s="263"/>
      <c r="J488" s="223"/>
    </row>
    <row r="489" spans="2:10" ht="18" customHeight="1" x14ac:dyDescent="0.25">
      <c r="B489" s="214"/>
      <c r="C489" s="215"/>
      <c r="D489" s="6" t="s">
        <v>158</v>
      </c>
      <c r="E489" s="23" t="s">
        <v>109</v>
      </c>
      <c r="F489" s="23" t="s">
        <v>109</v>
      </c>
      <c r="G489" s="23" t="s">
        <v>109</v>
      </c>
      <c r="H489" s="23" t="s">
        <v>109</v>
      </c>
      <c r="I489" s="23" t="s">
        <v>109</v>
      </c>
      <c r="J489" s="24"/>
    </row>
    <row r="490" spans="2:10" ht="18" customHeight="1" x14ac:dyDescent="0.25">
      <c r="B490" s="214"/>
      <c r="C490" s="215"/>
      <c r="D490" s="6" t="s">
        <v>159</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160</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161</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162</v>
      </c>
      <c r="C493" s="220"/>
      <c r="D493" s="221"/>
      <c r="E493" s="222"/>
      <c r="F493" s="222"/>
      <c r="G493" s="222"/>
      <c r="H493" s="222"/>
      <c r="I493" s="222"/>
      <c r="J493" s="223"/>
    </row>
    <row r="494" spans="2:10" ht="18" customHeight="1" x14ac:dyDescent="0.25">
      <c r="B494" s="214"/>
      <c r="C494" s="215"/>
      <c r="D494" s="6" t="s">
        <v>163</v>
      </c>
      <c r="E494" s="11" t="s">
        <v>164</v>
      </c>
      <c r="F494" s="11" t="s">
        <v>164</v>
      </c>
      <c r="G494" s="11" t="s">
        <v>164</v>
      </c>
      <c r="H494" s="11" t="s">
        <v>164</v>
      </c>
      <c r="I494" s="11" t="s">
        <v>164</v>
      </c>
      <c r="J494" s="224"/>
    </row>
    <row r="495" spans="2:10" ht="18" customHeight="1" x14ac:dyDescent="0.25">
      <c r="B495" s="214"/>
      <c r="C495" s="215"/>
      <c r="D495" s="6" t="s">
        <v>165</v>
      </c>
      <c r="E495" s="11">
        <f t="shared" ref="E495:I496" si="196">E443</f>
        <v>155</v>
      </c>
      <c r="F495" s="11">
        <f t="shared" si="196"/>
        <v>155</v>
      </c>
      <c r="G495" s="11">
        <f t="shared" si="196"/>
        <v>155</v>
      </c>
      <c r="H495" s="11">
        <f t="shared" si="196"/>
        <v>155</v>
      </c>
      <c r="I495" s="11">
        <f t="shared" si="196"/>
        <v>155</v>
      </c>
      <c r="J495" s="224"/>
    </row>
    <row r="496" spans="2:10" s="272" customFormat="1" ht="18" customHeight="1" x14ac:dyDescent="0.25">
      <c r="B496" s="267"/>
      <c r="C496" s="268"/>
      <c r="D496" s="269" t="s">
        <v>166</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167</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168</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169</v>
      </c>
      <c r="E501" s="266">
        <f t="shared" ref="E501:I501" si="199">E449</f>
        <v>0</v>
      </c>
      <c r="F501" s="266">
        <f t="shared" si="199"/>
        <v>2</v>
      </c>
      <c r="G501" s="266">
        <f t="shared" si="199"/>
        <v>0</v>
      </c>
      <c r="H501" s="266">
        <f t="shared" si="199"/>
        <v>0</v>
      </c>
      <c r="I501" s="266">
        <f t="shared" si="199"/>
        <v>0</v>
      </c>
      <c r="J501" s="218"/>
    </row>
    <row r="502" spans="2:10" ht="18" customHeight="1" x14ac:dyDescent="0.25">
      <c r="B502" s="219" t="s">
        <v>170</v>
      </c>
      <c r="C502" s="220"/>
      <c r="D502" s="221"/>
      <c r="E502" s="222"/>
      <c r="F502" s="222"/>
      <c r="G502" s="222"/>
      <c r="H502" s="222"/>
      <c r="I502" s="222"/>
      <c r="J502" s="223"/>
    </row>
    <row r="503" spans="2:10" ht="18" customHeight="1" x14ac:dyDescent="0.25">
      <c r="B503" s="214"/>
      <c r="C503" s="215"/>
      <c r="D503" s="6" t="s">
        <v>171</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172</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173</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172</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174</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172</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175</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172</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176</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172</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156</v>
      </c>
      <c r="C513" s="230">
        <f>C487+1</f>
        <v>15</v>
      </c>
      <c r="D513" s="231"/>
      <c r="E513" s="232">
        <f>E487</f>
        <v>2012</v>
      </c>
      <c r="F513" s="232"/>
      <c r="G513" s="232"/>
      <c r="H513" s="232"/>
      <c r="I513" s="232"/>
      <c r="J513" s="233"/>
    </row>
    <row r="514" spans="2:10" ht="18" customHeight="1" x14ac:dyDescent="0.25">
      <c r="B514" s="219" t="s">
        <v>157</v>
      </c>
      <c r="C514" s="220"/>
      <c r="D514" s="221"/>
      <c r="E514" s="263"/>
      <c r="F514" s="263"/>
      <c r="G514" s="263"/>
      <c r="H514" s="263"/>
      <c r="I514" s="263"/>
      <c r="J514" s="223"/>
    </row>
    <row r="515" spans="2:10" ht="18" customHeight="1" x14ac:dyDescent="0.25">
      <c r="B515" s="214"/>
      <c r="C515" s="215"/>
      <c r="D515" s="6" t="s">
        <v>158</v>
      </c>
      <c r="E515" s="23" t="s">
        <v>107</v>
      </c>
      <c r="F515" s="23" t="s">
        <v>107</v>
      </c>
      <c r="G515" s="23" t="s">
        <v>107</v>
      </c>
      <c r="H515" s="23" t="s">
        <v>107</v>
      </c>
      <c r="I515" s="23" t="s">
        <v>107</v>
      </c>
      <c r="J515" s="24"/>
    </row>
    <row r="516" spans="2:10" ht="18" customHeight="1" x14ac:dyDescent="0.25">
      <c r="B516" s="214"/>
      <c r="C516" s="215"/>
      <c r="D516" s="6" t="s">
        <v>159</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160</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161</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162</v>
      </c>
      <c r="C519" s="220"/>
      <c r="D519" s="221"/>
      <c r="E519" s="222"/>
      <c r="F519" s="222"/>
      <c r="G519" s="222"/>
      <c r="H519" s="222"/>
      <c r="I519" s="222"/>
      <c r="J519" s="223"/>
    </row>
    <row r="520" spans="2:10" ht="18" customHeight="1" x14ac:dyDescent="0.25">
      <c r="B520" s="214"/>
      <c r="C520" s="215"/>
      <c r="D520" s="6" t="s">
        <v>163</v>
      </c>
      <c r="E520" s="11" t="s">
        <v>164</v>
      </c>
      <c r="F520" s="11" t="s">
        <v>164</v>
      </c>
      <c r="G520" s="11" t="s">
        <v>164</v>
      </c>
      <c r="H520" s="11" t="s">
        <v>164</v>
      </c>
      <c r="I520" s="11" t="s">
        <v>164</v>
      </c>
      <c r="J520" s="224"/>
    </row>
    <row r="521" spans="2:10" ht="18" customHeight="1" x14ac:dyDescent="0.25">
      <c r="B521" s="214"/>
      <c r="C521" s="215"/>
      <c r="D521" s="6" t="s">
        <v>165</v>
      </c>
      <c r="E521" s="11">
        <f t="shared" ref="E521:I522" si="212">E469</f>
        <v>78</v>
      </c>
      <c r="F521" s="11">
        <f t="shared" si="212"/>
        <v>78</v>
      </c>
      <c r="G521" s="11">
        <f t="shared" si="212"/>
        <v>78</v>
      </c>
      <c r="H521" s="11">
        <f t="shared" si="212"/>
        <v>78</v>
      </c>
      <c r="I521" s="11">
        <f t="shared" si="212"/>
        <v>78</v>
      </c>
      <c r="J521" s="224"/>
    </row>
    <row r="522" spans="2:10" s="272" customFormat="1" ht="18" customHeight="1" x14ac:dyDescent="0.25">
      <c r="B522" s="267"/>
      <c r="C522" s="268"/>
      <c r="D522" s="269" t="s">
        <v>166</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167</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168</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169</v>
      </c>
      <c r="E527" s="266">
        <f t="shared" ref="E527:I527" si="215">E475</f>
        <v>0</v>
      </c>
      <c r="F527" s="266">
        <f t="shared" si="215"/>
        <v>2</v>
      </c>
      <c r="G527" s="266">
        <f t="shared" si="215"/>
        <v>0</v>
      </c>
      <c r="H527" s="266">
        <f t="shared" si="215"/>
        <v>0</v>
      </c>
      <c r="I527" s="266">
        <f t="shared" si="215"/>
        <v>0</v>
      </c>
      <c r="J527" s="218"/>
    </row>
    <row r="528" spans="2:10" ht="18" customHeight="1" x14ac:dyDescent="0.25">
      <c r="B528" s="219" t="s">
        <v>170</v>
      </c>
      <c r="C528" s="220"/>
      <c r="D528" s="221"/>
      <c r="E528" s="222"/>
      <c r="F528" s="222"/>
      <c r="G528" s="222"/>
      <c r="H528" s="222"/>
      <c r="I528" s="222"/>
      <c r="J528" s="223"/>
    </row>
    <row r="529" spans="2:10" ht="18" customHeight="1" x14ac:dyDescent="0.25">
      <c r="B529" s="214"/>
      <c r="C529" s="215"/>
      <c r="D529" s="6" t="s">
        <v>171</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172</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173</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172</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174</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172</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175</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172</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176</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172</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156</v>
      </c>
      <c r="C539" s="230">
        <f>C513+1</f>
        <v>16</v>
      </c>
      <c r="D539" s="231"/>
      <c r="E539" s="232">
        <f>E513+1</f>
        <v>2013</v>
      </c>
      <c r="F539" s="232"/>
      <c r="G539" s="232"/>
      <c r="H539" s="232"/>
      <c r="I539" s="232"/>
      <c r="J539" s="233"/>
    </row>
    <row r="540" spans="2:10" ht="18" customHeight="1" x14ac:dyDescent="0.25">
      <c r="B540" s="219" t="s">
        <v>157</v>
      </c>
      <c r="C540" s="220"/>
      <c r="D540" s="221"/>
      <c r="E540" s="263"/>
      <c r="F540" s="263"/>
      <c r="G540" s="263"/>
      <c r="H540" s="263"/>
      <c r="I540" s="263"/>
      <c r="J540" s="223"/>
    </row>
    <row r="541" spans="2:10" ht="18" customHeight="1" x14ac:dyDescent="0.25">
      <c r="B541" s="214"/>
      <c r="C541" s="215"/>
      <c r="D541" s="6" t="s">
        <v>158</v>
      </c>
      <c r="E541" s="23" t="s">
        <v>109</v>
      </c>
      <c r="F541" s="23" t="s">
        <v>109</v>
      </c>
      <c r="G541" s="23" t="s">
        <v>109</v>
      </c>
      <c r="H541" s="23" t="s">
        <v>109</v>
      </c>
      <c r="I541" s="23" t="s">
        <v>109</v>
      </c>
      <c r="J541" s="24"/>
    </row>
    <row r="542" spans="2:10" ht="18" customHeight="1" x14ac:dyDescent="0.25">
      <c r="B542" s="214"/>
      <c r="C542" s="215"/>
      <c r="D542" s="6" t="s">
        <v>159</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160</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161</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162</v>
      </c>
      <c r="C545" s="220"/>
      <c r="D545" s="221"/>
      <c r="E545" s="222"/>
      <c r="F545" s="222"/>
      <c r="G545" s="222"/>
      <c r="H545" s="222"/>
      <c r="I545" s="222"/>
      <c r="J545" s="223"/>
    </row>
    <row r="546" spans="2:10" ht="18" customHeight="1" x14ac:dyDescent="0.25">
      <c r="B546" s="214"/>
      <c r="C546" s="215"/>
      <c r="D546" s="6" t="s">
        <v>163</v>
      </c>
      <c r="E546" s="11" t="s">
        <v>164</v>
      </c>
      <c r="F546" s="11" t="s">
        <v>164</v>
      </c>
      <c r="G546" s="11" t="s">
        <v>164</v>
      </c>
      <c r="H546" s="11" t="s">
        <v>164</v>
      </c>
      <c r="I546" s="11" t="s">
        <v>164</v>
      </c>
      <c r="J546" s="224"/>
    </row>
    <row r="547" spans="2:10" ht="18" customHeight="1" x14ac:dyDescent="0.25">
      <c r="B547" s="214"/>
      <c r="C547" s="215"/>
      <c r="D547" s="6" t="s">
        <v>165</v>
      </c>
      <c r="E547" s="11">
        <f t="shared" ref="E547:I548" si="228">E495</f>
        <v>155</v>
      </c>
      <c r="F547" s="11">
        <f t="shared" si="228"/>
        <v>155</v>
      </c>
      <c r="G547" s="11">
        <f t="shared" si="228"/>
        <v>155</v>
      </c>
      <c r="H547" s="11">
        <f t="shared" si="228"/>
        <v>155</v>
      </c>
      <c r="I547" s="11">
        <f t="shared" si="228"/>
        <v>155</v>
      </c>
      <c r="J547" s="224"/>
    </row>
    <row r="548" spans="2:10" s="272" customFormat="1" ht="18" customHeight="1" x14ac:dyDescent="0.25">
      <c r="B548" s="267"/>
      <c r="C548" s="268"/>
      <c r="D548" s="269" t="s">
        <v>166</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167</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168</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169</v>
      </c>
      <c r="E553" s="266">
        <f t="shared" ref="E553:I553" si="231">E501</f>
        <v>0</v>
      </c>
      <c r="F553" s="266">
        <f t="shared" si="231"/>
        <v>2</v>
      </c>
      <c r="G553" s="266">
        <f t="shared" si="231"/>
        <v>0</v>
      </c>
      <c r="H553" s="266">
        <f t="shared" si="231"/>
        <v>0</v>
      </c>
      <c r="I553" s="266">
        <f t="shared" si="231"/>
        <v>0</v>
      </c>
      <c r="J553" s="218"/>
    </row>
    <row r="554" spans="2:10" ht="18" customHeight="1" x14ac:dyDescent="0.25">
      <c r="B554" s="219" t="s">
        <v>170</v>
      </c>
      <c r="C554" s="220"/>
      <c r="D554" s="221"/>
      <c r="E554" s="222"/>
      <c r="F554" s="222"/>
      <c r="G554" s="222"/>
      <c r="H554" s="222"/>
      <c r="I554" s="222"/>
      <c r="J554" s="223"/>
    </row>
    <row r="555" spans="2:10" ht="18" customHeight="1" x14ac:dyDescent="0.25">
      <c r="B555" s="214"/>
      <c r="C555" s="215"/>
      <c r="D555" s="6" t="s">
        <v>171</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172</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173</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172</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174</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172</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175</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172</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176</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172</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156</v>
      </c>
      <c r="C565" s="230">
        <f>C539+1</f>
        <v>17</v>
      </c>
      <c r="D565" s="231"/>
      <c r="E565" s="232">
        <f>E539</f>
        <v>2013</v>
      </c>
      <c r="F565" s="232"/>
      <c r="G565" s="232"/>
      <c r="H565" s="232"/>
      <c r="I565" s="232"/>
      <c r="J565" s="233"/>
    </row>
    <row r="566" spans="2:10" ht="18" customHeight="1" x14ac:dyDescent="0.25">
      <c r="B566" s="219" t="s">
        <v>157</v>
      </c>
      <c r="C566" s="220"/>
      <c r="D566" s="221"/>
      <c r="E566" s="263"/>
      <c r="F566" s="263"/>
      <c r="G566" s="263"/>
      <c r="H566" s="263"/>
      <c r="I566" s="263"/>
      <c r="J566" s="223"/>
    </row>
    <row r="567" spans="2:10" ht="18" customHeight="1" x14ac:dyDescent="0.25">
      <c r="B567" s="214"/>
      <c r="C567" s="215"/>
      <c r="D567" s="6" t="s">
        <v>158</v>
      </c>
      <c r="E567" s="23" t="s">
        <v>107</v>
      </c>
      <c r="F567" s="23" t="s">
        <v>107</v>
      </c>
      <c r="G567" s="23" t="s">
        <v>107</v>
      </c>
      <c r="H567" s="23" t="s">
        <v>107</v>
      </c>
      <c r="I567" s="23" t="s">
        <v>107</v>
      </c>
      <c r="J567" s="24"/>
    </row>
    <row r="568" spans="2:10" ht="18" customHeight="1" x14ac:dyDescent="0.25">
      <c r="B568" s="214"/>
      <c r="C568" s="215"/>
      <c r="D568" s="6" t="s">
        <v>159</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160</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161</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162</v>
      </c>
      <c r="C571" s="220"/>
      <c r="D571" s="221"/>
      <c r="E571" s="222"/>
      <c r="F571" s="222"/>
      <c r="G571" s="222"/>
      <c r="H571" s="222"/>
      <c r="I571" s="222"/>
      <c r="J571" s="223"/>
    </row>
    <row r="572" spans="2:10" ht="18" customHeight="1" x14ac:dyDescent="0.25">
      <c r="B572" s="214"/>
      <c r="C572" s="215"/>
      <c r="D572" s="6" t="s">
        <v>163</v>
      </c>
      <c r="E572" s="11" t="s">
        <v>164</v>
      </c>
      <c r="F572" s="11" t="s">
        <v>164</v>
      </c>
      <c r="G572" s="11" t="s">
        <v>164</v>
      </c>
      <c r="H572" s="11" t="s">
        <v>164</v>
      </c>
      <c r="I572" s="11" t="s">
        <v>164</v>
      </c>
      <c r="J572" s="224"/>
    </row>
    <row r="573" spans="2:10" ht="18" customHeight="1" x14ac:dyDescent="0.25">
      <c r="B573" s="214"/>
      <c r="C573" s="215"/>
      <c r="D573" s="6" t="s">
        <v>165</v>
      </c>
      <c r="E573" s="11">
        <f t="shared" ref="E573:I574" si="244">E521</f>
        <v>78</v>
      </c>
      <c r="F573" s="11">
        <f t="shared" si="244"/>
        <v>78</v>
      </c>
      <c r="G573" s="11">
        <f t="shared" si="244"/>
        <v>78</v>
      </c>
      <c r="H573" s="11">
        <f t="shared" si="244"/>
        <v>78</v>
      </c>
      <c r="I573" s="11">
        <f t="shared" si="244"/>
        <v>78</v>
      </c>
      <c r="J573" s="224"/>
    </row>
    <row r="574" spans="2:10" s="272" customFormat="1" ht="18" customHeight="1" x14ac:dyDescent="0.25">
      <c r="B574" s="267"/>
      <c r="C574" s="268"/>
      <c r="D574" s="269" t="s">
        <v>166</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167</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168</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169</v>
      </c>
      <c r="E579" s="266">
        <f t="shared" ref="E579:I579" si="247">E527</f>
        <v>0</v>
      </c>
      <c r="F579" s="266">
        <f t="shared" si="247"/>
        <v>2</v>
      </c>
      <c r="G579" s="266">
        <f t="shared" si="247"/>
        <v>0</v>
      </c>
      <c r="H579" s="266">
        <f t="shared" si="247"/>
        <v>0</v>
      </c>
      <c r="I579" s="266">
        <f t="shared" si="247"/>
        <v>0</v>
      </c>
      <c r="J579" s="218"/>
    </row>
    <row r="580" spans="2:10" ht="18" customHeight="1" x14ac:dyDescent="0.25">
      <c r="B580" s="219" t="s">
        <v>170</v>
      </c>
      <c r="C580" s="220"/>
      <c r="D580" s="221"/>
      <c r="E580" s="222"/>
      <c r="F580" s="222"/>
      <c r="G580" s="222"/>
      <c r="H580" s="222"/>
      <c r="I580" s="222"/>
      <c r="J580" s="223"/>
    </row>
    <row r="581" spans="2:10" ht="18" customHeight="1" x14ac:dyDescent="0.25">
      <c r="B581" s="214"/>
      <c r="C581" s="215"/>
      <c r="D581" s="6" t="s">
        <v>171</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172</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173</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172</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174</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172</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175</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172</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176</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172</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156</v>
      </c>
      <c r="C591" s="230">
        <f>C565+1</f>
        <v>18</v>
      </c>
      <c r="D591" s="231"/>
      <c r="E591" s="232">
        <f>E565+1</f>
        <v>2014</v>
      </c>
      <c r="F591" s="232"/>
      <c r="G591" s="232"/>
      <c r="H591" s="232"/>
      <c r="I591" s="232"/>
      <c r="J591" s="233"/>
    </row>
    <row r="592" spans="2:10" ht="18" customHeight="1" x14ac:dyDescent="0.25">
      <c r="B592" s="219" t="s">
        <v>157</v>
      </c>
      <c r="C592" s="220"/>
      <c r="D592" s="221"/>
      <c r="E592" s="263"/>
      <c r="F592" s="263"/>
      <c r="G592" s="263"/>
      <c r="H592" s="263"/>
      <c r="I592" s="263"/>
      <c r="J592" s="223"/>
    </row>
    <row r="593" spans="2:10" ht="18" customHeight="1" x14ac:dyDescent="0.25">
      <c r="B593" s="214"/>
      <c r="C593" s="215"/>
      <c r="D593" s="6" t="s">
        <v>158</v>
      </c>
      <c r="E593" s="23" t="s">
        <v>109</v>
      </c>
      <c r="F593" s="23" t="s">
        <v>109</v>
      </c>
      <c r="G593" s="23" t="s">
        <v>109</v>
      </c>
      <c r="H593" s="23" t="s">
        <v>109</v>
      </c>
      <c r="I593" s="23" t="s">
        <v>109</v>
      </c>
      <c r="J593" s="24"/>
    </row>
    <row r="594" spans="2:10" ht="18" customHeight="1" x14ac:dyDescent="0.25">
      <c r="B594" s="214"/>
      <c r="C594" s="215"/>
      <c r="D594" s="6" t="s">
        <v>159</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160</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161</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162</v>
      </c>
      <c r="C597" s="220"/>
      <c r="D597" s="221"/>
      <c r="E597" s="222"/>
      <c r="F597" s="222"/>
      <c r="G597" s="222"/>
      <c r="H597" s="222"/>
      <c r="I597" s="222"/>
      <c r="J597" s="223"/>
    </row>
    <row r="598" spans="2:10" ht="18" customHeight="1" x14ac:dyDescent="0.25">
      <c r="B598" s="214"/>
      <c r="C598" s="215"/>
      <c r="D598" s="6" t="s">
        <v>163</v>
      </c>
      <c r="E598" s="11" t="s">
        <v>164</v>
      </c>
      <c r="F598" s="11" t="s">
        <v>164</v>
      </c>
      <c r="G598" s="11" t="s">
        <v>164</v>
      </c>
      <c r="H598" s="11" t="s">
        <v>164</v>
      </c>
      <c r="I598" s="11" t="s">
        <v>164</v>
      </c>
      <c r="J598" s="224"/>
    </row>
    <row r="599" spans="2:10" ht="18" customHeight="1" x14ac:dyDescent="0.25">
      <c r="B599" s="214"/>
      <c r="C599" s="215"/>
      <c r="D599" s="6" t="s">
        <v>165</v>
      </c>
      <c r="E599" s="11">
        <f t="shared" ref="E599:I600" si="260">E547</f>
        <v>155</v>
      </c>
      <c r="F599" s="11">
        <f t="shared" si="260"/>
        <v>155</v>
      </c>
      <c r="G599" s="11">
        <f t="shared" si="260"/>
        <v>155</v>
      </c>
      <c r="H599" s="11">
        <f t="shared" si="260"/>
        <v>155</v>
      </c>
      <c r="I599" s="11">
        <f t="shared" si="260"/>
        <v>155</v>
      </c>
      <c r="J599" s="224"/>
    </row>
    <row r="600" spans="2:10" s="272" customFormat="1" ht="18" customHeight="1" x14ac:dyDescent="0.25">
      <c r="B600" s="267"/>
      <c r="C600" s="268"/>
      <c r="D600" s="269" t="s">
        <v>166</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167</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168</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169</v>
      </c>
      <c r="E605" s="266">
        <f t="shared" ref="E605:I605" si="263">E553</f>
        <v>0</v>
      </c>
      <c r="F605" s="266">
        <f t="shared" si="263"/>
        <v>2</v>
      </c>
      <c r="G605" s="266">
        <f t="shared" si="263"/>
        <v>0</v>
      </c>
      <c r="H605" s="266">
        <f t="shared" si="263"/>
        <v>0</v>
      </c>
      <c r="I605" s="266">
        <f t="shared" si="263"/>
        <v>0</v>
      </c>
      <c r="J605" s="218"/>
    </row>
    <row r="606" spans="2:10" ht="18" customHeight="1" x14ac:dyDescent="0.25">
      <c r="B606" s="219" t="s">
        <v>170</v>
      </c>
      <c r="C606" s="220"/>
      <c r="D606" s="221"/>
      <c r="E606" s="222"/>
      <c r="F606" s="222"/>
      <c r="G606" s="222"/>
      <c r="H606" s="222"/>
      <c r="I606" s="222"/>
      <c r="J606" s="223"/>
    </row>
    <row r="607" spans="2:10" ht="18" customHeight="1" x14ac:dyDescent="0.25">
      <c r="B607" s="214"/>
      <c r="C607" s="215"/>
      <c r="D607" s="6" t="s">
        <v>171</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172</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173</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172</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174</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172</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175</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172</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176</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172</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156</v>
      </c>
      <c r="C617" s="230">
        <f>C591+1</f>
        <v>19</v>
      </c>
      <c r="D617" s="231"/>
      <c r="E617" s="232">
        <f>E591</f>
        <v>2014</v>
      </c>
      <c r="F617" s="232"/>
      <c r="G617" s="232"/>
      <c r="H617" s="232"/>
      <c r="I617" s="232"/>
      <c r="J617" s="233"/>
    </row>
    <row r="618" spans="2:10" ht="18" customHeight="1" x14ac:dyDescent="0.25">
      <c r="B618" s="219" t="s">
        <v>157</v>
      </c>
      <c r="C618" s="220"/>
      <c r="D618" s="221"/>
      <c r="E618" s="263"/>
      <c r="F618" s="263"/>
      <c r="G618" s="263"/>
      <c r="H618" s="263"/>
      <c r="I618" s="263"/>
      <c r="J618" s="223"/>
    </row>
    <row r="619" spans="2:10" ht="18" customHeight="1" x14ac:dyDescent="0.25">
      <c r="B619" s="214"/>
      <c r="C619" s="215"/>
      <c r="D619" s="6" t="s">
        <v>158</v>
      </c>
      <c r="E619" s="23" t="s">
        <v>107</v>
      </c>
      <c r="F619" s="23" t="s">
        <v>107</v>
      </c>
      <c r="G619" s="23" t="s">
        <v>107</v>
      </c>
      <c r="H619" s="23" t="s">
        <v>107</v>
      </c>
      <c r="I619" s="23" t="s">
        <v>107</v>
      </c>
      <c r="J619" s="24"/>
    </row>
    <row r="620" spans="2:10" ht="18" customHeight="1" x14ac:dyDescent="0.25">
      <c r="B620" s="214"/>
      <c r="C620" s="215"/>
      <c r="D620" s="6" t="s">
        <v>159</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160</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161</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162</v>
      </c>
      <c r="C623" s="220"/>
      <c r="D623" s="221"/>
      <c r="E623" s="222"/>
      <c r="F623" s="222"/>
      <c r="G623" s="222"/>
      <c r="H623" s="222"/>
      <c r="I623" s="222"/>
      <c r="J623" s="223"/>
    </row>
    <row r="624" spans="2:10" ht="18" customHeight="1" x14ac:dyDescent="0.25">
      <c r="B624" s="214"/>
      <c r="C624" s="215"/>
      <c r="D624" s="6" t="s">
        <v>163</v>
      </c>
      <c r="E624" s="11" t="s">
        <v>164</v>
      </c>
      <c r="F624" s="11" t="s">
        <v>164</v>
      </c>
      <c r="G624" s="11" t="s">
        <v>164</v>
      </c>
      <c r="H624" s="11" t="s">
        <v>164</v>
      </c>
      <c r="I624" s="11" t="s">
        <v>164</v>
      </c>
      <c r="J624" s="224"/>
    </row>
    <row r="625" spans="2:10" ht="18" customHeight="1" x14ac:dyDescent="0.25">
      <c r="B625" s="214"/>
      <c r="C625" s="215"/>
      <c r="D625" s="6" t="s">
        <v>165</v>
      </c>
      <c r="E625" s="11">
        <f t="shared" ref="E625:I626" si="276">E573</f>
        <v>78</v>
      </c>
      <c r="F625" s="11">
        <f t="shared" si="276"/>
        <v>78</v>
      </c>
      <c r="G625" s="11">
        <f t="shared" si="276"/>
        <v>78</v>
      </c>
      <c r="H625" s="11">
        <f t="shared" si="276"/>
        <v>78</v>
      </c>
      <c r="I625" s="11">
        <f t="shared" si="276"/>
        <v>78</v>
      </c>
      <c r="J625" s="224"/>
    </row>
    <row r="626" spans="2:10" s="272" customFormat="1" ht="18" customHeight="1" x14ac:dyDescent="0.25">
      <c r="B626" s="267"/>
      <c r="C626" s="268"/>
      <c r="D626" s="269" t="s">
        <v>166</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167</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168</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169</v>
      </c>
      <c r="E631" s="266">
        <f t="shared" ref="E631:I631" si="279">E579</f>
        <v>0</v>
      </c>
      <c r="F631" s="266">
        <f t="shared" si="279"/>
        <v>2</v>
      </c>
      <c r="G631" s="266">
        <f t="shared" si="279"/>
        <v>0</v>
      </c>
      <c r="H631" s="266">
        <f t="shared" si="279"/>
        <v>0</v>
      </c>
      <c r="I631" s="266">
        <f t="shared" si="279"/>
        <v>0</v>
      </c>
      <c r="J631" s="218"/>
    </row>
    <row r="632" spans="2:10" ht="18" customHeight="1" x14ac:dyDescent="0.25">
      <c r="B632" s="219" t="s">
        <v>170</v>
      </c>
      <c r="C632" s="220"/>
      <c r="D632" s="221"/>
      <c r="E632" s="222"/>
      <c r="F632" s="222"/>
      <c r="G632" s="222"/>
      <c r="H632" s="222"/>
      <c r="I632" s="222"/>
      <c r="J632" s="223"/>
    </row>
    <row r="633" spans="2:10" ht="18" customHeight="1" x14ac:dyDescent="0.25">
      <c r="B633" s="214"/>
      <c r="C633" s="215"/>
      <c r="D633" s="6" t="s">
        <v>171</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172</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173</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172</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174</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172</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175</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172</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176</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172</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156</v>
      </c>
      <c r="C643" s="230">
        <f>C617+1</f>
        <v>20</v>
      </c>
      <c r="D643" s="231"/>
      <c r="E643" s="232">
        <f>E617+1</f>
        <v>2015</v>
      </c>
      <c r="F643" s="232"/>
      <c r="G643" s="232"/>
      <c r="H643" s="232"/>
      <c r="I643" s="232"/>
      <c r="J643" s="233"/>
    </row>
    <row r="644" spans="2:10" ht="18" customHeight="1" x14ac:dyDescent="0.25">
      <c r="B644" s="219" t="s">
        <v>157</v>
      </c>
      <c r="C644" s="220"/>
      <c r="D644" s="221"/>
      <c r="E644" s="263"/>
      <c r="F644" s="263"/>
      <c r="G644" s="263"/>
      <c r="H644" s="263"/>
      <c r="I644" s="263"/>
      <c r="J644" s="223"/>
    </row>
    <row r="645" spans="2:10" ht="18" customHeight="1" x14ac:dyDescent="0.25">
      <c r="B645" s="214"/>
      <c r="C645" s="215"/>
      <c r="D645" s="6" t="s">
        <v>158</v>
      </c>
      <c r="E645" s="23" t="s">
        <v>109</v>
      </c>
      <c r="F645" s="23" t="s">
        <v>109</v>
      </c>
      <c r="G645" s="23" t="s">
        <v>109</v>
      </c>
      <c r="H645" s="23" t="s">
        <v>109</v>
      </c>
      <c r="I645" s="23" t="s">
        <v>109</v>
      </c>
      <c r="J645" s="24"/>
    </row>
    <row r="646" spans="2:10" ht="18" customHeight="1" x14ac:dyDescent="0.25">
      <c r="B646" s="214"/>
      <c r="C646" s="215"/>
      <c r="D646" s="6" t="s">
        <v>159</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160</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161</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162</v>
      </c>
      <c r="C649" s="220"/>
      <c r="D649" s="221"/>
      <c r="E649" s="222"/>
      <c r="F649" s="222"/>
      <c r="G649" s="222"/>
      <c r="H649" s="222"/>
      <c r="I649" s="222"/>
      <c r="J649" s="223"/>
    </row>
    <row r="650" spans="2:10" ht="18" customHeight="1" x14ac:dyDescent="0.25">
      <c r="B650" s="214"/>
      <c r="C650" s="215"/>
      <c r="D650" s="6" t="s">
        <v>163</v>
      </c>
      <c r="E650" s="11" t="s">
        <v>164</v>
      </c>
      <c r="F650" s="11" t="s">
        <v>164</v>
      </c>
      <c r="G650" s="11" t="s">
        <v>164</v>
      </c>
      <c r="H650" s="11" t="s">
        <v>164</v>
      </c>
      <c r="I650" s="11" t="s">
        <v>164</v>
      </c>
      <c r="J650" s="224"/>
    </row>
    <row r="651" spans="2:10" ht="18" customHeight="1" x14ac:dyDescent="0.25">
      <c r="B651" s="214"/>
      <c r="C651" s="215"/>
      <c r="D651" s="6" t="s">
        <v>165</v>
      </c>
      <c r="E651" s="11">
        <f t="shared" ref="E651:I652" si="292">E599</f>
        <v>155</v>
      </c>
      <c r="F651" s="11">
        <f t="shared" si="292"/>
        <v>155</v>
      </c>
      <c r="G651" s="11">
        <f t="shared" si="292"/>
        <v>155</v>
      </c>
      <c r="H651" s="11">
        <f t="shared" si="292"/>
        <v>155</v>
      </c>
      <c r="I651" s="11">
        <f t="shared" si="292"/>
        <v>155</v>
      </c>
      <c r="J651" s="224"/>
    </row>
    <row r="652" spans="2:10" s="272" customFormat="1" ht="18" customHeight="1" x14ac:dyDescent="0.25">
      <c r="B652" s="267"/>
      <c r="C652" s="268"/>
      <c r="D652" s="269" t="s">
        <v>166</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167</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168</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169</v>
      </c>
      <c r="E657" s="266">
        <f t="shared" ref="E657:I657" si="295">E605</f>
        <v>0</v>
      </c>
      <c r="F657" s="266">
        <f t="shared" si="295"/>
        <v>2</v>
      </c>
      <c r="G657" s="266">
        <f t="shared" si="295"/>
        <v>0</v>
      </c>
      <c r="H657" s="266">
        <f t="shared" si="295"/>
        <v>0</v>
      </c>
      <c r="I657" s="266">
        <f t="shared" si="295"/>
        <v>0</v>
      </c>
      <c r="J657" s="218"/>
    </row>
    <row r="658" spans="2:10" ht="18" customHeight="1" x14ac:dyDescent="0.25">
      <c r="B658" s="219" t="s">
        <v>170</v>
      </c>
      <c r="C658" s="220"/>
      <c r="D658" s="221"/>
      <c r="E658" s="222"/>
      <c r="F658" s="222"/>
      <c r="G658" s="222"/>
      <c r="H658" s="222"/>
      <c r="I658" s="222"/>
      <c r="J658" s="223"/>
    </row>
    <row r="659" spans="2:10" ht="18" customHeight="1" x14ac:dyDescent="0.25">
      <c r="B659" s="214"/>
      <c r="C659" s="215"/>
      <c r="D659" s="6" t="s">
        <v>171</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172</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173</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172</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174</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172</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175</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172</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176</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172</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156</v>
      </c>
      <c r="C669" s="230">
        <f>C643+1</f>
        <v>21</v>
      </c>
      <c r="D669" s="231"/>
      <c r="E669" s="232"/>
      <c r="F669" s="232"/>
      <c r="G669" s="232"/>
      <c r="H669" s="232"/>
      <c r="I669" s="232"/>
      <c r="J669" s="233"/>
    </row>
    <row r="670" spans="2:10" ht="18" customHeight="1" x14ac:dyDescent="0.25">
      <c r="B670" s="219" t="s">
        <v>157</v>
      </c>
      <c r="C670" s="220"/>
      <c r="D670" s="221"/>
      <c r="E670" s="263"/>
      <c r="F670" s="263"/>
      <c r="G670" s="263"/>
      <c r="H670" s="263"/>
      <c r="I670" s="263"/>
      <c r="J670" s="223"/>
    </row>
    <row r="671" spans="2:10" ht="18" customHeight="1" x14ac:dyDescent="0.25">
      <c r="B671" s="214"/>
      <c r="C671" s="215"/>
      <c r="D671" s="6" t="s">
        <v>158</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159</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160</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161</v>
      </c>
      <c r="E674" s="266">
        <v>0</v>
      </c>
      <c r="F674" s="266">
        <f>E674</f>
        <v>0</v>
      </c>
      <c r="G674" s="266">
        <f t="shared" ref="G674:I674" si="306">F674</f>
        <v>0</v>
      </c>
      <c r="H674" s="266">
        <f t="shared" si="306"/>
        <v>0</v>
      </c>
      <c r="I674" s="266">
        <f t="shared" si="306"/>
        <v>0</v>
      </c>
      <c r="J674" s="224"/>
    </row>
    <row r="675" spans="2:10" ht="18" customHeight="1" x14ac:dyDescent="0.25">
      <c r="B675" s="219" t="s">
        <v>162</v>
      </c>
      <c r="C675" s="220"/>
      <c r="D675" s="221"/>
      <c r="E675" s="222"/>
      <c r="F675" s="222"/>
      <c r="G675" s="222"/>
      <c r="H675" s="222"/>
      <c r="I675" s="222"/>
      <c r="J675" s="223"/>
    </row>
    <row r="676" spans="2:10" ht="18" customHeight="1" x14ac:dyDescent="0.25">
      <c r="B676" s="214"/>
      <c r="C676" s="215"/>
      <c r="D676" s="6" t="s">
        <v>163</v>
      </c>
      <c r="E676" s="11" t="s">
        <v>164</v>
      </c>
      <c r="F676" s="11" t="s">
        <v>164</v>
      </c>
      <c r="G676" s="11" t="s">
        <v>164</v>
      </c>
      <c r="H676" s="11" t="s">
        <v>164</v>
      </c>
      <c r="I676" s="11" t="s">
        <v>164</v>
      </c>
      <c r="J676" s="224"/>
    </row>
    <row r="677" spans="2:10" ht="18" customHeight="1" x14ac:dyDescent="0.25">
      <c r="B677" s="214"/>
      <c r="C677" s="215"/>
      <c r="D677" s="6" t="s">
        <v>165</v>
      </c>
      <c r="E677" s="11">
        <v>230</v>
      </c>
      <c r="F677" s="11">
        <v>230</v>
      </c>
      <c r="G677" s="11">
        <v>230</v>
      </c>
      <c r="H677" s="11">
        <v>230</v>
      </c>
      <c r="I677" s="11">
        <v>230</v>
      </c>
      <c r="J677" s="224"/>
    </row>
    <row r="678" spans="2:10" s="272" customFormat="1" ht="18" customHeight="1" x14ac:dyDescent="0.25">
      <c r="B678" s="267"/>
      <c r="C678" s="268"/>
      <c r="D678" s="269" t="s">
        <v>166</v>
      </c>
      <c r="E678" s="283">
        <v>0</v>
      </c>
      <c r="F678" s="283">
        <v>0</v>
      </c>
      <c r="G678" s="283">
        <v>0</v>
      </c>
      <c r="H678" s="283">
        <v>0</v>
      </c>
      <c r="I678" s="283">
        <v>0</v>
      </c>
      <c r="J678" s="270"/>
    </row>
    <row r="679" spans="2:10" ht="18" customHeight="1" x14ac:dyDescent="0.25">
      <c r="B679" s="214"/>
      <c r="C679" s="215"/>
      <c r="D679" s="6" t="s">
        <v>167</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168</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169</v>
      </c>
      <c r="E683" s="266">
        <v>0</v>
      </c>
      <c r="F683" s="266">
        <v>0</v>
      </c>
      <c r="G683" s="266">
        <v>0</v>
      </c>
      <c r="H683" s="266">
        <v>0</v>
      </c>
      <c r="I683" s="266">
        <v>0</v>
      </c>
      <c r="J683" s="218"/>
    </row>
    <row r="684" spans="2:10" ht="18" customHeight="1" x14ac:dyDescent="0.25">
      <c r="B684" s="219" t="s">
        <v>170</v>
      </c>
      <c r="C684" s="220"/>
      <c r="D684" s="221"/>
      <c r="E684" s="222"/>
      <c r="F684" s="222"/>
      <c r="G684" s="222"/>
      <c r="H684" s="222"/>
      <c r="I684" s="222"/>
      <c r="J684" s="223"/>
    </row>
    <row r="685" spans="2:10" ht="18" customHeight="1" x14ac:dyDescent="0.25">
      <c r="B685" s="214"/>
      <c r="C685" s="215"/>
      <c r="D685" s="6" t="s">
        <v>171</v>
      </c>
      <c r="E685" s="14">
        <v>0</v>
      </c>
      <c r="F685" s="14">
        <v>0</v>
      </c>
      <c r="G685" s="14">
        <v>0</v>
      </c>
      <c r="H685" s="14">
        <v>0</v>
      </c>
      <c r="I685" s="14">
        <v>0</v>
      </c>
      <c r="J685" s="224"/>
    </row>
    <row r="686" spans="2:10" ht="18" customHeight="1" x14ac:dyDescent="0.25">
      <c r="B686" s="273"/>
      <c r="C686" s="274"/>
      <c r="D686" s="6" t="s">
        <v>172</v>
      </c>
      <c r="E686" s="14">
        <v>0</v>
      </c>
      <c r="F686" s="14">
        <v>0</v>
      </c>
      <c r="G686" s="14">
        <v>0</v>
      </c>
      <c r="H686" s="14">
        <v>0</v>
      </c>
      <c r="I686" s="14">
        <v>0</v>
      </c>
      <c r="J686" s="224"/>
    </row>
    <row r="687" spans="2:10" ht="18" customHeight="1" x14ac:dyDescent="0.25">
      <c r="B687" s="275"/>
      <c r="C687" s="276"/>
      <c r="D687" s="277" t="s">
        <v>173</v>
      </c>
      <c r="E687" s="278">
        <v>0</v>
      </c>
      <c r="F687" s="278">
        <v>0</v>
      </c>
      <c r="G687" s="278">
        <v>0</v>
      </c>
      <c r="H687" s="278">
        <v>0</v>
      </c>
      <c r="I687" s="278">
        <v>0</v>
      </c>
      <c r="J687" s="279"/>
    </row>
    <row r="688" spans="2:10" ht="18" customHeight="1" x14ac:dyDescent="0.25">
      <c r="B688" s="273"/>
      <c r="C688" s="274"/>
      <c r="D688" s="6" t="s">
        <v>172</v>
      </c>
      <c r="E688" s="14">
        <v>0</v>
      </c>
      <c r="F688" s="14">
        <v>0</v>
      </c>
      <c r="G688" s="14">
        <v>0</v>
      </c>
      <c r="H688" s="14">
        <v>0</v>
      </c>
      <c r="I688" s="14">
        <v>0</v>
      </c>
      <c r="J688" s="224"/>
    </row>
    <row r="689" spans="2:10" ht="18" customHeight="1" x14ac:dyDescent="0.25">
      <c r="B689" s="275"/>
      <c r="C689" s="276"/>
      <c r="D689" s="277" t="s">
        <v>174</v>
      </c>
      <c r="E689" s="278">
        <v>0</v>
      </c>
      <c r="F689" s="278">
        <v>0</v>
      </c>
      <c r="G689" s="278">
        <v>0</v>
      </c>
      <c r="H689" s="278">
        <v>0</v>
      </c>
      <c r="I689" s="278">
        <v>0</v>
      </c>
      <c r="J689" s="279"/>
    </row>
    <row r="690" spans="2:10" ht="18" customHeight="1" x14ac:dyDescent="0.25">
      <c r="B690" s="273"/>
      <c r="C690" s="274"/>
      <c r="D690" s="6" t="s">
        <v>172</v>
      </c>
      <c r="E690" s="14">
        <v>0</v>
      </c>
      <c r="F690" s="14">
        <v>0</v>
      </c>
      <c r="G690" s="14">
        <v>0</v>
      </c>
      <c r="H690" s="14">
        <v>0</v>
      </c>
      <c r="I690" s="14">
        <v>0</v>
      </c>
      <c r="J690" s="224"/>
    </row>
    <row r="691" spans="2:10" ht="18" customHeight="1" x14ac:dyDescent="0.25">
      <c r="B691" s="275"/>
      <c r="C691" s="276"/>
      <c r="D691" s="277" t="s">
        <v>175</v>
      </c>
      <c r="E691" s="278">
        <v>0</v>
      </c>
      <c r="F691" s="278">
        <v>0</v>
      </c>
      <c r="G691" s="278">
        <v>0</v>
      </c>
      <c r="H691" s="278">
        <v>0</v>
      </c>
      <c r="I691" s="278">
        <v>0</v>
      </c>
      <c r="J691" s="279"/>
    </row>
    <row r="692" spans="2:10" ht="18" customHeight="1" x14ac:dyDescent="0.25">
      <c r="B692" s="273"/>
      <c r="C692" s="274"/>
      <c r="D692" s="6" t="s">
        <v>172</v>
      </c>
      <c r="E692" s="14">
        <v>0</v>
      </c>
      <c r="F692" s="14">
        <v>0</v>
      </c>
      <c r="G692" s="14">
        <v>0</v>
      </c>
      <c r="H692" s="14">
        <v>0</v>
      </c>
      <c r="I692" s="14">
        <v>0</v>
      </c>
      <c r="J692" s="224"/>
    </row>
    <row r="693" spans="2:10" ht="18" customHeight="1" x14ac:dyDescent="0.25">
      <c r="B693" s="275"/>
      <c r="C693" s="276"/>
      <c r="D693" s="277" t="s">
        <v>176</v>
      </c>
      <c r="E693" s="278">
        <v>0</v>
      </c>
      <c r="F693" s="278">
        <v>0</v>
      </c>
      <c r="G693" s="278">
        <v>0</v>
      </c>
      <c r="H693" s="278">
        <v>0</v>
      </c>
      <c r="I693" s="278">
        <v>0</v>
      </c>
      <c r="J693" s="279"/>
    </row>
    <row r="694" spans="2:10" ht="18" customHeight="1" thickBot="1" x14ac:dyDescent="0.3">
      <c r="B694" s="280"/>
      <c r="C694" s="281"/>
      <c r="D694" s="25" t="s">
        <v>172</v>
      </c>
      <c r="E694" s="17">
        <v>0</v>
      </c>
      <c r="F694" s="17">
        <v>0</v>
      </c>
      <c r="G694" s="17">
        <v>0</v>
      </c>
      <c r="H694" s="17">
        <v>0</v>
      </c>
      <c r="I694" s="17">
        <v>0</v>
      </c>
      <c r="J694" s="282"/>
    </row>
    <row r="695" spans="2:10" ht="18" customHeight="1" x14ac:dyDescent="0.25">
      <c r="B695" s="261" t="s">
        <v>156</v>
      </c>
      <c r="C695" s="230">
        <f>C669+1</f>
        <v>22</v>
      </c>
      <c r="D695" s="231"/>
      <c r="E695" s="232"/>
      <c r="F695" s="232"/>
      <c r="G695" s="232"/>
      <c r="H695" s="232"/>
      <c r="I695" s="232"/>
      <c r="J695" s="233"/>
    </row>
    <row r="696" spans="2:10" ht="18" customHeight="1" x14ac:dyDescent="0.25">
      <c r="B696" s="219" t="s">
        <v>157</v>
      </c>
      <c r="C696" s="220"/>
      <c r="D696" s="221"/>
      <c r="E696" s="263"/>
      <c r="F696" s="263"/>
      <c r="G696" s="263"/>
      <c r="H696" s="263"/>
      <c r="I696" s="263"/>
      <c r="J696" s="223"/>
    </row>
    <row r="697" spans="2:10" ht="18" customHeight="1" x14ac:dyDescent="0.25">
      <c r="B697" s="214"/>
      <c r="C697" s="215"/>
      <c r="D697" s="6" t="s">
        <v>158</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159</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160</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161</v>
      </c>
      <c r="E700" s="266">
        <v>0</v>
      </c>
      <c r="F700" s="266">
        <f t="shared" ref="F700:I700" si="309">E700</f>
        <v>0</v>
      </c>
      <c r="G700" s="266">
        <f t="shared" si="309"/>
        <v>0</v>
      </c>
      <c r="H700" s="266">
        <f t="shared" si="309"/>
        <v>0</v>
      </c>
      <c r="I700" s="266">
        <f t="shared" si="309"/>
        <v>0</v>
      </c>
      <c r="J700" s="224"/>
    </row>
    <row r="701" spans="2:10" ht="18" customHeight="1" x14ac:dyDescent="0.25">
      <c r="B701" s="219" t="s">
        <v>162</v>
      </c>
      <c r="C701" s="220"/>
      <c r="D701" s="221"/>
      <c r="E701" s="222"/>
      <c r="F701" s="222"/>
      <c r="G701" s="222"/>
      <c r="H701" s="222"/>
      <c r="I701" s="222"/>
      <c r="J701" s="223"/>
    </row>
    <row r="702" spans="2:10" ht="18" customHeight="1" x14ac:dyDescent="0.25">
      <c r="B702" s="214"/>
      <c r="C702" s="215"/>
      <c r="D702" s="6" t="s">
        <v>163</v>
      </c>
      <c r="E702" s="11" t="s">
        <v>164</v>
      </c>
      <c r="F702" s="11" t="s">
        <v>164</v>
      </c>
      <c r="G702" s="11" t="s">
        <v>164</v>
      </c>
      <c r="H702" s="11" t="s">
        <v>164</v>
      </c>
      <c r="I702" s="11" t="s">
        <v>164</v>
      </c>
      <c r="J702" s="224"/>
    </row>
    <row r="703" spans="2:10" ht="18" customHeight="1" x14ac:dyDescent="0.25">
      <c r="B703" s="214"/>
      <c r="C703" s="215"/>
      <c r="D703" s="6" t="s">
        <v>165</v>
      </c>
      <c r="E703" s="11">
        <v>230</v>
      </c>
      <c r="F703" s="11">
        <v>230</v>
      </c>
      <c r="G703" s="11">
        <v>230</v>
      </c>
      <c r="H703" s="11">
        <v>230</v>
      </c>
      <c r="I703" s="11">
        <v>230</v>
      </c>
      <c r="J703" s="224"/>
    </row>
    <row r="704" spans="2:10" s="272" customFormat="1" ht="18" customHeight="1" x14ac:dyDescent="0.25">
      <c r="B704" s="267"/>
      <c r="C704" s="268"/>
      <c r="D704" s="269" t="s">
        <v>166</v>
      </c>
      <c r="E704" s="283">
        <v>0</v>
      </c>
      <c r="F704" s="283">
        <v>0</v>
      </c>
      <c r="G704" s="283">
        <v>0</v>
      </c>
      <c r="H704" s="283">
        <v>0</v>
      </c>
      <c r="I704" s="283">
        <v>0</v>
      </c>
      <c r="J704" s="270"/>
    </row>
    <row r="705" spans="2:10" ht="18" customHeight="1" x14ac:dyDescent="0.25">
      <c r="B705" s="214"/>
      <c r="C705" s="215"/>
      <c r="D705" s="6" t="s">
        <v>167</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168</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169</v>
      </c>
      <c r="E709" s="266">
        <v>0</v>
      </c>
      <c r="F709" s="266">
        <v>0</v>
      </c>
      <c r="G709" s="266">
        <v>0</v>
      </c>
      <c r="H709" s="266">
        <v>0</v>
      </c>
      <c r="I709" s="266">
        <v>0</v>
      </c>
      <c r="J709" s="218"/>
    </row>
    <row r="710" spans="2:10" ht="18" customHeight="1" x14ac:dyDescent="0.25">
      <c r="B710" s="219" t="s">
        <v>170</v>
      </c>
      <c r="C710" s="220"/>
      <c r="D710" s="221"/>
      <c r="E710" s="222"/>
      <c r="F710" s="222"/>
      <c r="G710" s="222"/>
      <c r="H710" s="222"/>
      <c r="I710" s="222"/>
      <c r="J710" s="223"/>
    </row>
    <row r="711" spans="2:10" ht="18" customHeight="1" x14ac:dyDescent="0.25">
      <c r="B711" s="214"/>
      <c r="C711" s="215"/>
      <c r="D711" s="6" t="s">
        <v>171</v>
      </c>
      <c r="E711" s="14">
        <v>0</v>
      </c>
      <c r="F711" s="14">
        <v>0</v>
      </c>
      <c r="G711" s="14">
        <v>0</v>
      </c>
      <c r="H711" s="14">
        <v>0</v>
      </c>
      <c r="I711" s="14">
        <v>0</v>
      </c>
      <c r="J711" s="224"/>
    </row>
    <row r="712" spans="2:10" ht="18" customHeight="1" x14ac:dyDescent="0.25">
      <c r="B712" s="273"/>
      <c r="C712" s="274"/>
      <c r="D712" s="6" t="s">
        <v>172</v>
      </c>
      <c r="E712" s="14">
        <v>0</v>
      </c>
      <c r="F712" s="14">
        <v>0</v>
      </c>
      <c r="G712" s="14">
        <v>0</v>
      </c>
      <c r="H712" s="14">
        <v>0</v>
      </c>
      <c r="I712" s="14">
        <v>0</v>
      </c>
      <c r="J712" s="224"/>
    </row>
    <row r="713" spans="2:10" ht="18" customHeight="1" x14ac:dyDescent="0.25">
      <c r="B713" s="275"/>
      <c r="C713" s="276"/>
      <c r="D713" s="277" t="s">
        <v>173</v>
      </c>
      <c r="E713" s="278">
        <v>0</v>
      </c>
      <c r="F713" s="278">
        <v>0</v>
      </c>
      <c r="G713" s="278">
        <v>0</v>
      </c>
      <c r="H713" s="278">
        <v>0</v>
      </c>
      <c r="I713" s="278">
        <v>0</v>
      </c>
      <c r="J713" s="279"/>
    </row>
    <row r="714" spans="2:10" ht="18" customHeight="1" x14ac:dyDescent="0.25">
      <c r="B714" s="273"/>
      <c r="C714" s="274"/>
      <c r="D714" s="6" t="s">
        <v>172</v>
      </c>
      <c r="E714" s="14">
        <v>0</v>
      </c>
      <c r="F714" s="14">
        <v>0</v>
      </c>
      <c r="G714" s="14">
        <v>0</v>
      </c>
      <c r="H714" s="14">
        <v>0</v>
      </c>
      <c r="I714" s="14">
        <v>0</v>
      </c>
      <c r="J714" s="224"/>
    </row>
    <row r="715" spans="2:10" ht="18" customHeight="1" x14ac:dyDescent="0.25">
      <c r="B715" s="275"/>
      <c r="C715" s="276"/>
      <c r="D715" s="277" t="s">
        <v>174</v>
      </c>
      <c r="E715" s="278">
        <v>0</v>
      </c>
      <c r="F715" s="278">
        <v>0</v>
      </c>
      <c r="G715" s="278">
        <v>0</v>
      </c>
      <c r="H715" s="278">
        <v>0</v>
      </c>
      <c r="I715" s="278">
        <v>0</v>
      </c>
      <c r="J715" s="279"/>
    </row>
    <row r="716" spans="2:10" ht="18" customHeight="1" x14ac:dyDescent="0.25">
      <c r="B716" s="273"/>
      <c r="C716" s="274"/>
      <c r="D716" s="6" t="s">
        <v>172</v>
      </c>
      <c r="E716" s="14">
        <v>0</v>
      </c>
      <c r="F716" s="14">
        <v>0</v>
      </c>
      <c r="G716" s="14">
        <v>0</v>
      </c>
      <c r="H716" s="14">
        <v>0</v>
      </c>
      <c r="I716" s="14">
        <v>0</v>
      </c>
      <c r="J716" s="224"/>
    </row>
    <row r="717" spans="2:10" ht="18" customHeight="1" x14ac:dyDescent="0.25">
      <c r="B717" s="275"/>
      <c r="C717" s="276"/>
      <c r="D717" s="277" t="s">
        <v>175</v>
      </c>
      <c r="E717" s="278">
        <v>0</v>
      </c>
      <c r="F717" s="278">
        <v>0</v>
      </c>
      <c r="G717" s="278">
        <v>0</v>
      </c>
      <c r="H717" s="278">
        <v>0</v>
      </c>
      <c r="I717" s="278">
        <v>0</v>
      </c>
      <c r="J717" s="279"/>
    </row>
    <row r="718" spans="2:10" ht="18" customHeight="1" x14ac:dyDescent="0.25">
      <c r="B718" s="273"/>
      <c r="C718" s="274"/>
      <c r="D718" s="6" t="s">
        <v>172</v>
      </c>
      <c r="E718" s="14">
        <v>0</v>
      </c>
      <c r="F718" s="14">
        <v>0</v>
      </c>
      <c r="G718" s="14">
        <v>0</v>
      </c>
      <c r="H718" s="14">
        <v>0</v>
      </c>
      <c r="I718" s="14">
        <v>0</v>
      </c>
      <c r="J718" s="224"/>
    </row>
    <row r="719" spans="2:10" ht="18" customHeight="1" x14ac:dyDescent="0.25">
      <c r="B719" s="275"/>
      <c r="C719" s="276"/>
      <c r="D719" s="277" t="s">
        <v>176</v>
      </c>
      <c r="E719" s="278">
        <v>0</v>
      </c>
      <c r="F719" s="278">
        <v>0</v>
      </c>
      <c r="G719" s="278">
        <v>0</v>
      </c>
      <c r="H719" s="278">
        <v>0</v>
      </c>
      <c r="I719" s="278">
        <v>0</v>
      </c>
      <c r="J719" s="279"/>
    </row>
    <row r="720" spans="2:10" ht="18" customHeight="1" thickBot="1" x14ac:dyDescent="0.3">
      <c r="B720" s="280"/>
      <c r="C720" s="281"/>
      <c r="D720" s="25" t="s">
        <v>172</v>
      </c>
      <c r="E720" s="17">
        <v>0</v>
      </c>
      <c r="F720" s="17">
        <v>0</v>
      </c>
      <c r="G720" s="17">
        <v>0</v>
      </c>
      <c r="H720" s="17">
        <v>0</v>
      </c>
      <c r="I720" s="17">
        <v>0</v>
      </c>
      <c r="J720" s="282"/>
    </row>
    <row r="721" spans="2:10" ht="18" customHeight="1" x14ac:dyDescent="0.25">
      <c r="B721" s="261" t="s">
        <v>156</v>
      </c>
      <c r="C721" s="230">
        <f>C695+1</f>
        <v>23</v>
      </c>
      <c r="D721" s="231"/>
      <c r="E721" s="232"/>
      <c r="F721" s="232"/>
      <c r="G721" s="232"/>
      <c r="H721" s="232"/>
      <c r="I721" s="232"/>
      <c r="J721" s="233"/>
    </row>
    <row r="722" spans="2:10" ht="18" customHeight="1" x14ac:dyDescent="0.25">
      <c r="B722" s="219" t="s">
        <v>157</v>
      </c>
      <c r="C722" s="220"/>
      <c r="D722" s="221"/>
      <c r="E722" s="263"/>
      <c r="F722" s="263"/>
      <c r="G722" s="263"/>
      <c r="H722" s="263"/>
      <c r="I722" s="263"/>
      <c r="J722" s="223"/>
    </row>
    <row r="723" spans="2:10" ht="18" customHeight="1" x14ac:dyDescent="0.25">
      <c r="B723" s="214"/>
      <c r="C723" s="215"/>
      <c r="D723" s="6" t="s">
        <v>158</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159</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160</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161</v>
      </c>
      <c r="E726" s="266">
        <v>0</v>
      </c>
      <c r="F726" s="266">
        <f t="shared" ref="F726:I726" si="312">E726</f>
        <v>0</v>
      </c>
      <c r="G726" s="266">
        <f t="shared" si="312"/>
        <v>0</v>
      </c>
      <c r="H726" s="266">
        <f t="shared" si="312"/>
        <v>0</v>
      </c>
      <c r="I726" s="266">
        <f t="shared" si="312"/>
        <v>0</v>
      </c>
      <c r="J726" s="224"/>
    </row>
    <row r="727" spans="2:10" ht="18" customHeight="1" x14ac:dyDescent="0.25">
      <c r="B727" s="219" t="s">
        <v>162</v>
      </c>
      <c r="C727" s="220"/>
      <c r="D727" s="221"/>
      <c r="E727" s="222"/>
      <c r="F727" s="222"/>
      <c r="G727" s="222"/>
      <c r="H727" s="222"/>
      <c r="I727" s="222"/>
      <c r="J727" s="223"/>
    </row>
    <row r="728" spans="2:10" ht="18" customHeight="1" x14ac:dyDescent="0.25">
      <c r="B728" s="214"/>
      <c r="C728" s="215"/>
      <c r="D728" s="6" t="s">
        <v>163</v>
      </c>
      <c r="E728" s="11" t="s">
        <v>164</v>
      </c>
      <c r="F728" s="11" t="s">
        <v>164</v>
      </c>
      <c r="G728" s="11" t="s">
        <v>164</v>
      </c>
      <c r="H728" s="11" t="s">
        <v>164</v>
      </c>
      <c r="I728" s="11" t="s">
        <v>164</v>
      </c>
      <c r="J728" s="224"/>
    </row>
    <row r="729" spans="2:10" ht="18" customHeight="1" x14ac:dyDescent="0.25">
      <c r="B729" s="214"/>
      <c r="C729" s="215"/>
      <c r="D729" s="6" t="s">
        <v>165</v>
      </c>
      <c r="E729" s="11">
        <v>230</v>
      </c>
      <c r="F729" s="11">
        <v>230</v>
      </c>
      <c r="G729" s="11">
        <v>230</v>
      </c>
      <c r="H729" s="11">
        <v>230</v>
      </c>
      <c r="I729" s="11">
        <v>230</v>
      </c>
      <c r="J729" s="224"/>
    </row>
    <row r="730" spans="2:10" s="272" customFormat="1" ht="18" customHeight="1" x14ac:dyDescent="0.25">
      <c r="B730" s="267"/>
      <c r="C730" s="268"/>
      <c r="D730" s="269" t="s">
        <v>166</v>
      </c>
      <c r="E730" s="283">
        <v>0</v>
      </c>
      <c r="F730" s="283">
        <v>0</v>
      </c>
      <c r="G730" s="283">
        <v>0</v>
      </c>
      <c r="H730" s="283">
        <v>0</v>
      </c>
      <c r="I730" s="283">
        <v>0</v>
      </c>
      <c r="J730" s="270"/>
    </row>
    <row r="731" spans="2:10" ht="18" customHeight="1" x14ac:dyDescent="0.25">
      <c r="B731" s="214"/>
      <c r="C731" s="215"/>
      <c r="D731" s="6" t="s">
        <v>167</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168</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169</v>
      </c>
      <c r="E735" s="266">
        <v>0</v>
      </c>
      <c r="F735" s="266">
        <v>0</v>
      </c>
      <c r="G735" s="266">
        <v>0</v>
      </c>
      <c r="H735" s="266">
        <v>0</v>
      </c>
      <c r="I735" s="266">
        <v>0</v>
      </c>
      <c r="J735" s="218"/>
    </row>
    <row r="736" spans="2:10" ht="18" customHeight="1" x14ac:dyDescent="0.25">
      <c r="B736" s="219" t="s">
        <v>170</v>
      </c>
      <c r="C736" s="220"/>
      <c r="D736" s="221"/>
      <c r="E736" s="222"/>
      <c r="F736" s="222"/>
      <c r="G736" s="222"/>
      <c r="H736" s="222"/>
      <c r="I736" s="222"/>
      <c r="J736" s="223"/>
    </row>
    <row r="737" spans="2:10" ht="18" customHeight="1" x14ac:dyDescent="0.25">
      <c r="B737" s="214"/>
      <c r="C737" s="215"/>
      <c r="D737" s="6" t="s">
        <v>171</v>
      </c>
      <c r="E737" s="14">
        <v>0</v>
      </c>
      <c r="F737" s="14">
        <v>0</v>
      </c>
      <c r="G737" s="14">
        <v>0</v>
      </c>
      <c r="H737" s="14">
        <v>0</v>
      </c>
      <c r="I737" s="14">
        <v>0</v>
      </c>
      <c r="J737" s="224"/>
    </row>
    <row r="738" spans="2:10" ht="18" customHeight="1" x14ac:dyDescent="0.25">
      <c r="B738" s="273"/>
      <c r="C738" s="274"/>
      <c r="D738" s="6" t="s">
        <v>172</v>
      </c>
      <c r="E738" s="14">
        <v>0</v>
      </c>
      <c r="F738" s="14">
        <v>0</v>
      </c>
      <c r="G738" s="14">
        <v>0</v>
      </c>
      <c r="H738" s="14">
        <v>0</v>
      </c>
      <c r="I738" s="14">
        <v>0</v>
      </c>
      <c r="J738" s="224"/>
    </row>
    <row r="739" spans="2:10" ht="18" customHeight="1" x14ac:dyDescent="0.25">
      <c r="B739" s="275"/>
      <c r="C739" s="276"/>
      <c r="D739" s="277" t="s">
        <v>173</v>
      </c>
      <c r="E739" s="278">
        <v>0</v>
      </c>
      <c r="F739" s="278">
        <v>0</v>
      </c>
      <c r="G739" s="278">
        <v>0</v>
      </c>
      <c r="H739" s="278">
        <v>0</v>
      </c>
      <c r="I739" s="278">
        <v>0</v>
      </c>
      <c r="J739" s="279"/>
    </row>
    <row r="740" spans="2:10" ht="18" customHeight="1" x14ac:dyDescent="0.25">
      <c r="B740" s="273"/>
      <c r="C740" s="274"/>
      <c r="D740" s="6" t="s">
        <v>172</v>
      </c>
      <c r="E740" s="14">
        <v>0</v>
      </c>
      <c r="F740" s="14">
        <v>0</v>
      </c>
      <c r="G740" s="14">
        <v>0</v>
      </c>
      <c r="H740" s="14">
        <v>0</v>
      </c>
      <c r="I740" s="14">
        <v>0</v>
      </c>
      <c r="J740" s="224"/>
    </row>
    <row r="741" spans="2:10" ht="18" customHeight="1" x14ac:dyDescent="0.25">
      <c r="B741" s="275"/>
      <c r="C741" s="276"/>
      <c r="D741" s="277" t="s">
        <v>174</v>
      </c>
      <c r="E741" s="278">
        <v>0</v>
      </c>
      <c r="F741" s="278">
        <v>0</v>
      </c>
      <c r="G741" s="278">
        <v>0</v>
      </c>
      <c r="H741" s="278">
        <v>0</v>
      </c>
      <c r="I741" s="278">
        <v>0</v>
      </c>
      <c r="J741" s="279"/>
    </row>
    <row r="742" spans="2:10" ht="18" customHeight="1" x14ac:dyDescent="0.25">
      <c r="B742" s="273"/>
      <c r="C742" s="274"/>
      <c r="D742" s="6" t="s">
        <v>172</v>
      </c>
      <c r="E742" s="14">
        <v>0</v>
      </c>
      <c r="F742" s="14">
        <v>0</v>
      </c>
      <c r="G742" s="14">
        <v>0</v>
      </c>
      <c r="H742" s="14">
        <v>0</v>
      </c>
      <c r="I742" s="14">
        <v>0</v>
      </c>
      <c r="J742" s="224"/>
    </row>
    <row r="743" spans="2:10" ht="18" customHeight="1" x14ac:dyDescent="0.25">
      <c r="B743" s="275"/>
      <c r="C743" s="276"/>
      <c r="D743" s="277" t="s">
        <v>175</v>
      </c>
      <c r="E743" s="278">
        <v>0</v>
      </c>
      <c r="F743" s="278">
        <v>0</v>
      </c>
      <c r="G743" s="278">
        <v>0</v>
      </c>
      <c r="H743" s="278">
        <v>0</v>
      </c>
      <c r="I743" s="278">
        <v>0</v>
      </c>
      <c r="J743" s="279"/>
    </row>
    <row r="744" spans="2:10" ht="18" customHeight="1" x14ac:dyDescent="0.25">
      <c r="B744" s="273"/>
      <c r="C744" s="274"/>
      <c r="D744" s="6" t="s">
        <v>172</v>
      </c>
      <c r="E744" s="14">
        <v>0</v>
      </c>
      <c r="F744" s="14">
        <v>0</v>
      </c>
      <c r="G744" s="14">
        <v>0</v>
      </c>
      <c r="H744" s="14">
        <v>0</v>
      </c>
      <c r="I744" s="14">
        <v>0</v>
      </c>
      <c r="J744" s="224"/>
    </row>
    <row r="745" spans="2:10" ht="18" customHeight="1" x14ac:dyDescent="0.25">
      <c r="B745" s="275"/>
      <c r="C745" s="276"/>
      <c r="D745" s="277" t="s">
        <v>176</v>
      </c>
      <c r="E745" s="278">
        <v>0</v>
      </c>
      <c r="F745" s="278">
        <v>0</v>
      </c>
      <c r="G745" s="278">
        <v>0</v>
      </c>
      <c r="H745" s="278">
        <v>0</v>
      </c>
      <c r="I745" s="278">
        <v>0</v>
      </c>
      <c r="J745" s="279"/>
    </row>
    <row r="746" spans="2:10" ht="18" customHeight="1" thickBot="1" x14ac:dyDescent="0.3">
      <c r="B746" s="280"/>
      <c r="C746" s="281"/>
      <c r="D746" s="25" t="s">
        <v>172</v>
      </c>
      <c r="E746" s="17">
        <v>0</v>
      </c>
      <c r="F746" s="17">
        <v>0</v>
      </c>
      <c r="G746" s="17">
        <v>0</v>
      </c>
      <c r="H746" s="17">
        <v>0</v>
      </c>
      <c r="I746" s="17">
        <v>0</v>
      </c>
      <c r="J746" s="282"/>
    </row>
    <row r="747" spans="2:10" ht="18" customHeight="1" x14ac:dyDescent="0.25">
      <c r="B747" s="261" t="s">
        <v>156</v>
      </c>
      <c r="C747" s="230">
        <f>C721+1</f>
        <v>24</v>
      </c>
      <c r="D747" s="231"/>
      <c r="E747" s="232"/>
      <c r="F747" s="232"/>
      <c r="G747" s="232"/>
      <c r="H747" s="232"/>
      <c r="I747" s="232"/>
      <c r="J747" s="233"/>
    </row>
    <row r="748" spans="2:10" ht="18" customHeight="1" x14ac:dyDescent="0.25">
      <c r="B748" s="219" t="s">
        <v>157</v>
      </c>
      <c r="C748" s="220"/>
      <c r="D748" s="221"/>
      <c r="E748" s="263"/>
      <c r="F748" s="263"/>
      <c r="G748" s="263"/>
      <c r="H748" s="263"/>
      <c r="I748" s="263"/>
      <c r="J748" s="223"/>
    </row>
    <row r="749" spans="2:10" ht="18" customHeight="1" x14ac:dyDescent="0.25">
      <c r="B749" s="214"/>
      <c r="C749" s="215"/>
      <c r="D749" s="6" t="s">
        <v>158</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159</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160</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161</v>
      </c>
      <c r="E752" s="266">
        <v>0</v>
      </c>
      <c r="F752" s="266">
        <f t="shared" ref="F752:I752" si="315">E752</f>
        <v>0</v>
      </c>
      <c r="G752" s="266">
        <f t="shared" si="315"/>
        <v>0</v>
      </c>
      <c r="H752" s="266">
        <f t="shared" si="315"/>
        <v>0</v>
      </c>
      <c r="I752" s="266">
        <f t="shared" si="315"/>
        <v>0</v>
      </c>
      <c r="J752" s="224"/>
    </row>
    <row r="753" spans="2:10" ht="18" customHeight="1" x14ac:dyDescent="0.25">
      <c r="B753" s="219" t="s">
        <v>162</v>
      </c>
      <c r="C753" s="220"/>
      <c r="D753" s="221"/>
      <c r="E753" s="222"/>
      <c r="F753" s="222"/>
      <c r="G753" s="222"/>
      <c r="H753" s="222"/>
      <c r="I753" s="222"/>
      <c r="J753" s="223"/>
    </row>
    <row r="754" spans="2:10" ht="18" customHeight="1" x14ac:dyDescent="0.25">
      <c r="B754" s="214"/>
      <c r="C754" s="215"/>
      <c r="D754" s="6" t="s">
        <v>163</v>
      </c>
      <c r="E754" s="11" t="s">
        <v>164</v>
      </c>
      <c r="F754" s="11" t="s">
        <v>164</v>
      </c>
      <c r="G754" s="11" t="s">
        <v>164</v>
      </c>
      <c r="H754" s="11" t="s">
        <v>164</v>
      </c>
      <c r="I754" s="11" t="s">
        <v>164</v>
      </c>
      <c r="J754" s="224"/>
    </row>
    <row r="755" spans="2:10" ht="18" customHeight="1" x14ac:dyDescent="0.25">
      <c r="B755" s="214"/>
      <c r="C755" s="215"/>
      <c r="D755" s="6" t="s">
        <v>165</v>
      </c>
      <c r="E755" s="11">
        <v>230</v>
      </c>
      <c r="F755" s="11">
        <v>230</v>
      </c>
      <c r="G755" s="11">
        <v>230</v>
      </c>
      <c r="H755" s="11">
        <v>230</v>
      </c>
      <c r="I755" s="11">
        <v>230</v>
      </c>
      <c r="J755" s="224"/>
    </row>
    <row r="756" spans="2:10" s="272" customFormat="1" ht="18" customHeight="1" x14ac:dyDescent="0.25">
      <c r="B756" s="267"/>
      <c r="C756" s="268"/>
      <c r="D756" s="269" t="s">
        <v>166</v>
      </c>
      <c r="E756" s="283">
        <v>0</v>
      </c>
      <c r="F756" s="283">
        <v>0</v>
      </c>
      <c r="G756" s="283">
        <v>0</v>
      </c>
      <c r="H756" s="283">
        <v>0</v>
      </c>
      <c r="I756" s="283">
        <v>0</v>
      </c>
      <c r="J756" s="270"/>
    </row>
    <row r="757" spans="2:10" ht="18" customHeight="1" x14ac:dyDescent="0.25">
      <c r="B757" s="214"/>
      <c r="C757" s="215"/>
      <c r="D757" s="6" t="s">
        <v>167</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168</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169</v>
      </c>
      <c r="E761" s="266">
        <v>0</v>
      </c>
      <c r="F761" s="266">
        <v>0</v>
      </c>
      <c r="G761" s="266">
        <v>0</v>
      </c>
      <c r="H761" s="266">
        <v>0</v>
      </c>
      <c r="I761" s="266">
        <v>0</v>
      </c>
      <c r="J761" s="218"/>
    </row>
    <row r="762" spans="2:10" ht="18" customHeight="1" x14ac:dyDescent="0.25">
      <c r="B762" s="219" t="s">
        <v>170</v>
      </c>
      <c r="C762" s="220"/>
      <c r="D762" s="221"/>
      <c r="E762" s="222"/>
      <c r="F762" s="222"/>
      <c r="G762" s="222"/>
      <c r="H762" s="222"/>
      <c r="I762" s="222"/>
      <c r="J762" s="223"/>
    </row>
    <row r="763" spans="2:10" ht="18" customHeight="1" x14ac:dyDescent="0.25">
      <c r="B763" s="214"/>
      <c r="C763" s="215"/>
      <c r="D763" s="6" t="s">
        <v>171</v>
      </c>
      <c r="E763" s="14">
        <v>0</v>
      </c>
      <c r="F763" s="14">
        <v>0</v>
      </c>
      <c r="G763" s="14">
        <v>0</v>
      </c>
      <c r="H763" s="14">
        <v>0</v>
      </c>
      <c r="I763" s="14">
        <v>0</v>
      </c>
      <c r="J763" s="224"/>
    </row>
    <row r="764" spans="2:10" ht="18" customHeight="1" x14ac:dyDescent="0.25">
      <c r="B764" s="273"/>
      <c r="C764" s="274"/>
      <c r="D764" s="6" t="s">
        <v>172</v>
      </c>
      <c r="E764" s="14">
        <v>0</v>
      </c>
      <c r="F764" s="14">
        <v>0</v>
      </c>
      <c r="G764" s="14">
        <v>0</v>
      </c>
      <c r="H764" s="14">
        <v>0</v>
      </c>
      <c r="I764" s="14">
        <v>0</v>
      </c>
      <c r="J764" s="224"/>
    </row>
    <row r="765" spans="2:10" ht="18" customHeight="1" x14ac:dyDescent="0.25">
      <c r="B765" s="275"/>
      <c r="C765" s="276"/>
      <c r="D765" s="277" t="s">
        <v>173</v>
      </c>
      <c r="E765" s="278">
        <v>0</v>
      </c>
      <c r="F765" s="278">
        <v>0</v>
      </c>
      <c r="G765" s="278">
        <v>0</v>
      </c>
      <c r="H765" s="278">
        <v>0</v>
      </c>
      <c r="I765" s="278">
        <v>0</v>
      </c>
      <c r="J765" s="279"/>
    </row>
    <row r="766" spans="2:10" ht="18" customHeight="1" x14ac:dyDescent="0.25">
      <c r="B766" s="273"/>
      <c r="C766" s="274"/>
      <c r="D766" s="6" t="s">
        <v>172</v>
      </c>
      <c r="E766" s="14">
        <v>0</v>
      </c>
      <c r="F766" s="14">
        <v>0</v>
      </c>
      <c r="G766" s="14">
        <v>0</v>
      </c>
      <c r="H766" s="14">
        <v>0</v>
      </c>
      <c r="I766" s="14">
        <v>0</v>
      </c>
      <c r="J766" s="224"/>
    </row>
    <row r="767" spans="2:10" ht="18" customHeight="1" x14ac:dyDescent="0.25">
      <c r="B767" s="275"/>
      <c r="C767" s="276"/>
      <c r="D767" s="277" t="s">
        <v>174</v>
      </c>
      <c r="E767" s="278">
        <v>0</v>
      </c>
      <c r="F767" s="278">
        <v>0</v>
      </c>
      <c r="G767" s="278">
        <v>0</v>
      </c>
      <c r="H767" s="278">
        <v>0</v>
      </c>
      <c r="I767" s="278">
        <v>0</v>
      </c>
      <c r="J767" s="279"/>
    </row>
    <row r="768" spans="2:10" ht="18" customHeight="1" x14ac:dyDescent="0.25">
      <c r="B768" s="273"/>
      <c r="C768" s="274"/>
      <c r="D768" s="6" t="s">
        <v>172</v>
      </c>
      <c r="E768" s="14">
        <v>0</v>
      </c>
      <c r="F768" s="14">
        <v>0</v>
      </c>
      <c r="G768" s="14">
        <v>0</v>
      </c>
      <c r="H768" s="14">
        <v>0</v>
      </c>
      <c r="I768" s="14">
        <v>0</v>
      </c>
      <c r="J768" s="224"/>
    </row>
    <row r="769" spans="2:10" ht="18" customHeight="1" x14ac:dyDescent="0.25">
      <c r="B769" s="275"/>
      <c r="C769" s="276"/>
      <c r="D769" s="277" t="s">
        <v>175</v>
      </c>
      <c r="E769" s="278">
        <v>0</v>
      </c>
      <c r="F769" s="278">
        <v>0</v>
      </c>
      <c r="G769" s="278">
        <v>0</v>
      </c>
      <c r="H769" s="278">
        <v>0</v>
      </c>
      <c r="I769" s="278">
        <v>0</v>
      </c>
      <c r="J769" s="279"/>
    </row>
    <row r="770" spans="2:10" ht="18" customHeight="1" x14ac:dyDescent="0.25">
      <c r="B770" s="273"/>
      <c r="C770" s="274"/>
      <c r="D770" s="6" t="s">
        <v>172</v>
      </c>
      <c r="E770" s="14">
        <v>0</v>
      </c>
      <c r="F770" s="14">
        <v>0</v>
      </c>
      <c r="G770" s="14">
        <v>0</v>
      </c>
      <c r="H770" s="14">
        <v>0</v>
      </c>
      <c r="I770" s="14">
        <v>0</v>
      </c>
      <c r="J770" s="224"/>
    </row>
    <row r="771" spans="2:10" ht="18" customHeight="1" x14ac:dyDescent="0.25">
      <c r="B771" s="275"/>
      <c r="C771" s="276"/>
      <c r="D771" s="277" t="s">
        <v>176</v>
      </c>
      <c r="E771" s="278">
        <v>0</v>
      </c>
      <c r="F771" s="278">
        <v>0</v>
      </c>
      <c r="G771" s="278">
        <v>0</v>
      </c>
      <c r="H771" s="278">
        <v>0</v>
      </c>
      <c r="I771" s="278">
        <v>0</v>
      </c>
      <c r="J771" s="279"/>
    </row>
    <row r="772" spans="2:10" ht="18" customHeight="1" thickBot="1" x14ac:dyDescent="0.3">
      <c r="B772" s="280"/>
      <c r="C772" s="281"/>
      <c r="D772" s="25" t="s">
        <v>172</v>
      </c>
      <c r="E772" s="17">
        <v>0</v>
      </c>
      <c r="F772" s="17">
        <v>0</v>
      </c>
      <c r="G772" s="17">
        <v>0</v>
      </c>
      <c r="H772" s="17">
        <v>0</v>
      </c>
      <c r="I772" s="17">
        <v>0</v>
      </c>
      <c r="J772" s="282"/>
    </row>
    <row r="773" spans="2:10" ht="18" customHeight="1" x14ac:dyDescent="0.25">
      <c r="B773" s="261" t="s">
        <v>156</v>
      </c>
      <c r="C773" s="230">
        <f>C747+1</f>
        <v>25</v>
      </c>
      <c r="D773" s="231"/>
      <c r="E773" s="232"/>
      <c r="F773" s="232"/>
      <c r="G773" s="232"/>
      <c r="H773" s="232"/>
      <c r="I773" s="232"/>
      <c r="J773" s="233"/>
    </row>
    <row r="774" spans="2:10" ht="18" customHeight="1" x14ac:dyDescent="0.25">
      <c r="B774" s="219" t="s">
        <v>157</v>
      </c>
      <c r="C774" s="220"/>
      <c r="D774" s="221"/>
      <c r="E774" s="263"/>
      <c r="F774" s="263"/>
      <c r="G774" s="263"/>
      <c r="H774" s="263"/>
      <c r="I774" s="263"/>
      <c r="J774" s="223"/>
    </row>
    <row r="775" spans="2:10" ht="18" customHeight="1" x14ac:dyDescent="0.25">
      <c r="B775" s="214"/>
      <c r="C775" s="215"/>
      <c r="D775" s="6" t="s">
        <v>158</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159</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160</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161</v>
      </c>
      <c r="E778" s="266">
        <v>0</v>
      </c>
      <c r="F778" s="266">
        <f t="shared" ref="F778:I778" si="318">E778</f>
        <v>0</v>
      </c>
      <c r="G778" s="266">
        <f t="shared" si="318"/>
        <v>0</v>
      </c>
      <c r="H778" s="266">
        <f t="shared" si="318"/>
        <v>0</v>
      </c>
      <c r="I778" s="266">
        <f t="shared" si="318"/>
        <v>0</v>
      </c>
      <c r="J778" s="224"/>
    </row>
    <row r="779" spans="2:10" ht="18" customHeight="1" x14ac:dyDescent="0.25">
      <c r="B779" s="219" t="s">
        <v>162</v>
      </c>
      <c r="C779" s="220"/>
      <c r="D779" s="221"/>
      <c r="E779" s="222"/>
      <c r="F779" s="222"/>
      <c r="G779" s="222"/>
      <c r="H779" s="222"/>
      <c r="I779" s="222"/>
      <c r="J779" s="223"/>
    </row>
    <row r="780" spans="2:10" ht="18" customHeight="1" x14ac:dyDescent="0.25">
      <c r="B780" s="214"/>
      <c r="C780" s="215"/>
      <c r="D780" s="6" t="s">
        <v>163</v>
      </c>
      <c r="E780" s="11" t="s">
        <v>164</v>
      </c>
      <c r="F780" s="11" t="s">
        <v>164</v>
      </c>
      <c r="G780" s="11" t="s">
        <v>164</v>
      </c>
      <c r="H780" s="11" t="s">
        <v>164</v>
      </c>
      <c r="I780" s="11" t="s">
        <v>164</v>
      </c>
      <c r="J780" s="224"/>
    </row>
    <row r="781" spans="2:10" ht="18" customHeight="1" x14ac:dyDescent="0.25">
      <c r="B781" s="214"/>
      <c r="C781" s="215"/>
      <c r="D781" s="6" t="s">
        <v>165</v>
      </c>
      <c r="E781" s="11">
        <v>230</v>
      </c>
      <c r="F781" s="11">
        <v>230</v>
      </c>
      <c r="G781" s="11">
        <v>230</v>
      </c>
      <c r="H781" s="11">
        <v>230</v>
      </c>
      <c r="I781" s="11">
        <v>230</v>
      </c>
      <c r="J781" s="224"/>
    </row>
    <row r="782" spans="2:10" s="272" customFormat="1" ht="18" customHeight="1" x14ac:dyDescent="0.25">
      <c r="B782" s="267"/>
      <c r="C782" s="268"/>
      <c r="D782" s="269" t="s">
        <v>166</v>
      </c>
      <c r="E782" s="283">
        <v>0</v>
      </c>
      <c r="F782" s="283">
        <v>0</v>
      </c>
      <c r="G782" s="283">
        <v>0</v>
      </c>
      <c r="H782" s="283">
        <v>0</v>
      </c>
      <c r="I782" s="283">
        <v>0</v>
      </c>
      <c r="J782" s="270"/>
    </row>
    <row r="783" spans="2:10" ht="18" customHeight="1" x14ac:dyDescent="0.25">
      <c r="B783" s="214"/>
      <c r="C783" s="215"/>
      <c r="D783" s="6" t="s">
        <v>167</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168</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169</v>
      </c>
      <c r="E787" s="266">
        <v>0</v>
      </c>
      <c r="F787" s="266">
        <v>0</v>
      </c>
      <c r="G787" s="266">
        <v>0</v>
      </c>
      <c r="H787" s="266">
        <v>0</v>
      </c>
      <c r="I787" s="266">
        <v>0</v>
      </c>
      <c r="J787" s="218"/>
    </row>
    <row r="788" spans="2:10" ht="18" customHeight="1" x14ac:dyDescent="0.25">
      <c r="B788" s="219" t="s">
        <v>170</v>
      </c>
      <c r="C788" s="220"/>
      <c r="D788" s="221"/>
      <c r="E788" s="222"/>
      <c r="F788" s="222"/>
      <c r="G788" s="222"/>
      <c r="H788" s="222"/>
      <c r="I788" s="222"/>
      <c r="J788" s="223"/>
    </row>
    <row r="789" spans="2:10" ht="18" customHeight="1" x14ac:dyDescent="0.25">
      <c r="B789" s="214"/>
      <c r="C789" s="215"/>
      <c r="D789" s="6" t="s">
        <v>171</v>
      </c>
      <c r="E789" s="14">
        <v>0</v>
      </c>
      <c r="F789" s="14">
        <v>0</v>
      </c>
      <c r="G789" s="14">
        <v>0</v>
      </c>
      <c r="H789" s="14">
        <v>0</v>
      </c>
      <c r="I789" s="14">
        <v>0</v>
      </c>
      <c r="J789" s="224"/>
    </row>
    <row r="790" spans="2:10" ht="18" customHeight="1" x14ac:dyDescent="0.25">
      <c r="B790" s="273"/>
      <c r="C790" s="274"/>
      <c r="D790" s="6" t="s">
        <v>172</v>
      </c>
      <c r="E790" s="14">
        <v>0</v>
      </c>
      <c r="F790" s="14">
        <v>0</v>
      </c>
      <c r="G790" s="14">
        <v>0</v>
      </c>
      <c r="H790" s="14">
        <v>0</v>
      </c>
      <c r="I790" s="14">
        <v>0</v>
      </c>
      <c r="J790" s="224"/>
    </row>
    <row r="791" spans="2:10" ht="18" customHeight="1" x14ac:dyDescent="0.25">
      <c r="B791" s="275"/>
      <c r="C791" s="276"/>
      <c r="D791" s="277" t="s">
        <v>173</v>
      </c>
      <c r="E791" s="278">
        <v>0</v>
      </c>
      <c r="F791" s="278">
        <v>0</v>
      </c>
      <c r="G791" s="278">
        <v>0</v>
      </c>
      <c r="H791" s="278">
        <v>0</v>
      </c>
      <c r="I791" s="278">
        <v>0</v>
      </c>
      <c r="J791" s="279"/>
    </row>
    <row r="792" spans="2:10" ht="18" customHeight="1" x14ac:dyDescent="0.25">
      <c r="B792" s="273"/>
      <c r="C792" s="274"/>
      <c r="D792" s="6" t="s">
        <v>172</v>
      </c>
      <c r="E792" s="14">
        <v>0</v>
      </c>
      <c r="F792" s="14">
        <v>0</v>
      </c>
      <c r="G792" s="14">
        <v>0</v>
      </c>
      <c r="H792" s="14">
        <v>0</v>
      </c>
      <c r="I792" s="14">
        <v>0</v>
      </c>
      <c r="J792" s="224"/>
    </row>
    <row r="793" spans="2:10" ht="18" customHeight="1" x14ac:dyDescent="0.25">
      <c r="B793" s="275"/>
      <c r="C793" s="276"/>
      <c r="D793" s="277" t="s">
        <v>174</v>
      </c>
      <c r="E793" s="278">
        <v>0</v>
      </c>
      <c r="F793" s="278">
        <v>0</v>
      </c>
      <c r="G793" s="278">
        <v>0</v>
      </c>
      <c r="H793" s="278">
        <v>0</v>
      </c>
      <c r="I793" s="278">
        <v>0</v>
      </c>
      <c r="J793" s="279"/>
    </row>
    <row r="794" spans="2:10" ht="18" customHeight="1" x14ac:dyDescent="0.25">
      <c r="B794" s="273"/>
      <c r="C794" s="274"/>
      <c r="D794" s="6" t="s">
        <v>172</v>
      </c>
      <c r="E794" s="14">
        <v>0</v>
      </c>
      <c r="F794" s="14">
        <v>0</v>
      </c>
      <c r="G794" s="14">
        <v>0</v>
      </c>
      <c r="H794" s="14">
        <v>0</v>
      </c>
      <c r="I794" s="14">
        <v>0</v>
      </c>
      <c r="J794" s="224"/>
    </row>
    <row r="795" spans="2:10" ht="18" customHeight="1" x14ac:dyDescent="0.25">
      <c r="B795" s="275"/>
      <c r="C795" s="276"/>
      <c r="D795" s="277" t="s">
        <v>175</v>
      </c>
      <c r="E795" s="278">
        <v>0</v>
      </c>
      <c r="F795" s="278">
        <v>0</v>
      </c>
      <c r="G795" s="278">
        <v>0</v>
      </c>
      <c r="H795" s="278">
        <v>0</v>
      </c>
      <c r="I795" s="278">
        <v>0</v>
      </c>
      <c r="J795" s="279"/>
    </row>
    <row r="796" spans="2:10" ht="18" customHeight="1" x14ac:dyDescent="0.25">
      <c r="B796" s="273"/>
      <c r="C796" s="274"/>
      <c r="D796" s="6" t="s">
        <v>172</v>
      </c>
      <c r="E796" s="14">
        <v>0</v>
      </c>
      <c r="F796" s="14">
        <v>0</v>
      </c>
      <c r="G796" s="14">
        <v>0</v>
      </c>
      <c r="H796" s="14">
        <v>0</v>
      </c>
      <c r="I796" s="14">
        <v>0</v>
      </c>
      <c r="J796" s="224"/>
    </row>
    <row r="797" spans="2:10" ht="18" customHeight="1" x14ac:dyDescent="0.25">
      <c r="B797" s="275"/>
      <c r="C797" s="276"/>
      <c r="D797" s="277" t="s">
        <v>176</v>
      </c>
      <c r="E797" s="278">
        <v>0</v>
      </c>
      <c r="F797" s="278">
        <v>0</v>
      </c>
      <c r="G797" s="278">
        <v>0</v>
      </c>
      <c r="H797" s="278">
        <v>0</v>
      </c>
      <c r="I797" s="278">
        <v>0</v>
      </c>
      <c r="J797" s="279"/>
    </row>
    <row r="798" spans="2:10" ht="18" customHeight="1" thickBot="1" x14ac:dyDescent="0.3">
      <c r="B798" s="280"/>
      <c r="C798" s="281"/>
      <c r="D798" s="25" t="s">
        <v>172</v>
      </c>
      <c r="E798" s="17">
        <v>0</v>
      </c>
      <c r="F798" s="17">
        <v>0</v>
      </c>
      <c r="G798" s="17">
        <v>0</v>
      </c>
      <c r="H798" s="17">
        <v>0</v>
      </c>
      <c r="I798" s="17">
        <v>0</v>
      </c>
      <c r="J798" s="282"/>
    </row>
    <row r="799" spans="2:10" ht="18" customHeight="1" x14ac:dyDescent="0.25">
      <c r="B799" s="261" t="s">
        <v>156</v>
      </c>
      <c r="C799" s="230">
        <f>C773+1</f>
        <v>26</v>
      </c>
      <c r="D799" s="231"/>
      <c r="E799" s="232"/>
      <c r="F799" s="232"/>
      <c r="G799" s="232"/>
      <c r="H799" s="232"/>
      <c r="I799" s="232"/>
      <c r="J799" s="233"/>
    </row>
    <row r="800" spans="2:10" ht="18" customHeight="1" x14ac:dyDescent="0.25">
      <c r="B800" s="219" t="s">
        <v>157</v>
      </c>
      <c r="C800" s="220"/>
      <c r="D800" s="221"/>
      <c r="E800" s="263"/>
      <c r="F800" s="263"/>
      <c r="G800" s="263"/>
      <c r="H800" s="263"/>
      <c r="I800" s="263"/>
      <c r="J800" s="223"/>
    </row>
    <row r="801" spans="2:10" ht="18" customHeight="1" x14ac:dyDescent="0.25">
      <c r="B801" s="214"/>
      <c r="C801" s="215"/>
      <c r="D801" s="6" t="s">
        <v>158</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159</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160</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161</v>
      </c>
      <c r="E804" s="266">
        <v>0</v>
      </c>
      <c r="F804" s="266">
        <f t="shared" ref="F804:I804" si="321">E804</f>
        <v>0</v>
      </c>
      <c r="G804" s="266">
        <f t="shared" si="321"/>
        <v>0</v>
      </c>
      <c r="H804" s="266">
        <f t="shared" si="321"/>
        <v>0</v>
      </c>
      <c r="I804" s="266">
        <f t="shared" si="321"/>
        <v>0</v>
      </c>
      <c r="J804" s="224"/>
    </row>
    <row r="805" spans="2:10" ht="18" customHeight="1" x14ac:dyDescent="0.25">
      <c r="B805" s="219" t="s">
        <v>162</v>
      </c>
      <c r="C805" s="220"/>
      <c r="D805" s="221"/>
      <c r="E805" s="222"/>
      <c r="F805" s="222"/>
      <c r="G805" s="222"/>
      <c r="H805" s="222"/>
      <c r="I805" s="222"/>
      <c r="J805" s="223"/>
    </row>
    <row r="806" spans="2:10" ht="18" customHeight="1" x14ac:dyDescent="0.25">
      <c r="B806" s="214"/>
      <c r="C806" s="215"/>
      <c r="D806" s="6" t="s">
        <v>163</v>
      </c>
      <c r="E806" s="11" t="s">
        <v>164</v>
      </c>
      <c r="F806" s="11" t="s">
        <v>164</v>
      </c>
      <c r="G806" s="11" t="s">
        <v>164</v>
      </c>
      <c r="H806" s="11" t="s">
        <v>164</v>
      </c>
      <c r="I806" s="11" t="s">
        <v>164</v>
      </c>
      <c r="J806" s="224"/>
    </row>
    <row r="807" spans="2:10" ht="18" customHeight="1" x14ac:dyDescent="0.25">
      <c r="B807" s="214"/>
      <c r="C807" s="215"/>
      <c r="D807" s="6" t="s">
        <v>165</v>
      </c>
      <c r="E807" s="11">
        <v>230</v>
      </c>
      <c r="F807" s="11">
        <v>230</v>
      </c>
      <c r="G807" s="11">
        <v>230</v>
      </c>
      <c r="H807" s="11">
        <v>230</v>
      </c>
      <c r="I807" s="11">
        <v>230</v>
      </c>
      <c r="J807" s="224"/>
    </row>
    <row r="808" spans="2:10" s="272" customFormat="1" ht="18" customHeight="1" x14ac:dyDescent="0.25">
      <c r="B808" s="267"/>
      <c r="C808" s="268"/>
      <c r="D808" s="269" t="s">
        <v>166</v>
      </c>
      <c r="E808" s="283">
        <v>0</v>
      </c>
      <c r="F808" s="283">
        <v>0</v>
      </c>
      <c r="G808" s="283">
        <v>0</v>
      </c>
      <c r="H808" s="283">
        <v>0</v>
      </c>
      <c r="I808" s="283">
        <v>0</v>
      </c>
      <c r="J808" s="270"/>
    </row>
    <row r="809" spans="2:10" ht="18" customHeight="1" x14ac:dyDescent="0.25">
      <c r="B809" s="214"/>
      <c r="C809" s="215"/>
      <c r="D809" s="6" t="s">
        <v>167</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168</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169</v>
      </c>
      <c r="E813" s="266">
        <v>0</v>
      </c>
      <c r="F813" s="266">
        <v>0</v>
      </c>
      <c r="G813" s="266">
        <v>0</v>
      </c>
      <c r="H813" s="266">
        <v>0</v>
      </c>
      <c r="I813" s="266">
        <v>0</v>
      </c>
      <c r="J813" s="218"/>
    </row>
    <row r="814" spans="2:10" ht="18" customHeight="1" x14ac:dyDescent="0.25">
      <c r="B814" s="219" t="s">
        <v>170</v>
      </c>
      <c r="C814" s="220"/>
      <c r="D814" s="221"/>
      <c r="E814" s="222"/>
      <c r="F814" s="222"/>
      <c r="G814" s="222"/>
      <c r="H814" s="222"/>
      <c r="I814" s="222"/>
      <c r="J814" s="223"/>
    </row>
    <row r="815" spans="2:10" ht="18" customHeight="1" x14ac:dyDescent="0.25">
      <c r="B815" s="214"/>
      <c r="C815" s="215"/>
      <c r="D815" s="6" t="s">
        <v>171</v>
      </c>
      <c r="E815" s="14">
        <v>0</v>
      </c>
      <c r="F815" s="14">
        <v>0</v>
      </c>
      <c r="G815" s="14">
        <v>0</v>
      </c>
      <c r="H815" s="14">
        <v>0</v>
      </c>
      <c r="I815" s="14">
        <v>0</v>
      </c>
      <c r="J815" s="224"/>
    </row>
    <row r="816" spans="2:10" ht="18" customHeight="1" x14ac:dyDescent="0.25">
      <c r="B816" s="273"/>
      <c r="C816" s="274"/>
      <c r="D816" s="6" t="s">
        <v>172</v>
      </c>
      <c r="E816" s="14">
        <v>0</v>
      </c>
      <c r="F816" s="14">
        <v>0</v>
      </c>
      <c r="G816" s="14">
        <v>0</v>
      </c>
      <c r="H816" s="14">
        <v>0</v>
      </c>
      <c r="I816" s="14">
        <v>0</v>
      </c>
      <c r="J816" s="224"/>
    </row>
    <row r="817" spans="2:10" ht="18" customHeight="1" x14ac:dyDescent="0.25">
      <c r="B817" s="275"/>
      <c r="C817" s="276"/>
      <c r="D817" s="277" t="s">
        <v>173</v>
      </c>
      <c r="E817" s="278">
        <v>0</v>
      </c>
      <c r="F817" s="278">
        <v>0</v>
      </c>
      <c r="G817" s="278">
        <v>0</v>
      </c>
      <c r="H817" s="278">
        <v>0</v>
      </c>
      <c r="I817" s="278">
        <v>0</v>
      </c>
      <c r="J817" s="279"/>
    </row>
    <row r="818" spans="2:10" ht="18" customHeight="1" x14ac:dyDescent="0.25">
      <c r="B818" s="273"/>
      <c r="C818" s="274"/>
      <c r="D818" s="6" t="s">
        <v>172</v>
      </c>
      <c r="E818" s="14">
        <v>0</v>
      </c>
      <c r="F818" s="14">
        <v>0</v>
      </c>
      <c r="G818" s="14">
        <v>0</v>
      </c>
      <c r="H818" s="14">
        <v>0</v>
      </c>
      <c r="I818" s="14">
        <v>0</v>
      </c>
      <c r="J818" s="224"/>
    </row>
    <row r="819" spans="2:10" ht="18" customHeight="1" x14ac:dyDescent="0.25">
      <c r="B819" s="275"/>
      <c r="C819" s="276"/>
      <c r="D819" s="277" t="s">
        <v>174</v>
      </c>
      <c r="E819" s="278">
        <v>0</v>
      </c>
      <c r="F819" s="278">
        <v>0</v>
      </c>
      <c r="G819" s="278">
        <v>0</v>
      </c>
      <c r="H819" s="278">
        <v>0</v>
      </c>
      <c r="I819" s="278">
        <v>0</v>
      </c>
      <c r="J819" s="279"/>
    </row>
    <row r="820" spans="2:10" ht="18" customHeight="1" x14ac:dyDescent="0.25">
      <c r="B820" s="273"/>
      <c r="C820" s="274"/>
      <c r="D820" s="6" t="s">
        <v>172</v>
      </c>
      <c r="E820" s="14">
        <v>0</v>
      </c>
      <c r="F820" s="14">
        <v>0</v>
      </c>
      <c r="G820" s="14">
        <v>0</v>
      </c>
      <c r="H820" s="14">
        <v>0</v>
      </c>
      <c r="I820" s="14">
        <v>0</v>
      </c>
      <c r="J820" s="224"/>
    </row>
    <row r="821" spans="2:10" ht="18" customHeight="1" x14ac:dyDescent="0.25">
      <c r="B821" s="275"/>
      <c r="C821" s="276"/>
      <c r="D821" s="277" t="s">
        <v>175</v>
      </c>
      <c r="E821" s="278">
        <v>0</v>
      </c>
      <c r="F821" s="278">
        <v>0</v>
      </c>
      <c r="G821" s="278">
        <v>0</v>
      </c>
      <c r="H821" s="278">
        <v>0</v>
      </c>
      <c r="I821" s="278">
        <v>0</v>
      </c>
      <c r="J821" s="279"/>
    </row>
    <row r="822" spans="2:10" ht="18" customHeight="1" x14ac:dyDescent="0.25">
      <c r="B822" s="273"/>
      <c r="C822" s="274"/>
      <c r="D822" s="6" t="s">
        <v>172</v>
      </c>
      <c r="E822" s="14">
        <v>0</v>
      </c>
      <c r="F822" s="14">
        <v>0</v>
      </c>
      <c r="G822" s="14">
        <v>0</v>
      </c>
      <c r="H822" s="14">
        <v>0</v>
      </c>
      <c r="I822" s="14">
        <v>0</v>
      </c>
      <c r="J822" s="224"/>
    </row>
    <row r="823" spans="2:10" ht="18" customHeight="1" x14ac:dyDescent="0.25">
      <c r="B823" s="275"/>
      <c r="C823" s="276"/>
      <c r="D823" s="277" t="s">
        <v>176</v>
      </c>
      <c r="E823" s="278">
        <v>0</v>
      </c>
      <c r="F823" s="278">
        <v>0</v>
      </c>
      <c r="G823" s="278">
        <v>0</v>
      </c>
      <c r="H823" s="278">
        <v>0</v>
      </c>
      <c r="I823" s="278">
        <v>0</v>
      </c>
      <c r="J823" s="279"/>
    </row>
    <row r="824" spans="2:10" ht="18" customHeight="1" thickBot="1" x14ac:dyDescent="0.3">
      <c r="B824" s="280"/>
      <c r="C824" s="281"/>
      <c r="D824" s="25" t="s">
        <v>172</v>
      </c>
      <c r="E824" s="17">
        <v>0</v>
      </c>
      <c r="F824" s="17">
        <v>0</v>
      </c>
      <c r="G824" s="17">
        <v>0</v>
      </c>
      <c r="H824" s="17">
        <v>0</v>
      </c>
      <c r="I824" s="17">
        <v>0</v>
      </c>
      <c r="J824" s="282"/>
    </row>
    <row r="825" spans="2:10" ht="18" customHeight="1" x14ac:dyDescent="0.25">
      <c r="B825" s="261" t="s">
        <v>156</v>
      </c>
      <c r="C825" s="230">
        <f>C799+1</f>
        <v>27</v>
      </c>
      <c r="D825" s="231"/>
      <c r="E825" s="232"/>
      <c r="F825" s="232"/>
      <c r="G825" s="232"/>
      <c r="H825" s="232"/>
      <c r="I825" s="232"/>
      <c r="J825" s="233"/>
    </row>
    <row r="826" spans="2:10" ht="18" customHeight="1" x14ac:dyDescent="0.25">
      <c r="B826" s="219" t="s">
        <v>157</v>
      </c>
      <c r="C826" s="220"/>
      <c r="D826" s="221"/>
      <c r="E826" s="263"/>
      <c r="F826" s="263"/>
      <c r="G826" s="263"/>
      <c r="H826" s="263"/>
      <c r="I826" s="263"/>
      <c r="J826" s="223"/>
    </row>
    <row r="827" spans="2:10" ht="18" customHeight="1" x14ac:dyDescent="0.25">
      <c r="B827" s="214"/>
      <c r="C827" s="215"/>
      <c r="D827" s="6" t="s">
        <v>158</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159</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160</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161</v>
      </c>
      <c r="E830" s="266">
        <v>0</v>
      </c>
      <c r="F830" s="266">
        <f t="shared" ref="F830:I830" si="324">E830</f>
        <v>0</v>
      </c>
      <c r="G830" s="266">
        <f t="shared" si="324"/>
        <v>0</v>
      </c>
      <c r="H830" s="266">
        <f t="shared" si="324"/>
        <v>0</v>
      </c>
      <c r="I830" s="266">
        <f t="shared" si="324"/>
        <v>0</v>
      </c>
      <c r="J830" s="224"/>
    </row>
    <row r="831" spans="2:10" ht="18" customHeight="1" x14ac:dyDescent="0.25">
      <c r="B831" s="219" t="s">
        <v>162</v>
      </c>
      <c r="C831" s="220"/>
      <c r="D831" s="221"/>
      <c r="E831" s="222"/>
      <c r="F831" s="222"/>
      <c r="G831" s="222"/>
      <c r="H831" s="222"/>
      <c r="I831" s="222"/>
      <c r="J831" s="223"/>
    </row>
    <row r="832" spans="2:10" ht="18" customHeight="1" x14ac:dyDescent="0.25">
      <c r="B832" s="214"/>
      <c r="C832" s="215"/>
      <c r="D832" s="6" t="s">
        <v>163</v>
      </c>
      <c r="E832" s="11" t="s">
        <v>164</v>
      </c>
      <c r="F832" s="11" t="s">
        <v>164</v>
      </c>
      <c r="G832" s="11" t="s">
        <v>164</v>
      </c>
      <c r="H832" s="11" t="s">
        <v>164</v>
      </c>
      <c r="I832" s="11" t="s">
        <v>164</v>
      </c>
      <c r="J832" s="224"/>
    </row>
    <row r="833" spans="2:10" ht="18" customHeight="1" x14ac:dyDescent="0.25">
      <c r="B833" s="214"/>
      <c r="C833" s="215"/>
      <c r="D833" s="6" t="s">
        <v>165</v>
      </c>
      <c r="E833" s="11">
        <v>230</v>
      </c>
      <c r="F833" s="11">
        <v>230</v>
      </c>
      <c r="G833" s="11">
        <v>230</v>
      </c>
      <c r="H833" s="11">
        <v>230</v>
      </c>
      <c r="I833" s="11">
        <v>230</v>
      </c>
      <c r="J833" s="224"/>
    </row>
    <row r="834" spans="2:10" s="272" customFormat="1" ht="18" customHeight="1" x14ac:dyDescent="0.25">
      <c r="B834" s="267"/>
      <c r="C834" s="268"/>
      <c r="D834" s="269" t="s">
        <v>166</v>
      </c>
      <c r="E834" s="283">
        <v>0</v>
      </c>
      <c r="F834" s="283">
        <v>0</v>
      </c>
      <c r="G834" s="283">
        <v>0</v>
      </c>
      <c r="H834" s="283">
        <v>0</v>
      </c>
      <c r="I834" s="283">
        <v>0</v>
      </c>
      <c r="J834" s="270"/>
    </row>
    <row r="835" spans="2:10" ht="18" customHeight="1" x14ac:dyDescent="0.25">
      <c r="B835" s="214"/>
      <c r="C835" s="215"/>
      <c r="D835" s="6" t="s">
        <v>167</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168</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169</v>
      </c>
      <c r="E839" s="266">
        <v>0</v>
      </c>
      <c r="F839" s="266">
        <v>0</v>
      </c>
      <c r="G839" s="266">
        <v>0</v>
      </c>
      <c r="H839" s="266">
        <v>0</v>
      </c>
      <c r="I839" s="266">
        <v>0</v>
      </c>
      <c r="J839" s="218"/>
    </row>
    <row r="840" spans="2:10" ht="18" customHeight="1" x14ac:dyDescent="0.25">
      <c r="B840" s="219" t="s">
        <v>170</v>
      </c>
      <c r="C840" s="220"/>
      <c r="D840" s="221"/>
      <c r="E840" s="222"/>
      <c r="F840" s="222"/>
      <c r="G840" s="222"/>
      <c r="H840" s="222"/>
      <c r="I840" s="222"/>
      <c r="J840" s="223"/>
    </row>
    <row r="841" spans="2:10" ht="18" customHeight="1" x14ac:dyDescent="0.25">
      <c r="B841" s="214"/>
      <c r="C841" s="215"/>
      <c r="D841" s="6" t="s">
        <v>171</v>
      </c>
      <c r="E841" s="14">
        <v>0</v>
      </c>
      <c r="F841" s="14">
        <v>0</v>
      </c>
      <c r="G841" s="14">
        <v>0</v>
      </c>
      <c r="H841" s="14">
        <v>0</v>
      </c>
      <c r="I841" s="14">
        <v>0</v>
      </c>
      <c r="J841" s="224"/>
    </row>
    <row r="842" spans="2:10" ht="18" customHeight="1" x14ac:dyDescent="0.25">
      <c r="B842" s="273"/>
      <c r="C842" s="274"/>
      <c r="D842" s="6" t="s">
        <v>172</v>
      </c>
      <c r="E842" s="14">
        <v>0</v>
      </c>
      <c r="F842" s="14">
        <v>0</v>
      </c>
      <c r="G842" s="14">
        <v>0</v>
      </c>
      <c r="H842" s="14">
        <v>0</v>
      </c>
      <c r="I842" s="14">
        <v>0</v>
      </c>
      <c r="J842" s="224"/>
    </row>
    <row r="843" spans="2:10" ht="18" customHeight="1" x14ac:dyDescent="0.25">
      <c r="B843" s="275"/>
      <c r="C843" s="276"/>
      <c r="D843" s="277" t="s">
        <v>173</v>
      </c>
      <c r="E843" s="278">
        <v>0</v>
      </c>
      <c r="F843" s="278">
        <v>0</v>
      </c>
      <c r="G843" s="278">
        <v>0</v>
      </c>
      <c r="H843" s="278">
        <v>0</v>
      </c>
      <c r="I843" s="278">
        <v>0</v>
      </c>
      <c r="J843" s="279"/>
    </row>
    <row r="844" spans="2:10" ht="18" customHeight="1" x14ac:dyDescent="0.25">
      <c r="B844" s="273"/>
      <c r="C844" s="274"/>
      <c r="D844" s="6" t="s">
        <v>172</v>
      </c>
      <c r="E844" s="14">
        <v>0</v>
      </c>
      <c r="F844" s="14">
        <v>0</v>
      </c>
      <c r="G844" s="14">
        <v>0</v>
      </c>
      <c r="H844" s="14">
        <v>0</v>
      </c>
      <c r="I844" s="14">
        <v>0</v>
      </c>
      <c r="J844" s="224"/>
    </row>
    <row r="845" spans="2:10" ht="18" customHeight="1" x14ac:dyDescent="0.25">
      <c r="B845" s="275"/>
      <c r="C845" s="276"/>
      <c r="D845" s="277" t="s">
        <v>174</v>
      </c>
      <c r="E845" s="278">
        <v>0</v>
      </c>
      <c r="F845" s="278">
        <v>0</v>
      </c>
      <c r="G845" s="278">
        <v>0</v>
      </c>
      <c r="H845" s="278">
        <v>0</v>
      </c>
      <c r="I845" s="278">
        <v>0</v>
      </c>
      <c r="J845" s="279"/>
    </row>
    <row r="846" spans="2:10" ht="18" customHeight="1" x14ac:dyDescent="0.25">
      <c r="B846" s="273"/>
      <c r="C846" s="274"/>
      <c r="D846" s="6" t="s">
        <v>172</v>
      </c>
      <c r="E846" s="14">
        <v>0</v>
      </c>
      <c r="F846" s="14">
        <v>0</v>
      </c>
      <c r="G846" s="14">
        <v>0</v>
      </c>
      <c r="H846" s="14">
        <v>0</v>
      </c>
      <c r="I846" s="14">
        <v>0</v>
      </c>
      <c r="J846" s="224"/>
    </row>
    <row r="847" spans="2:10" ht="18" customHeight="1" x14ac:dyDescent="0.25">
      <c r="B847" s="275"/>
      <c r="C847" s="276"/>
      <c r="D847" s="277" t="s">
        <v>175</v>
      </c>
      <c r="E847" s="278">
        <v>0</v>
      </c>
      <c r="F847" s="278">
        <v>0</v>
      </c>
      <c r="G847" s="278">
        <v>0</v>
      </c>
      <c r="H847" s="278">
        <v>0</v>
      </c>
      <c r="I847" s="278">
        <v>0</v>
      </c>
      <c r="J847" s="279"/>
    </row>
    <row r="848" spans="2:10" ht="18" customHeight="1" x14ac:dyDescent="0.25">
      <c r="B848" s="273"/>
      <c r="C848" s="274"/>
      <c r="D848" s="6" t="s">
        <v>172</v>
      </c>
      <c r="E848" s="14">
        <v>0</v>
      </c>
      <c r="F848" s="14">
        <v>0</v>
      </c>
      <c r="G848" s="14">
        <v>0</v>
      </c>
      <c r="H848" s="14">
        <v>0</v>
      </c>
      <c r="I848" s="14">
        <v>0</v>
      </c>
      <c r="J848" s="224"/>
    </row>
    <row r="849" spans="2:10" ht="18" customHeight="1" x14ac:dyDescent="0.25">
      <c r="B849" s="275"/>
      <c r="C849" s="276"/>
      <c r="D849" s="277" t="s">
        <v>176</v>
      </c>
      <c r="E849" s="278">
        <v>0</v>
      </c>
      <c r="F849" s="278">
        <v>0</v>
      </c>
      <c r="G849" s="278">
        <v>0</v>
      </c>
      <c r="H849" s="278">
        <v>0</v>
      </c>
      <c r="I849" s="278">
        <v>0</v>
      </c>
      <c r="J849" s="279"/>
    </row>
    <row r="850" spans="2:10" ht="18" customHeight="1" thickBot="1" x14ac:dyDescent="0.3">
      <c r="B850" s="280"/>
      <c r="C850" s="281"/>
      <c r="D850" s="25" t="s">
        <v>172</v>
      </c>
      <c r="E850" s="17">
        <v>0</v>
      </c>
      <c r="F850" s="17">
        <v>0</v>
      </c>
      <c r="G850" s="17">
        <v>0</v>
      </c>
      <c r="H850" s="17">
        <v>0</v>
      </c>
      <c r="I850" s="17">
        <v>0</v>
      </c>
      <c r="J850" s="282"/>
    </row>
    <row r="851" spans="2:10" ht="18" customHeight="1" x14ac:dyDescent="0.25">
      <c r="B851" s="261" t="s">
        <v>156</v>
      </c>
      <c r="C851" s="230">
        <f>C825+1</f>
        <v>28</v>
      </c>
      <c r="D851" s="231"/>
      <c r="E851" s="232"/>
      <c r="F851" s="232"/>
      <c r="G851" s="232"/>
      <c r="H851" s="232"/>
      <c r="I851" s="232"/>
      <c r="J851" s="233"/>
    </row>
    <row r="852" spans="2:10" ht="18" customHeight="1" x14ac:dyDescent="0.25">
      <c r="B852" s="219" t="s">
        <v>157</v>
      </c>
      <c r="C852" s="220"/>
      <c r="D852" s="221"/>
      <c r="E852" s="263"/>
      <c r="F852" s="263"/>
      <c r="G852" s="263"/>
      <c r="H852" s="263"/>
      <c r="I852" s="263"/>
      <c r="J852" s="223"/>
    </row>
    <row r="853" spans="2:10" ht="18" customHeight="1" x14ac:dyDescent="0.25">
      <c r="B853" s="214"/>
      <c r="C853" s="215"/>
      <c r="D853" s="6" t="s">
        <v>158</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159</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160</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161</v>
      </c>
      <c r="E856" s="266">
        <v>0</v>
      </c>
      <c r="F856" s="266">
        <f t="shared" ref="F856:I856" si="327">E856</f>
        <v>0</v>
      </c>
      <c r="G856" s="266">
        <f t="shared" si="327"/>
        <v>0</v>
      </c>
      <c r="H856" s="266">
        <f t="shared" si="327"/>
        <v>0</v>
      </c>
      <c r="I856" s="266">
        <f t="shared" si="327"/>
        <v>0</v>
      </c>
      <c r="J856" s="224"/>
    </row>
    <row r="857" spans="2:10" ht="18" customHeight="1" x14ac:dyDescent="0.25">
      <c r="B857" s="219" t="s">
        <v>162</v>
      </c>
      <c r="C857" s="220"/>
      <c r="D857" s="221"/>
      <c r="E857" s="222"/>
      <c r="F857" s="222"/>
      <c r="G857" s="222"/>
      <c r="H857" s="222"/>
      <c r="I857" s="222"/>
      <c r="J857" s="223"/>
    </row>
    <row r="858" spans="2:10" ht="18" customHeight="1" x14ac:dyDescent="0.25">
      <c r="B858" s="214"/>
      <c r="C858" s="215"/>
      <c r="D858" s="6" t="s">
        <v>163</v>
      </c>
      <c r="E858" s="11" t="s">
        <v>164</v>
      </c>
      <c r="F858" s="11" t="s">
        <v>164</v>
      </c>
      <c r="G858" s="11" t="s">
        <v>164</v>
      </c>
      <c r="H858" s="11" t="s">
        <v>164</v>
      </c>
      <c r="I858" s="11" t="s">
        <v>164</v>
      </c>
      <c r="J858" s="224"/>
    </row>
    <row r="859" spans="2:10" ht="18" customHeight="1" x14ac:dyDescent="0.25">
      <c r="B859" s="214"/>
      <c r="C859" s="215"/>
      <c r="D859" s="6" t="s">
        <v>165</v>
      </c>
      <c r="E859" s="11">
        <v>230</v>
      </c>
      <c r="F859" s="11">
        <v>230</v>
      </c>
      <c r="G859" s="11">
        <v>230</v>
      </c>
      <c r="H859" s="11">
        <v>230</v>
      </c>
      <c r="I859" s="11">
        <v>230</v>
      </c>
      <c r="J859" s="224"/>
    </row>
    <row r="860" spans="2:10" s="272" customFormat="1" ht="18" customHeight="1" x14ac:dyDescent="0.25">
      <c r="B860" s="267"/>
      <c r="C860" s="268"/>
      <c r="D860" s="269" t="s">
        <v>166</v>
      </c>
      <c r="E860" s="283">
        <v>0</v>
      </c>
      <c r="F860" s="283">
        <v>0</v>
      </c>
      <c r="G860" s="283">
        <v>0</v>
      </c>
      <c r="H860" s="283">
        <v>0</v>
      </c>
      <c r="I860" s="283">
        <v>0</v>
      </c>
      <c r="J860" s="270"/>
    </row>
    <row r="861" spans="2:10" ht="18" customHeight="1" x14ac:dyDescent="0.25">
      <c r="B861" s="214"/>
      <c r="C861" s="215"/>
      <c r="D861" s="6" t="s">
        <v>167</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168</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169</v>
      </c>
      <c r="E865" s="266">
        <v>0</v>
      </c>
      <c r="F865" s="266">
        <v>0</v>
      </c>
      <c r="G865" s="266">
        <v>0</v>
      </c>
      <c r="H865" s="266">
        <v>0</v>
      </c>
      <c r="I865" s="266">
        <v>0</v>
      </c>
      <c r="J865" s="218"/>
    </row>
    <row r="866" spans="2:10" ht="18" customHeight="1" x14ac:dyDescent="0.25">
      <c r="B866" s="219" t="s">
        <v>170</v>
      </c>
      <c r="C866" s="220"/>
      <c r="D866" s="221"/>
      <c r="E866" s="222"/>
      <c r="F866" s="222"/>
      <c r="G866" s="222"/>
      <c r="H866" s="222"/>
      <c r="I866" s="222"/>
      <c r="J866" s="223"/>
    </row>
    <row r="867" spans="2:10" ht="18" customHeight="1" x14ac:dyDescent="0.25">
      <c r="B867" s="214"/>
      <c r="C867" s="215"/>
      <c r="D867" s="6" t="s">
        <v>171</v>
      </c>
      <c r="E867" s="14">
        <v>0</v>
      </c>
      <c r="F867" s="14">
        <v>0</v>
      </c>
      <c r="G867" s="14">
        <v>0</v>
      </c>
      <c r="H867" s="14">
        <v>0</v>
      </c>
      <c r="I867" s="14">
        <v>0</v>
      </c>
      <c r="J867" s="224"/>
    </row>
    <row r="868" spans="2:10" ht="18" customHeight="1" x14ac:dyDescent="0.25">
      <c r="B868" s="273"/>
      <c r="C868" s="274"/>
      <c r="D868" s="6" t="s">
        <v>172</v>
      </c>
      <c r="E868" s="14">
        <v>0</v>
      </c>
      <c r="F868" s="14">
        <v>0</v>
      </c>
      <c r="G868" s="14">
        <v>0</v>
      </c>
      <c r="H868" s="14">
        <v>0</v>
      </c>
      <c r="I868" s="14">
        <v>0</v>
      </c>
      <c r="J868" s="224"/>
    </row>
    <row r="869" spans="2:10" ht="18" customHeight="1" x14ac:dyDescent="0.25">
      <c r="B869" s="275"/>
      <c r="C869" s="276"/>
      <c r="D869" s="277" t="s">
        <v>173</v>
      </c>
      <c r="E869" s="278">
        <v>0</v>
      </c>
      <c r="F869" s="278">
        <v>0</v>
      </c>
      <c r="G869" s="278">
        <v>0</v>
      </c>
      <c r="H869" s="278">
        <v>0</v>
      </c>
      <c r="I869" s="278">
        <v>0</v>
      </c>
      <c r="J869" s="279"/>
    </row>
    <row r="870" spans="2:10" ht="18" customHeight="1" x14ac:dyDescent="0.25">
      <c r="B870" s="273"/>
      <c r="C870" s="274"/>
      <c r="D870" s="6" t="s">
        <v>172</v>
      </c>
      <c r="E870" s="14">
        <v>0</v>
      </c>
      <c r="F870" s="14">
        <v>0</v>
      </c>
      <c r="G870" s="14">
        <v>0</v>
      </c>
      <c r="H870" s="14">
        <v>0</v>
      </c>
      <c r="I870" s="14">
        <v>0</v>
      </c>
      <c r="J870" s="224"/>
    </row>
    <row r="871" spans="2:10" ht="18" customHeight="1" x14ac:dyDescent="0.25">
      <c r="B871" s="275"/>
      <c r="C871" s="276"/>
      <c r="D871" s="277" t="s">
        <v>174</v>
      </c>
      <c r="E871" s="278">
        <v>0</v>
      </c>
      <c r="F871" s="278">
        <v>0</v>
      </c>
      <c r="G871" s="278">
        <v>0</v>
      </c>
      <c r="H871" s="278">
        <v>0</v>
      </c>
      <c r="I871" s="278">
        <v>0</v>
      </c>
      <c r="J871" s="279"/>
    </row>
    <row r="872" spans="2:10" ht="18" customHeight="1" x14ac:dyDescent="0.25">
      <c r="B872" s="273"/>
      <c r="C872" s="274"/>
      <c r="D872" s="6" t="s">
        <v>172</v>
      </c>
      <c r="E872" s="14">
        <v>0</v>
      </c>
      <c r="F872" s="14">
        <v>0</v>
      </c>
      <c r="G872" s="14">
        <v>0</v>
      </c>
      <c r="H872" s="14">
        <v>0</v>
      </c>
      <c r="I872" s="14">
        <v>0</v>
      </c>
      <c r="J872" s="224"/>
    </row>
    <row r="873" spans="2:10" ht="18" customHeight="1" x14ac:dyDescent="0.25">
      <c r="B873" s="275"/>
      <c r="C873" s="276"/>
      <c r="D873" s="277" t="s">
        <v>175</v>
      </c>
      <c r="E873" s="278">
        <v>0</v>
      </c>
      <c r="F873" s="278">
        <v>0</v>
      </c>
      <c r="G873" s="278">
        <v>0</v>
      </c>
      <c r="H873" s="278">
        <v>0</v>
      </c>
      <c r="I873" s="278">
        <v>0</v>
      </c>
      <c r="J873" s="279"/>
    </row>
    <row r="874" spans="2:10" ht="18" customHeight="1" x14ac:dyDescent="0.25">
      <c r="B874" s="273"/>
      <c r="C874" s="274"/>
      <c r="D874" s="6" t="s">
        <v>172</v>
      </c>
      <c r="E874" s="14">
        <v>0</v>
      </c>
      <c r="F874" s="14">
        <v>0</v>
      </c>
      <c r="G874" s="14">
        <v>0</v>
      </c>
      <c r="H874" s="14">
        <v>0</v>
      </c>
      <c r="I874" s="14">
        <v>0</v>
      </c>
      <c r="J874" s="224"/>
    </row>
    <row r="875" spans="2:10" ht="18" customHeight="1" x14ac:dyDescent="0.25">
      <c r="B875" s="275"/>
      <c r="C875" s="276"/>
      <c r="D875" s="277" t="s">
        <v>176</v>
      </c>
      <c r="E875" s="278">
        <v>0</v>
      </c>
      <c r="F875" s="278">
        <v>0</v>
      </c>
      <c r="G875" s="278">
        <v>0</v>
      </c>
      <c r="H875" s="278">
        <v>0</v>
      </c>
      <c r="I875" s="278">
        <v>0</v>
      </c>
      <c r="J875" s="279"/>
    </row>
    <row r="876" spans="2:10" ht="18" customHeight="1" thickBot="1" x14ac:dyDescent="0.3">
      <c r="B876" s="280"/>
      <c r="C876" s="281"/>
      <c r="D876" s="25" t="s">
        <v>172</v>
      </c>
      <c r="E876" s="17">
        <v>0</v>
      </c>
      <c r="F876" s="17">
        <v>0</v>
      </c>
      <c r="G876" s="17">
        <v>0</v>
      </c>
      <c r="H876" s="17">
        <v>0</v>
      </c>
      <c r="I876" s="17">
        <v>0</v>
      </c>
      <c r="J876" s="282"/>
    </row>
    <row r="877" spans="2:10" ht="18" customHeight="1" x14ac:dyDescent="0.25">
      <c r="B877" s="261" t="s">
        <v>156</v>
      </c>
      <c r="C877" s="230">
        <f>C851+1</f>
        <v>29</v>
      </c>
      <c r="D877" s="231"/>
      <c r="E877" s="232"/>
      <c r="F877" s="232"/>
      <c r="G877" s="232"/>
      <c r="H877" s="232"/>
      <c r="I877" s="232"/>
      <c r="J877" s="233"/>
    </row>
    <row r="878" spans="2:10" ht="18" customHeight="1" x14ac:dyDescent="0.25">
      <c r="B878" s="219" t="s">
        <v>157</v>
      </c>
      <c r="C878" s="220"/>
      <c r="D878" s="221"/>
      <c r="E878" s="263"/>
      <c r="F878" s="263"/>
      <c r="G878" s="263"/>
      <c r="H878" s="263"/>
      <c r="I878" s="263"/>
      <c r="J878" s="223"/>
    </row>
    <row r="879" spans="2:10" ht="18" customHeight="1" x14ac:dyDescent="0.25">
      <c r="B879" s="214"/>
      <c r="C879" s="215"/>
      <c r="D879" s="6" t="s">
        <v>158</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159</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160</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161</v>
      </c>
      <c r="E882" s="266">
        <v>0</v>
      </c>
      <c r="F882" s="266">
        <f t="shared" ref="F882:I882" si="330">E882</f>
        <v>0</v>
      </c>
      <c r="G882" s="266">
        <f t="shared" si="330"/>
        <v>0</v>
      </c>
      <c r="H882" s="266">
        <f t="shared" si="330"/>
        <v>0</v>
      </c>
      <c r="I882" s="266">
        <f t="shared" si="330"/>
        <v>0</v>
      </c>
      <c r="J882" s="224"/>
    </row>
    <row r="883" spans="2:10" ht="18" customHeight="1" x14ac:dyDescent="0.25">
      <c r="B883" s="219" t="s">
        <v>162</v>
      </c>
      <c r="C883" s="220"/>
      <c r="D883" s="221"/>
      <c r="E883" s="222"/>
      <c r="F883" s="222"/>
      <c r="G883" s="222"/>
      <c r="H883" s="222"/>
      <c r="I883" s="222"/>
      <c r="J883" s="223"/>
    </row>
    <row r="884" spans="2:10" ht="18" customHeight="1" x14ac:dyDescent="0.25">
      <c r="B884" s="214"/>
      <c r="C884" s="215"/>
      <c r="D884" s="6" t="s">
        <v>163</v>
      </c>
      <c r="E884" s="11" t="s">
        <v>164</v>
      </c>
      <c r="F884" s="11" t="s">
        <v>164</v>
      </c>
      <c r="G884" s="11" t="s">
        <v>164</v>
      </c>
      <c r="H884" s="11" t="s">
        <v>164</v>
      </c>
      <c r="I884" s="11" t="s">
        <v>164</v>
      </c>
      <c r="J884" s="224"/>
    </row>
    <row r="885" spans="2:10" ht="18" customHeight="1" x14ac:dyDescent="0.25">
      <c r="B885" s="214"/>
      <c r="C885" s="215"/>
      <c r="D885" s="6" t="s">
        <v>165</v>
      </c>
      <c r="E885" s="11">
        <v>230</v>
      </c>
      <c r="F885" s="11">
        <v>230</v>
      </c>
      <c r="G885" s="11">
        <v>230</v>
      </c>
      <c r="H885" s="11">
        <v>230</v>
      </c>
      <c r="I885" s="11">
        <v>230</v>
      </c>
      <c r="J885" s="224"/>
    </row>
    <row r="886" spans="2:10" s="272" customFormat="1" ht="18" customHeight="1" x14ac:dyDescent="0.25">
      <c r="B886" s="267"/>
      <c r="C886" s="268"/>
      <c r="D886" s="269" t="s">
        <v>166</v>
      </c>
      <c r="E886" s="283">
        <v>0</v>
      </c>
      <c r="F886" s="283">
        <v>0</v>
      </c>
      <c r="G886" s="283">
        <v>0</v>
      </c>
      <c r="H886" s="283">
        <v>0</v>
      </c>
      <c r="I886" s="283">
        <v>0</v>
      </c>
      <c r="J886" s="270"/>
    </row>
    <row r="887" spans="2:10" ht="18" customHeight="1" x14ac:dyDescent="0.25">
      <c r="B887" s="214"/>
      <c r="C887" s="215"/>
      <c r="D887" s="6" t="s">
        <v>167</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168</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169</v>
      </c>
      <c r="E891" s="266">
        <v>0</v>
      </c>
      <c r="F891" s="266">
        <v>0</v>
      </c>
      <c r="G891" s="266">
        <v>0</v>
      </c>
      <c r="H891" s="266">
        <v>0</v>
      </c>
      <c r="I891" s="266">
        <v>0</v>
      </c>
      <c r="J891" s="218"/>
    </row>
    <row r="892" spans="2:10" ht="18" customHeight="1" x14ac:dyDescent="0.25">
      <c r="B892" s="219" t="s">
        <v>170</v>
      </c>
      <c r="C892" s="220"/>
      <c r="D892" s="221"/>
      <c r="E892" s="222"/>
      <c r="F892" s="222"/>
      <c r="G892" s="222"/>
      <c r="H892" s="222"/>
      <c r="I892" s="222"/>
      <c r="J892" s="223"/>
    </row>
    <row r="893" spans="2:10" ht="18" customHeight="1" x14ac:dyDescent="0.25">
      <c r="B893" s="214"/>
      <c r="C893" s="215"/>
      <c r="D893" s="6" t="s">
        <v>171</v>
      </c>
      <c r="E893" s="14">
        <v>0</v>
      </c>
      <c r="F893" s="14">
        <v>0</v>
      </c>
      <c r="G893" s="14">
        <v>0</v>
      </c>
      <c r="H893" s="14">
        <v>0</v>
      </c>
      <c r="I893" s="14">
        <v>0</v>
      </c>
      <c r="J893" s="224"/>
    </row>
    <row r="894" spans="2:10" ht="18" customHeight="1" x14ac:dyDescent="0.25">
      <c r="B894" s="273"/>
      <c r="C894" s="274"/>
      <c r="D894" s="6" t="s">
        <v>172</v>
      </c>
      <c r="E894" s="14">
        <v>0</v>
      </c>
      <c r="F894" s="14">
        <v>0</v>
      </c>
      <c r="G894" s="14">
        <v>0</v>
      </c>
      <c r="H894" s="14">
        <v>0</v>
      </c>
      <c r="I894" s="14">
        <v>0</v>
      </c>
      <c r="J894" s="224"/>
    </row>
    <row r="895" spans="2:10" ht="18" customHeight="1" x14ac:dyDescent="0.25">
      <c r="B895" s="275"/>
      <c r="C895" s="276"/>
      <c r="D895" s="277" t="s">
        <v>173</v>
      </c>
      <c r="E895" s="278">
        <v>0</v>
      </c>
      <c r="F895" s="278">
        <v>0</v>
      </c>
      <c r="G895" s="278">
        <v>0</v>
      </c>
      <c r="H895" s="278">
        <v>0</v>
      </c>
      <c r="I895" s="278">
        <v>0</v>
      </c>
      <c r="J895" s="279"/>
    </row>
    <row r="896" spans="2:10" ht="18" customHeight="1" x14ac:dyDescent="0.25">
      <c r="B896" s="273"/>
      <c r="C896" s="274"/>
      <c r="D896" s="6" t="s">
        <v>172</v>
      </c>
      <c r="E896" s="14">
        <v>0</v>
      </c>
      <c r="F896" s="14">
        <v>0</v>
      </c>
      <c r="G896" s="14">
        <v>0</v>
      </c>
      <c r="H896" s="14">
        <v>0</v>
      </c>
      <c r="I896" s="14">
        <v>0</v>
      </c>
      <c r="J896" s="224"/>
    </row>
    <row r="897" spans="2:10" ht="18" customHeight="1" x14ac:dyDescent="0.25">
      <c r="B897" s="275"/>
      <c r="C897" s="276"/>
      <c r="D897" s="277" t="s">
        <v>174</v>
      </c>
      <c r="E897" s="278">
        <v>0</v>
      </c>
      <c r="F897" s="278">
        <v>0</v>
      </c>
      <c r="G897" s="278">
        <v>0</v>
      </c>
      <c r="H897" s="278">
        <v>0</v>
      </c>
      <c r="I897" s="278">
        <v>0</v>
      </c>
      <c r="J897" s="279"/>
    </row>
    <row r="898" spans="2:10" ht="18" customHeight="1" x14ac:dyDescent="0.25">
      <c r="B898" s="273"/>
      <c r="C898" s="274"/>
      <c r="D898" s="6" t="s">
        <v>172</v>
      </c>
      <c r="E898" s="14">
        <v>0</v>
      </c>
      <c r="F898" s="14">
        <v>0</v>
      </c>
      <c r="G898" s="14">
        <v>0</v>
      </c>
      <c r="H898" s="14">
        <v>0</v>
      </c>
      <c r="I898" s="14">
        <v>0</v>
      </c>
      <c r="J898" s="224"/>
    </row>
    <row r="899" spans="2:10" ht="18" customHeight="1" x14ac:dyDescent="0.25">
      <c r="B899" s="275"/>
      <c r="C899" s="276"/>
      <c r="D899" s="277" t="s">
        <v>175</v>
      </c>
      <c r="E899" s="278">
        <v>0</v>
      </c>
      <c r="F899" s="278">
        <v>0</v>
      </c>
      <c r="G899" s="278">
        <v>0</v>
      </c>
      <c r="H899" s="278">
        <v>0</v>
      </c>
      <c r="I899" s="278">
        <v>0</v>
      </c>
      <c r="J899" s="279"/>
    </row>
    <row r="900" spans="2:10" ht="18" customHeight="1" x14ac:dyDescent="0.25">
      <c r="B900" s="273"/>
      <c r="C900" s="274"/>
      <c r="D900" s="6" t="s">
        <v>172</v>
      </c>
      <c r="E900" s="14">
        <v>0</v>
      </c>
      <c r="F900" s="14">
        <v>0</v>
      </c>
      <c r="G900" s="14">
        <v>0</v>
      </c>
      <c r="H900" s="14">
        <v>0</v>
      </c>
      <c r="I900" s="14">
        <v>0</v>
      </c>
      <c r="J900" s="224"/>
    </row>
    <row r="901" spans="2:10" ht="18" customHeight="1" x14ac:dyDescent="0.25">
      <c r="B901" s="275"/>
      <c r="C901" s="276"/>
      <c r="D901" s="277" t="s">
        <v>176</v>
      </c>
      <c r="E901" s="278">
        <v>0</v>
      </c>
      <c r="F901" s="278">
        <v>0</v>
      </c>
      <c r="G901" s="278">
        <v>0</v>
      </c>
      <c r="H901" s="278">
        <v>0</v>
      </c>
      <c r="I901" s="278">
        <v>0</v>
      </c>
      <c r="J901" s="279"/>
    </row>
    <row r="902" spans="2:10" ht="18" customHeight="1" thickBot="1" x14ac:dyDescent="0.3">
      <c r="B902" s="280"/>
      <c r="C902" s="281"/>
      <c r="D902" s="25" t="s">
        <v>172</v>
      </c>
      <c r="E902" s="17">
        <v>0</v>
      </c>
      <c r="F902" s="17">
        <v>0</v>
      </c>
      <c r="G902" s="17">
        <v>0</v>
      </c>
      <c r="H902" s="17">
        <v>0</v>
      </c>
      <c r="I902" s="17">
        <v>0</v>
      </c>
      <c r="J902" s="282"/>
    </row>
    <row r="903" spans="2:10" ht="18" customHeight="1" x14ac:dyDescent="0.25">
      <c r="B903" s="261" t="s">
        <v>156</v>
      </c>
      <c r="C903" s="230">
        <f>C877+1</f>
        <v>30</v>
      </c>
      <c r="D903" s="231"/>
      <c r="E903" s="232"/>
      <c r="F903" s="232"/>
      <c r="G903" s="232"/>
      <c r="H903" s="232"/>
      <c r="I903" s="232"/>
      <c r="J903" s="233"/>
    </row>
    <row r="904" spans="2:10" ht="18" customHeight="1" x14ac:dyDescent="0.25">
      <c r="B904" s="219" t="s">
        <v>157</v>
      </c>
      <c r="C904" s="220"/>
      <c r="D904" s="221"/>
      <c r="E904" s="263"/>
      <c r="F904" s="263"/>
      <c r="G904" s="263"/>
      <c r="H904" s="263"/>
      <c r="I904" s="263"/>
      <c r="J904" s="223"/>
    </row>
    <row r="905" spans="2:10" ht="18" customHeight="1" x14ac:dyDescent="0.25">
      <c r="B905" s="214"/>
      <c r="C905" s="215"/>
      <c r="D905" s="6" t="s">
        <v>158</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159</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160</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161</v>
      </c>
      <c r="E908" s="266">
        <v>0</v>
      </c>
      <c r="F908" s="266">
        <f t="shared" ref="F908:I908" si="333">E908</f>
        <v>0</v>
      </c>
      <c r="G908" s="266">
        <f t="shared" si="333"/>
        <v>0</v>
      </c>
      <c r="H908" s="266">
        <f t="shared" si="333"/>
        <v>0</v>
      </c>
      <c r="I908" s="266">
        <f t="shared" si="333"/>
        <v>0</v>
      </c>
      <c r="J908" s="224"/>
    </row>
    <row r="909" spans="2:10" ht="18" customHeight="1" x14ac:dyDescent="0.25">
      <c r="B909" s="219" t="s">
        <v>162</v>
      </c>
      <c r="C909" s="220"/>
      <c r="D909" s="221"/>
      <c r="E909" s="222"/>
      <c r="F909" s="222"/>
      <c r="G909" s="222"/>
      <c r="H909" s="222"/>
      <c r="I909" s="222"/>
      <c r="J909" s="223"/>
    </row>
    <row r="910" spans="2:10" ht="18" customHeight="1" x14ac:dyDescent="0.25">
      <c r="B910" s="214"/>
      <c r="C910" s="215"/>
      <c r="D910" s="6" t="s">
        <v>163</v>
      </c>
      <c r="E910" s="11" t="s">
        <v>164</v>
      </c>
      <c r="F910" s="11" t="s">
        <v>164</v>
      </c>
      <c r="G910" s="11" t="s">
        <v>164</v>
      </c>
      <c r="H910" s="11" t="s">
        <v>164</v>
      </c>
      <c r="I910" s="11" t="s">
        <v>164</v>
      </c>
      <c r="J910" s="224"/>
    </row>
    <row r="911" spans="2:10" ht="18" customHeight="1" x14ac:dyDescent="0.25">
      <c r="B911" s="214"/>
      <c r="C911" s="215"/>
      <c r="D911" s="6" t="s">
        <v>165</v>
      </c>
      <c r="E911" s="11">
        <v>230</v>
      </c>
      <c r="F911" s="11">
        <v>230</v>
      </c>
      <c r="G911" s="11">
        <v>230</v>
      </c>
      <c r="H911" s="11">
        <v>230</v>
      </c>
      <c r="I911" s="11">
        <v>230</v>
      </c>
      <c r="J911" s="224"/>
    </row>
    <row r="912" spans="2:10" s="272" customFormat="1" ht="18" customHeight="1" x14ac:dyDescent="0.25">
      <c r="B912" s="267"/>
      <c r="C912" s="268"/>
      <c r="D912" s="269" t="s">
        <v>166</v>
      </c>
      <c r="E912" s="283">
        <v>0</v>
      </c>
      <c r="F912" s="283">
        <v>0</v>
      </c>
      <c r="G912" s="283">
        <v>0</v>
      </c>
      <c r="H912" s="283">
        <v>0</v>
      </c>
      <c r="I912" s="283">
        <v>0</v>
      </c>
      <c r="J912" s="270"/>
    </row>
    <row r="913" spans="2:10" ht="18" customHeight="1" x14ac:dyDescent="0.25">
      <c r="B913" s="214"/>
      <c r="C913" s="215"/>
      <c r="D913" s="6" t="s">
        <v>167</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168</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169</v>
      </c>
      <c r="E917" s="266">
        <v>0</v>
      </c>
      <c r="F917" s="266">
        <v>0</v>
      </c>
      <c r="G917" s="266">
        <v>0</v>
      </c>
      <c r="H917" s="266">
        <v>0</v>
      </c>
      <c r="I917" s="266">
        <v>0</v>
      </c>
      <c r="J917" s="218"/>
    </row>
    <row r="918" spans="2:10" ht="18" customHeight="1" x14ac:dyDescent="0.25">
      <c r="B918" s="219" t="s">
        <v>170</v>
      </c>
      <c r="C918" s="220"/>
      <c r="D918" s="221"/>
      <c r="E918" s="222"/>
      <c r="F918" s="222"/>
      <c r="G918" s="222"/>
      <c r="H918" s="222"/>
      <c r="I918" s="222"/>
      <c r="J918" s="223"/>
    </row>
    <row r="919" spans="2:10" ht="18" customHeight="1" x14ac:dyDescent="0.25">
      <c r="B919" s="214"/>
      <c r="C919" s="215"/>
      <c r="D919" s="6" t="s">
        <v>171</v>
      </c>
      <c r="E919" s="14">
        <v>0</v>
      </c>
      <c r="F919" s="14">
        <v>0</v>
      </c>
      <c r="G919" s="14">
        <v>0</v>
      </c>
      <c r="H919" s="14">
        <v>0</v>
      </c>
      <c r="I919" s="14">
        <v>0</v>
      </c>
      <c r="J919" s="224"/>
    </row>
    <row r="920" spans="2:10" ht="18" customHeight="1" x14ac:dyDescent="0.25">
      <c r="B920" s="273"/>
      <c r="C920" s="274"/>
      <c r="D920" s="6" t="s">
        <v>172</v>
      </c>
      <c r="E920" s="14">
        <v>0</v>
      </c>
      <c r="F920" s="14">
        <v>0</v>
      </c>
      <c r="G920" s="14">
        <v>0</v>
      </c>
      <c r="H920" s="14">
        <v>0</v>
      </c>
      <c r="I920" s="14">
        <v>0</v>
      </c>
      <c r="J920" s="224"/>
    </row>
    <row r="921" spans="2:10" ht="18" customHeight="1" x14ac:dyDescent="0.25">
      <c r="B921" s="275"/>
      <c r="C921" s="276"/>
      <c r="D921" s="277" t="s">
        <v>173</v>
      </c>
      <c r="E921" s="278">
        <v>0</v>
      </c>
      <c r="F921" s="278">
        <v>0</v>
      </c>
      <c r="G921" s="278">
        <v>0</v>
      </c>
      <c r="H921" s="278">
        <v>0</v>
      </c>
      <c r="I921" s="278">
        <v>0</v>
      </c>
      <c r="J921" s="279"/>
    </row>
    <row r="922" spans="2:10" ht="18" customHeight="1" x14ac:dyDescent="0.25">
      <c r="B922" s="273"/>
      <c r="C922" s="274"/>
      <c r="D922" s="6" t="s">
        <v>172</v>
      </c>
      <c r="E922" s="14">
        <v>0</v>
      </c>
      <c r="F922" s="14">
        <v>0</v>
      </c>
      <c r="G922" s="14">
        <v>0</v>
      </c>
      <c r="H922" s="14">
        <v>0</v>
      </c>
      <c r="I922" s="14">
        <v>0</v>
      </c>
      <c r="J922" s="224"/>
    </row>
    <row r="923" spans="2:10" ht="18" customHeight="1" x14ac:dyDescent="0.25">
      <c r="B923" s="275"/>
      <c r="C923" s="276"/>
      <c r="D923" s="277" t="s">
        <v>174</v>
      </c>
      <c r="E923" s="278">
        <v>0</v>
      </c>
      <c r="F923" s="278">
        <v>0</v>
      </c>
      <c r="G923" s="278">
        <v>0</v>
      </c>
      <c r="H923" s="278">
        <v>0</v>
      </c>
      <c r="I923" s="278">
        <v>0</v>
      </c>
      <c r="J923" s="279"/>
    </row>
    <row r="924" spans="2:10" ht="18" customHeight="1" x14ac:dyDescent="0.25">
      <c r="B924" s="273"/>
      <c r="C924" s="274"/>
      <c r="D924" s="6" t="s">
        <v>172</v>
      </c>
      <c r="E924" s="14">
        <v>0</v>
      </c>
      <c r="F924" s="14">
        <v>0</v>
      </c>
      <c r="G924" s="14">
        <v>0</v>
      </c>
      <c r="H924" s="14">
        <v>0</v>
      </c>
      <c r="I924" s="14">
        <v>0</v>
      </c>
      <c r="J924" s="224"/>
    </row>
    <row r="925" spans="2:10" ht="18" customHeight="1" x14ac:dyDescent="0.25">
      <c r="B925" s="275"/>
      <c r="C925" s="276"/>
      <c r="D925" s="277" t="s">
        <v>175</v>
      </c>
      <c r="E925" s="278">
        <v>0</v>
      </c>
      <c r="F925" s="278">
        <v>0</v>
      </c>
      <c r="G925" s="278">
        <v>0</v>
      </c>
      <c r="H925" s="278">
        <v>0</v>
      </c>
      <c r="I925" s="278">
        <v>0</v>
      </c>
      <c r="J925" s="279"/>
    </row>
    <row r="926" spans="2:10" ht="18" customHeight="1" x14ac:dyDescent="0.25">
      <c r="B926" s="273"/>
      <c r="C926" s="274"/>
      <c r="D926" s="6" t="s">
        <v>172</v>
      </c>
      <c r="E926" s="14">
        <v>0</v>
      </c>
      <c r="F926" s="14">
        <v>0</v>
      </c>
      <c r="G926" s="14">
        <v>0</v>
      </c>
      <c r="H926" s="14">
        <v>0</v>
      </c>
      <c r="I926" s="14">
        <v>0</v>
      </c>
      <c r="J926" s="224"/>
    </row>
    <row r="927" spans="2:10" ht="18" customHeight="1" x14ac:dyDescent="0.25">
      <c r="B927" s="275"/>
      <c r="C927" s="276"/>
      <c r="D927" s="277" t="s">
        <v>176</v>
      </c>
      <c r="E927" s="278">
        <v>0</v>
      </c>
      <c r="F927" s="278">
        <v>0</v>
      </c>
      <c r="G927" s="278">
        <v>0</v>
      </c>
      <c r="H927" s="278">
        <v>0</v>
      </c>
      <c r="I927" s="278">
        <v>0</v>
      </c>
      <c r="J927" s="279"/>
    </row>
    <row r="928" spans="2:10" ht="18" customHeight="1" thickBot="1" x14ac:dyDescent="0.3">
      <c r="B928" s="280"/>
      <c r="C928" s="281"/>
      <c r="D928" s="25" t="s">
        <v>172</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673"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186</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138</v>
      </c>
      <c r="C6" s="196"/>
      <c r="D6" s="192"/>
      <c r="E6" s="192"/>
      <c r="F6" s="192"/>
      <c r="G6" s="192"/>
      <c r="H6" s="375"/>
      <c r="I6" s="375"/>
      <c r="J6" s="377"/>
      <c r="K6" s="197"/>
    </row>
    <row r="7" spans="2:11" ht="15.95" customHeight="1" x14ac:dyDescent="0.25">
      <c r="B7" s="195" t="s">
        <v>139</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140</v>
      </c>
      <c r="F10" s="2">
        <v>26</v>
      </c>
      <c r="G10" s="200"/>
      <c r="H10" s="528"/>
      <c r="I10" s="528"/>
      <c r="J10" s="377"/>
    </row>
    <row r="11" spans="2:11" ht="15.95" customHeight="1" x14ac:dyDescent="0.25">
      <c r="B11" s="198"/>
      <c r="C11" s="199"/>
      <c r="D11" s="200"/>
      <c r="E11" s="201" t="s">
        <v>141</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187</v>
      </c>
      <c r="C14" s="206"/>
      <c r="D14" s="207"/>
      <c r="E14" s="208" t="s">
        <v>143</v>
      </c>
      <c r="F14" s="208" t="s">
        <v>143</v>
      </c>
      <c r="G14" s="208" t="s">
        <v>143</v>
      </c>
      <c r="H14" s="208" t="s">
        <v>143</v>
      </c>
      <c r="I14" s="208" t="s">
        <v>143</v>
      </c>
      <c r="J14" s="209" t="s">
        <v>144</v>
      </c>
      <c r="K14" s="210"/>
    </row>
    <row r="15" spans="2:11" ht="30.75" thickBot="1" x14ac:dyDescent="0.3">
      <c r="B15" s="211"/>
      <c r="C15" s="212"/>
      <c r="D15" s="305" t="s">
        <v>145</v>
      </c>
      <c r="E15" s="306" t="str">
        <f>'[3]Inputs3b- Soils &amp; Rotations'!E14</f>
        <v>Control (no N input)</v>
      </c>
      <c r="F15" s="306" t="str">
        <f>'[3]Inputs3b- Soils &amp; Rotations'!F14</f>
        <v>Conventional</v>
      </c>
      <c r="G15" s="306" t="str">
        <f>'[3]Inputs3b- Soils &amp; Rotations'!G14</f>
        <v>Organic</v>
      </c>
      <c r="H15" s="306" t="str">
        <f>'[3]Inputs3b- Soils &amp; Rotations'!H14</f>
        <v>Strict ZBNF</v>
      </c>
      <c r="I15" s="306" t="str">
        <f>'[3]Inputs3b- Soils &amp; Rotations'!I14</f>
        <v>ZBNF + manure</v>
      </c>
      <c r="J15" s="213"/>
      <c r="K15" s="27"/>
    </row>
    <row r="16" spans="2:11" x14ac:dyDescent="0.25">
      <c r="B16" s="214"/>
      <c r="C16" s="215"/>
      <c r="D16" s="6" t="s">
        <v>5</v>
      </c>
      <c r="E16" s="307">
        <f>'[3]Inputs3b- Soils &amp; Rotations'!E15</f>
        <v>0.2</v>
      </c>
      <c r="F16" s="307">
        <f>'[3]Inputs3b- Soils &amp; Rotations'!F15</f>
        <v>0.2</v>
      </c>
      <c r="G16" s="307">
        <f>'[3]Inputs3b- Soils &amp; Rotations'!G15</f>
        <v>0.2</v>
      </c>
      <c r="H16" s="307">
        <f>'[3]Inputs3b- Soils &amp; Rotations'!H15</f>
        <v>0.2</v>
      </c>
      <c r="I16" s="307">
        <f>'[3]Inputs3b- Soils &amp; Rotations'!I15</f>
        <v>0.2</v>
      </c>
      <c r="J16" s="217"/>
      <c r="K16" s="27"/>
    </row>
    <row r="17" spans="2:17" x14ac:dyDescent="0.25">
      <c r="B17" s="229" t="s">
        <v>153</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156</v>
      </c>
      <c r="C19" s="230">
        <v>1</v>
      </c>
      <c r="D19" s="231"/>
      <c r="E19" s="232">
        <f>'[3]Inputs3b- Soils &amp; Rotations'!E643</f>
        <v>2015</v>
      </c>
      <c r="F19" s="308"/>
      <c r="G19" s="308"/>
      <c r="H19" s="308"/>
      <c r="I19" s="308"/>
      <c r="J19" s="233"/>
      <c r="K19" s="262"/>
      <c r="L19" s="235"/>
      <c r="M19" s="236"/>
      <c r="N19" s="236"/>
      <c r="O19" s="236"/>
      <c r="P19" s="236"/>
      <c r="Q19" s="237"/>
    </row>
    <row r="20" spans="2:17" x14ac:dyDescent="0.25">
      <c r="B20" s="219" t="s">
        <v>157</v>
      </c>
      <c r="C20" s="220"/>
      <c r="D20" s="221"/>
      <c r="E20" s="309"/>
      <c r="F20" s="309"/>
      <c r="G20" s="309"/>
      <c r="H20" s="309"/>
      <c r="I20" s="309"/>
      <c r="J20" s="223"/>
      <c r="K20" s="27"/>
      <c r="L20" s="244"/>
      <c r="M20" s="244"/>
      <c r="N20" s="244"/>
      <c r="O20" s="244"/>
      <c r="P20" s="244"/>
      <c r="Q20" s="244"/>
    </row>
    <row r="21" spans="2:17" x14ac:dyDescent="0.25">
      <c r="B21" s="214"/>
      <c r="C21" s="215"/>
      <c r="D21" s="6" t="s">
        <v>158</v>
      </c>
      <c r="E21" s="23" t="str">
        <f>'[3]Inputs3b- Soils &amp; Rotations'!E151</f>
        <v>Rice IR36</v>
      </c>
      <c r="F21" s="23" t="str">
        <f>'[3]Inputs3b- Soils &amp; Rotations'!F151</f>
        <v>Rice IR36</v>
      </c>
      <c r="G21" s="23" t="str">
        <f>'[3]Inputs3b- Soils &amp; Rotations'!G151</f>
        <v>Rice IR36</v>
      </c>
      <c r="H21" s="23" t="str">
        <f>'[3]Inputs3b- Soils &amp; Rotations'!H151</f>
        <v>Rice IR36</v>
      </c>
      <c r="I21" s="23" t="str">
        <f>'[3]Inputs3b- Soils &amp; Rotations'!I151</f>
        <v>Rice IR36</v>
      </c>
      <c r="J21" s="24"/>
      <c r="K21" s="264"/>
      <c r="L21" s="248"/>
      <c r="M21" s="310"/>
      <c r="N21" s="310"/>
      <c r="O21" s="310"/>
      <c r="P21" s="310"/>
      <c r="Q21" s="310"/>
    </row>
    <row r="22" spans="2:17" x14ac:dyDescent="0.25">
      <c r="B22" s="214"/>
      <c r="C22" s="215"/>
      <c r="D22" s="6" t="s">
        <v>159</v>
      </c>
      <c r="E22" s="23">
        <f>'[3]Inputs3b- Soils &amp; Rotations'!E152</f>
        <v>2</v>
      </c>
      <c r="F22" s="23">
        <f>'[3]Inputs3b- Soils &amp; Rotations'!F152</f>
        <v>2</v>
      </c>
      <c r="G22" s="23">
        <f>'[3]Inputs3b- Soils &amp; Rotations'!G152</f>
        <v>2</v>
      </c>
      <c r="H22" s="23">
        <f>'[3]Inputs3b- Soils &amp; Rotations'!H152</f>
        <v>2</v>
      </c>
      <c r="I22" s="23">
        <f>'[3]Inputs3b- Soils &amp; Rotations'!I152</f>
        <v>2</v>
      </c>
      <c r="J22" s="24"/>
      <c r="K22" s="264"/>
      <c r="L22" s="248"/>
      <c r="M22" s="311"/>
      <c r="N22" s="311"/>
      <c r="O22" s="311"/>
      <c r="P22" s="311"/>
      <c r="Q22" s="311"/>
    </row>
    <row r="23" spans="2:17" x14ac:dyDescent="0.25">
      <c r="B23" s="214"/>
      <c r="C23" s="215"/>
      <c r="D23" s="6" t="s">
        <v>160</v>
      </c>
      <c r="E23" s="23">
        <f>'[3]Inputs3b- Soils &amp; Rotations'!E153</f>
        <v>5</v>
      </c>
      <c r="F23" s="23">
        <f>'[3]Inputs3b- Soils &amp; Rotations'!F153</f>
        <v>5</v>
      </c>
      <c r="G23" s="23">
        <f>'[3]Inputs3b- Soils &amp; Rotations'!G153</f>
        <v>5</v>
      </c>
      <c r="H23" s="23">
        <f>'[3]Inputs3b- Soils &amp; Rotations'!H153</f>
        <v>5</v>
      </c>
      <c r="I23" s="23">
        <f>'[3]Inputs3b-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162</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163</v>
      </c>
      <c r="E26" s="11" t="s">
        <v>164</v>
      </c>
      <c r="F26" s="11" t="s">
        <v>177</v>
      </c>
      <c r="G26" s="11" t="s">
        <v>164</v>
      </c>
      <c r="H26" s="11" t="s">
        <v>164</v>
      </c>
      <c r="I26" s="11" t="s">
        <v>164</v>
      </c>
      <c r="J26" s="224"/>
      <c r="K26" s="27"/>
      <c r="L26" s="248"/>
      <c r="M26" s="311"/>
      <c r="N26" s="311"/>
      <c r="O26" s="311"/>
      <c r="P26" s="311"/>
      <c r="Q26" s="311"/>
    </row>
    <row r="27" spans="2:17" ht="17.25" x14ac:dyDescent="0.25">
      <c r="B27" s="214"/>
      <c r="C27" s="215"/>
      <c r="D27" s="6" t="s">
        <v>165</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166</v>
      </c>
      <c r="E28" s="11">
        <v>0</v>
      </c>
      <c r="F28" s="11">
        <v>0</v>
      </c>
      <c r="G28" s="11">
        <v>0</v>
      </c>
      <c r="H28" s="11">
        <v>0</v>
      </c>
      <c r="I28" s="11">
        <v>0</v>
      </c>
      <c r="J28" s="270"/>
      <c r="K28" s="271"/>
      <c r="L28" s="248"/>
      <c r="M28" s="311"/>
      <c r="N28" s="311"/>
      <c r="O28" s="311"/>
      <c r="P28" s="311"/>
      <c r="Q28" s="311"/>
    </row>
    <row r="29" spans="2:17" x14ac:dyDescent="0.25">
      <c r="B29" s="214"/>
      <c r="C29" s="215"/>
      <c r="D29" s="6" t="s">
        <v>167</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168</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184</v>
      </c>
      <c r="I31" s="216" t="s">
        <v>150</v>
      </c>
      <c r="J31" s="313" t="s">
        <v>188</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169</v>
      </c>
      <c r="E33" s="266">
        <v>0</v>
      </c>
      <c r="F33" s="266">
        <f>E33</f>
        <v>0</v>
      </c>
      <c r="G33" s="266">
        <v>10</v>
      </c>
      <c r="H33" s="266">
        <v>3.16</v>
      </c>
      <c r="I33" s="266">
        <v>8.06</v>
      </c>
      <c r="J33" s="218"/>
      <c r="K33" s="27"/>
      <c r="L33" s="247"/>
      <c r="M33" s="310"/>
      <c r="N33" s="310"/>
      <c r="O33" s="310"/>
      <c r="P33" s="310"/>
      <c r="Q33" s="310"/>
    </row>
    <row r="34" spans="2:17" x14ac:dyDescent="0.25">
      <c r="B34" s="219" t="s">
        <v>170</v>
      </c>
      <c r="C34" s="220"/>
      <c r="D34" s="221"/>
      <c r="E34" s="222"/>
      <c r="F34" s="222"/>
      <c r="G34" s="222"/>
      <c r="H34" s="222"/>
      <c r="I34" s="222"/>
      <c r="J34" s="223"/>
      <c r="K34" s="27"/>
      <c r="L34" s="248"/>
      <c r="M34" s="311"/>
      <c r="N34" s="311"/>
      <c r="O34" s="311"/>
      <c r="P34" s="311"/>
      <c r="Q34" s="311"/>
    </row>
    <row r="35" spans="2:17" x14ac:dyDescent="0.25">
      <c r="B35" s="214"/>
      <c r="C35" s="215"/>
      <c r="D35" s="6" t="s">
        <v>171</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172</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173</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172</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174</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172</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175</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172</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176</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172</v>
      </c>
      <c r="E44" s="17">
        <v>0</v>
      </c>
      <c r="F44" s="17">
        <v>0</v>
      </c>
      <c r="G44" s="17">
        <v>0</v>
      </c>
      <c r="H44" s="17">
        <v>0</v>
      </c>
      <c r="I44" s="17">
        <v>0</v>
      </c>
      <c r="J44" s="282"/>
      <c r="K44" s="27"/>
      <c r="L44" s="255"/>
      <c r="M44" s="314"/>
      <c r="N44" s="314"/>
      <c r="O44" s="314"/>
      <c r="P44" s="314"/>
      <c r="Q44" s="314"/>
    </row>
    <row r="45" spans="2:17" x14ac:dyDescent="0.25">
      <c r="B45" s="261" t="s">
        <v>156</v>
      </c>
      <c r="C45" s="230">
        <f>C19+1</f>
        <v>2</v>
      </c>
      <c r="D45" s="231"/>
      <c r="E45" s="232">
        <f>E19+1</f>
        <v>2016</v>
      </c>
      <c r="F45" s="308">
        <f>'[4]Inputs3b- Soils &amp; Rotations'!F175</f>
        <v>0</v>
      </c>
      <c r="G45" s="308">
        <f>'[4]Inputs3b- Soils &amp; Rotations'!G175</f>
        <v>0</v>
      </c>
      <c r="H45" s="308">
        <f>'[4]Inputs3b- Soils &amp; Rotations'!H175</f>
        <v>0</v>
      </c>
      <c r="I45" s="308">
        <f>'[4]Inputs3b- Soils &amp; Rotations'!I175</f>
        <v>0</v>
      </c>
      <c r="J45" s="233"/>
      <c r="K45" s="27"/>
      <c r="L45" s="247"/>
      <c r="M45" s="310"/>
      <c r="N45" s="310"/>
      <c r="O45" s="310"/>
      <c r="P45" s="310"/>
      <c r="Q45" s="310"/>
    </row>
    <row r="46" spans="2:17" x14ac:dyDescent="0.25">
      <c r="B46" s="219" t="s">
        <v>157</v>
      </c>
      <c r="C46" s="220"/>
      <c r="D46" s="221"/>
      <c r="E46" s="309">
        <f>'[4]Inputs3b- Soils &amp; Rotations'!E176</f>
        <v>0</v>
      </c>
      <c r="F46" s="309">
        <f>'[4]Inputs3b- Soils &amp; Rotations'!F176</f>
        <v>0</v>
      </c>
      <c r="G46" s="309">
        <f>'[4]Inputs3b- Soils &amp; Rotations'!G176</f>
        <v>0</v>
      </c>
      <c r="H46" s="309">
        <f>'[4]Inputs3b- Soils &amp; Rotations'!H176</f>
        <v>0</v>
      </c>
      <c r="I46" s="309">
        <f>'[4]Inputs3b- Soils &amp; Rotations'!I176</f>
        <v>0</v>
      </c>
      <c r="J46" s="223"/>
      <c r="K46" s="27"/>
      <c r="L46" s="248"/>
      <c r="M46" s="311"/>
      <c r="N46" s="311"/>
      <c r="O46" s="311"/>
      <c r="P46" s="311"/>
      <c r="Q46" s="311"/>
    </row>
    <row r="47" spans="2:17" x14ac:dyDescent="0.25">
      <c r="B47" s="214"/>
      <c r="C47" s="215"/>
      <c r="D47" s="6" t="s">
        <v>158</v>
      </c>
      <c r="E47" s="23" t="str">
        <f>'[4]Inputs3b- Soils &amp; Rotations'!E177</f>
        <v>Rice Kranti</v>
      </c>
      <c r="F47" s="23" t="str">
        <f>'[4]Inputs3b- Soils &amp; Rotations'!F177</f>
        <v>Rice Kranti</v>
      </c>
      <c r="G47" s="23" t="str">
        <f>'[4]Inputs3b- Soils &amp; Rotations'!G177</f>
        <v>Rice Kranti</v>
      </c>
      <c r="H47" s="23" t="str">
        <f>'[4]Inputs3b- Soils &amp; Rotations'!H177</f>
        <v>Rice Kranti</v>
      </c>
      <c r="I47" s="23" t="str">
        <f>'[4]Inputs3b- Soils &amp; Rotations'!I177</f>
        <v>Rice Kranti</v>
      </c>
      <c r="J47" s="24"/>
      <c r="K47" s="264"/>
      <c r="L47" s="248"/>
      <c r="M47" s="311"/>
      <c r="N47" s="311"/>
      <c r="O47" s="311"/>
      <c r="P47" s="311"/>
      <c r="Q47" s="311"/>
    </row>
    <row r="48" spans="2:17" x14ac:dyDescent="0.25">
      <c r="B48" s="214"/>
      <c r="C48" s="215"/>
      <c r="D48" s="6" t="s">
        <v>159</v>
      </c>
      <c r="E48" s="23">
        <f>'[4]Inputs3b- Soils &amp; Rotations'!E178</f>
        <v>7</v>
      </c>
      <c r="F48" s="23">
        <f>'[4]Inputs3b- Soils &amp; Rotations'!F178</f>
        <v>7</v>
      </c>
      <c r="G48" s="23">
        <f>'[4]Inputs3b- Soils &amp; Rotations'!G178</f>
        <v>7</v>
      </c>
      <c r="H48" s="23">
        <f>'[4]Inputs3b- Soils &amp; Rotations'!H178</f>
        <v>7</v>
      </c>
      <c r="I48" s="23">
        <f>'[4]Inputs3b- Soils &amp; Rotations'!I178</f>
        <v>7</v>
      </c>
      <c r="J48" s="24"/>
      <c r="K48" s="264"/>
      <c r="L48" s="248"/>
      <c r="M48" s="311"/>
      <c r="N48" s="311"/>
      <c r="O48" s="311"/>
      <c r="P48" s="311"/>
      <c r="Q48" s="311"/>
    </row>
    <row r="49" spans="2:17" x14ac:dyDescent="0.25">
      <c r="B49" s="214"/>
      <c r="C49" s="215"/>
      <c r="D49" s="6" t="s">
        <v>160</v>
      </c>
      <c r="E49" s="23">
        <f>'[4]Inputs3b- Soils &amp; Rotations'!E179</f>
        <v>10</v>
      </c>
      <c r="F49" s="23">
        <f>'[4]Inputs3b- Soils &amp; Rotations'!F179</f>
        <v>10</v>
      </c>
      <c r="G49" s="23">
        <f>'[4]Inputs3b- Soils &amp; Rotations'!G179</f>
        <v>10</v>
      </c>
      <c r="H49" s="23">
        <f>'[4]Inputs3b- Soils &amp; Rotations'!H179</f>
        <v>10</v>
      </c>
      <c r="I49" s="23">
        <f>'[4]Inputs3b- Soils &amp; Rotations'!I179</f>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162</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163</v>
      </c>
      <c r="E52" s="11" t="s">
        <v>164</v>
      </c>
      <c r="F52" s="11" t="s">
        <v>164</v>
      </c>
      <c r="G52" s="11" t="s">
        <v>164</v>
      </c>
      <c r="H52" s="11" t="s">
        <v>164</v>
      </c>
      <c r="I52" s="11" t="s">
        <v>164</v>
      </c>
      <c r="J52" s="224"/>
      <c r="K52" s="27"/>
      <c r="L52" s="248"/>
      <c r="M52" s="311"/>
      <c r="N52" s="311"/>
      <c r="O52" s="311"/>
      <c r="P52" s="311"/>
      <c r="Q52" s="311"/>
    </row>
    <row r="53" spans="2:17" ht="17.25" x14ac:dyDescent="0.25">
      <c r="B53" s="214"/>
      <c r="C53" s="215"/>
      <c r="D53" s="6" t="s">
        <v>165</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166</v>
      </c>
      <c r="E54" s="283">
        <v>0</v>
      </c>
      <c r="F54" s="283">
        <v>0</v>
      </c>
      <c r="G54" s="283">
        <v>0</v>
      </c>
      <c r="H54" s="283">
        <v>0</v>
      </c>
      <c r="I54" s="283">
        <v>0</v>
      </c>
      <c r="J54" s="270"/>
      <c r="K54" s="271"/>
      <c r="L54" s="248"/>
      <c r="M54" s="311"/>
      <c r="N54" s="311"/>
      <c r="O54" s="311"/>
      <c r="P54" s="311"/>
      <c r="Q54" s="311"/>
    </row>
    <row r="55" spans="2:17" x14ac:dyDescent="0.25">
      <c r="B55" s="214"/>
      <c r="C55" s="215"/>
      <c r="D55" s="6" t="s">
        <v>167</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168</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184</v>
      </c>
      <c r="I57" s="216" t="s">
        <v>150</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169</v>
      </c>
      <c r="E59" s="266">
        <v>0</v>
      </c>
      <c r="F59" s="266">
        <f>E59</f>
        <v>0</v>
      </c>
      <c r="G59" s="266">
        <v>10</v>
      </c>
      <c r="H59" s="266">
        <f>H33</f>
        <v>3.16</v>
      </c>
      <c r="I59" s="266">
        <f>I33</f>
        <v>8.06</v>
      </c>
      <c r="J59" s="218"/>
      <c r="K59" s="27"/>
      <c r="L59" s="248"/>
      <c r="M59" s="311"/>
      <c r="N59" s="311"/>
      <c r="O59" s="311"/>
      <c r="P59" s="311"/>
      <c r="Q59" s="311"/>
    </row>
    <row r="60" spans="2:17" x14ac:dyDescent="0.25">
      <c r="B60" s="219" t="s">
        <v>170</v>
      </c>
      <c r="C60" s="220"/>
      <c r="D60" s="221"/>
      <c r="E60" s="222"/>
      <c r="F60" s="222"/>
      <c r="G60" s="222"/>
      <c r="H60" s="222"/>
      <c r="I60" s="222"/>
      <c r="J60" s="223"/>
      <c r="K60" s="27"/>
      <c r="L60" s="248"/>
      <c r="M60" s="311"/>
      <c r="N60" s="311"/>
      <c r="O60" s="311"/>
      <c r="P60" s="311"/>
      <c r="Q60" s="311"/>
    </row>
    <row r="61" spans="2:17" x14ac:dyDescent="0.25">
      <c r="B61" s="214"/>
      <c r="C61" s="215"/>
      <c r="D61" s="6" t="s">
        <v>171</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172</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173</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172</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174</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172</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175</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172</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176</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172</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156</v>
      </c>
      <c r="C71" s="230">
        <f>C45+1</f>
        <v>3</v>
      </c>
      <c r="D71" s="231"/>
      <c r="E71" s="315"/>
      <c r="F71" s="315"/>
      <c r="G71" s="315"/>
      <c r="H71" s="315"/>
      <c r="I71" s="315"/>
      <c r="J71" s="233"/>
      <c r="K71" s="27"/>
      <c r="L71" s="248"/>
      <c r="M71" s="311"/>
      <c r="N71" s="311"/>
      <c r="O71" s="311"/>
      <c r="P71" s="311"/>
      <c r="Q71" s="311"/>
    </row>
    <row r="72" spans="2:17" x14ac:dyDescent="0.25">
      <c r="B72" s="219" t="s">
        <v>157</v>
      </c>
      <c r="C72" s="220"/>
      <c r="D72" s="221"/>
      <c r="E72" s="263"/>
      <c r="F72" s="263"/>
      <c r="G72" s="263"/>
      <c r="H72" s="263"/>
      <c r="I72" s="263"/>
      <c r="J72" s="223"/>
      <c r="K72" s="264"/>
      <c r="L72" s="248"/>
      <c r="M72" s="311"/>
      <c r="N72" s="311"/>
      <c r="O72" s="311"/>
      <c r="P72" s="311"/>
      <c r="Q72" s="311"/>
    </row>
    <row r="73" spans="2:17" x14ac:dyDescent="0.25">
      <c r="B73" s="214"/>
      <c r="C73" s="215"/>
      <c r="D73" s="6" t="s">
        <v>158</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159</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160</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'[3]Inputs3b- Soils &amp; Rotations'!E206</f>
        <v>4.18</v>
      </c>
      <c r="F76" s="316">
        <f>'[3]Inputs3b- Soils &amp; Rotations'!F206</f>
        <v>4.18</v>
      </c>
      <c r="G76" s="316">
        <f>'[3]Inputs3b- Soils &amp; Rotations'!G206</f>
        <v>4.18</v>
      </c>
      <c r="H76" s="316">
        <f>'[3]Inputs3b- Soils &amp; Rotations'!H206</f>
        <v>4.18</v>
      </c>
      <c r="I76" s="316">
        <f>'[3]Inputs3b- Soils &amp; Rotations'!I206</f>
        <v>4.18</v>
      </c>
      <c r="J76" s="24"/>
      <c r="K76" s="27"/>
      <c r="L76" s="248"/>
      <c r="M76" s="311"/>
      <c r="N76" s="311"/>
      <c r="O76" s="311"/>
      <c r="P76" s="311"/>
      <c r="Q76" s="311"/>
    </row>
    <row r="77" spans="2:17" x14ac:dyDescent="0.25">
      <c r="B77" s="219" t="s">
        <v>162</v>
      </c>
      <c r="C77" s="220"/>
      <c r="D77" s="221"/>
      <c r="E77" s="263"/>
      <c r="F77" s="263"/>
      <c r="G77" s="263"/>
      <c r="H77" s="263"/>
      <c r="I77" s="263"/>
      <c r="J77" s="223"/>
      <c r="K77" s="27"/>
      <c r="L77" s="248"/>
      <c r="M77" s="311"/>
      <c r="N77" s="311"/>
      <c r="O77" s="311"/>
      <c r="P77" s="311"/>
      <c r="Q77" s="311"/>
    </row>
    <row r="78" spans="2:17" x14ac:dyDescent="0.25">
      <c r="B78" s="214"/>
      <c r="C78" s="215"/>
      <c r="D78" s="6" t="s">
        <v>163</v>
      </c>
      <c r="E78" s="11" t="s">
        <v>164</v>
      </c>
      <c r="F78" s="11" t="s">
        <v>164</v>
      </c>
      <c r="G78" s="11" t="s">
        <v>164</v>
      </c>
      <c r="H78" s="11" t="s">
        <v>164</v>
      </c>
      <c r="I78" s="11" t="s">
        <v>164</v>
      </c>
      <c r="J78" s="224"/>
      <c r="K78" s="27"/>
      <c r="L78" s="248"/>
      <c r="M78" s="311"/>
      <c r="N78" s="311"/>
      <c r="O78" s="311"/>
      <c r="P78" s="311"/>
      <c r="Q78" s="311"/>
    </row>
    <row r="79" spans="2:17" ht="17.25" x14ac:dyDescent="0.25">
      <c r="B79" s="214"/>
      <c r="C79" s="215"/>
      <c r="D79" s="6" t="s">
        <v>165</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166</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167</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168</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169</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170</v>
      </c>
      <c r="C86" s="220"/>
      <c r="D86" s="221"/>
      <c r="E86" s="263"/>
      <c r="F86" s="263"/>
      <c r="G86" s="263"/>
      <c r="H86" s="263"/>
      <c r="I86" s="263"/>
      <c r="J86" s="223"/>
      <c r="K86" s="27"/>
      <c r="L86" s="248"/>
      <c r="M86" s="311"/>
      <c r="N86" s="311"/>
      <c r="O86" s="311"/>
      <c r="P86" s="311"/>
      <c r="Q86" s="311"/>
    </row>
    <row r="87" spans="2:17" x14ac:dyDescent="0.25">
      <c r="B87" s="214"/>
      <c r="C87" s="215"/>
      <c r="D87" s="6" t="s">
        <v>171</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172</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173</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172</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174</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172</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175</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172</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176</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172</v>
      </c>
      <c r="E96" s="17">
        <f>E44</f>
        <v>0</v>
      </c>
      <c r="F96" s="17">
        <f>F44</f>
        <v>0</v>
      </c>
      <c r="G96" s="17">
        <f>G44</f>
        <v>0</v>
      </c>
      <c r="H96" s="17">
        <f>H44</f>
        <v>0</v>
      </c>
      <c r="I96" s="17">
        <f>I44</f>
        <v>0</v>
      </c>
      <c r="J96" s="282"/>
      <c r="K96" s="27"/>
      <c r="L96" s="248"/>
      <c r="M96" s="311"/>
      <c r="N96" s="311"/>
      <c r="O96" s="311"/>
      <c r="P96" s="311"/>
      <c r="Q96" s="311"/>
    </row>
    <row r="97" spans="2:17" x14ac:dyDescent="0.25">
      <c r="B97" s="261" t="s">
        <v>156</v>
      </c>
      <c r="C97" s="230">
        <f>C71+1</f>
        <v>4</v>
      </c>
      <c r="D97" s="231"/>
      <c r="E97" s="315"/>
      <c r="F97" s="315"/>
      <c r="G97" s="315"/>
      <c r="H97" s="315"/>
      <c r="I97" s="315"/>
      <c r="J97" s="233"/>
      <c r="K97" s="264"/>
      <c r="L97" s="248"/>
      <c r="M97" s="311"/>
      <c r="N97" s="311"/>
      <c r="O97" s="311"/>
      <c r="P97" s="311"/>
      <c r="Q97" s="311"/>
    </row>
    <row r="98" spans="2:17" x14ac:dyDescent="0.25">
      <c r="B98" s="219" t="s">
        <v>157</v>
      </c>
      <c r="C98" s="220"/>
      <c r="D98" s="221"/>
      <c r="E98" s="263"/>
      <c r="F98" s="263"/>
      <c r="G98" s="263"/>
      <c r="H98" s="263"/>
      <c r="I98" s="263"/>
      <c r="J98" s="223"/>
      <c r="K98" s="264"/>
      <c r="L98" s="248"/>
      <c r="M98" s="311"/>
      <c r="N98" s="311"/>
      <c r="O98" s="311"/>
      <c r="P98" s="311"/>
      <c r="Q98" s="311"/>
    </row>
    <row r="99" spans="2:17" x14ac:dyDescent="0.25">
      <c r="B99" s="214"/>
      <c r="C99" s="215"/>
      <c r="D99" s="6" t="s">
        <v>158</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159</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160</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'[3]Inputs3b- Soils &amp; Rotations'!E232</f>
        <v>5.38</v>
      </c>
      <c r="F102" s="316">
        <f>'[3]Inputs3b- Soils &amp; Rotations'!F232</f>
        <v>5.38</v>
      </c>
      <c r="G102" s="316">
        <f>'[3]Inputs3b- Soils &amp; Rotations'!G232</f>
        <v>5.38</v>
      </c>
      <c r="H102" s="316">
        <f>'[3]Inputs3b- Soils &amp; Rotations'!H232</f>
        <v>5.38</v>
      </c>
      <c r="I102" s="316">
        <f>'[3]Inputs3b- Soils &amp; Rotations'!I232</f>
        <v>5.38</v>
      </c>
      <c r="J102" s="24"/>
      <c r="K102" s="27"/>
      <c r="L102" s="248"/>
      <c r="M102" s="311"/>
      <c r="N102" s="311"/>
      <c r="O102" s="311"/>
      <c r="P102" s="311"/>
      <c r="Q102" s="311"/>
    </row>
    <row r="103" spans="2:17" x14ac:dyDescent="0.25">
      <c r="B103" s="219" t="s">
        <v>162</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163</v>
      </c>
      <c r="E104" s="11" t="s">
        <v>164</v>
      </c>
      <c r="F104" s="11" t="s">
        <v>164</v>
      </c>
      <c r="G104" s="11" t="s">
        <v>164</v>
      </c>
      <c r="H104" s="11" t="s">
        <v>164</v>
      </c>
      <c r="I104" s="11" t="s">
        <v>164</v>
      </c>
      <c r="J104" s="224"/>
      <c r="K104" s="27"/>
      <c r="L104" s="255"/>
      <c r="M104" s="314"/>
      <c r="N104" s="314"/>
      <c r="O104" s="314"/>
      <c r="P104" s="314"/>
      <c r="Q104" s="314"/>
    </row>
    <row r="105" spans="2:17" ht="17.25" x14ac:dyDescent="0.25">
      <c r="B105" s="214"/>
      <c r="C105" s="215"/>
      <c r="D105" s="6" t="s">
        <v>165</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166</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167</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168</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169</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170</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171</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172</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173</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172</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174</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172</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175</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172</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176</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172</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156</v>
      </c>
      <c r="C123" s="230">
        <f>C97+1</f>
        <v>5</v>
      </c>
      <c r="D123" s="231"/>
      <c r="E123" s="315"/>
      <c r="F123" s="315"/>
      <c r="G123" s="315"/>
      <c r="H123" s="315"/>
      <c r="I123" s="315"/>
      <c r="J123" s="233"/>
      <c r="K123" s="264"/>
      <c r="L123" s="248"/>
      <c r="M123" s="311"/>
      <c r="N123" s="311"/>
      <c r="O123" s="311"/>
      <c r="P123" s="311"/>
      <c r="Q123" s="311"/>
    </row>
    <row r="124" spans="2:17" x14ac:dyDescent="0.25">
      <c r="B124" s="219" t="s">
        <v>157</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158</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159</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160</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'[3]Inputs3b- Soils &amp; Rotations'!E258</f>
        <v>4.18</v>
      </c>
      <c r="F128" s="316">
        <f>'[3]Inputs3b- Soils &amp; Rotations'!F258</f>
        <v>4.18</v>
      </c>
      <c r="G128" s="316">
        <f>'[3]Inputs3b- Soils &amp; Rotations'!G258</f>
        <v>4.18</v>
      </c>
      <c r="H128" s="316">
        <f>'[3]Inputs3b- Soils &amp; Rotations'!H258</f>
        <v>4.18</v>
      </c>
      <c r="I128" s="316">
        <f>'[3]Inputs3b- Soils &amp; Rotations'!I258</f>
        <v>4.18</v>
      </c>
      <c r="J128" s="24"/>
      <c r="K128" s="27"/>
      <c r="L128" s="248"/>
      <c r="M128" s="311"/>
      <c r="N128" s="311"/>
      <c r="O128" s="311"/>
      <c r="P128" s="311"/>
      <c r="Q128" s="311"/>
    </row>
    <row r="129" spans="2:17" x14ac:dyDescent="0.25">
      <c r="B129" s="219" t="s">
        <v>162</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163</v>
      </c>
      <c r="E130" s="11" t="s">
        <v>164</v>
      </c>
      <c r="F130" s="11" t="s">
        <v>164</v>
      </c>
      <c r="G130" s="11" t="s">
        <v>164</v>
      </c>
      <c r="H130" s="11" t="s">
        <v>164</v>
      </c>
      <c r="I130" s="11" t="s">
        <v>164</v>
      </c>
      <c r="J130" s="224"/>
      <c r="K130" s="27"/>
      <c r="L130" s="248"/>
      <c r="M130" s="311"/>
      <c r="N130" s="311"/>
      <c r="O130" s="311"/>
      <c r="P130" s="311"/>
      <c r="Q130" s="311"/>
    </row>
    <row r="131" spans="2:17" ht="17.25" x14ac:dyDescent="0.25">
      <c r="B131" s="214"/>
      <c r="C131" s="215"/>
      <c r="D131" s="6" t="s">
        <v>165</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166</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167</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168</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169</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170</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171</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172</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173</v>
      </c>
      <c r="E141" s="278">
        <f>E89+12</f>
        <v>27</v>
      </c>
      <c r="F141" s="278">
        <f>F89+12</f>
        <v>27</v>
      </c>
      <c r="G141" s="278">
        <f>G89+12</f>
        <v>27</v>
      </c>
      <c r="H141" s="278">
        <f>H89+12</f>
        <v>27</v>
      </c>
      <c r="I141" s="278">
        <f>I89+12</f>
        <v>27</v>
      </c>
      <c r="J141" s="279"/>
      <c r="K141" s="27"/>
    </row>
    <row r="142" spans="2:17" ht="17.25" x14ac:dyDescent="0.25">
      <c r="B142" s="273"/>
      <c r="C142" s="274"/>
      <c r="D142" s="6" t="s">
        <v>172</v>
      </c>
      <c r="E142" s="14">
        <f>E90</f>
        <v>200</v>
      </c>
      <c r="F142" s="14">
        <f>F90</f>
        <v>200</v>
      </c>
      <c r="G142" s="14">
        <f>G90</f>
        <v>200</v>
      </c>
      <c r="H142" s="14">
        <f>H90</f>
        <v>200</v>
      </c>
      <c r="I142" s="14">
        <f>I90</f>
        <v>200</v>
      </c>
      <c r="J142" s="224"/>
      <c r="K142" s="27"/>
    </row>
    <row r="143" spans="2:17" x14ac:dyDescent="0.25">
      <c r="B143" s="275"/>
      <c r="C143" s="276"/>
      <c r="D143" s="277" t="s">
        <v>174</v>
      </c>
      <c r="E143" s="278">
        <f>E91+12</f>
        <v>28</v>
      </c>
      <c r="F143" s="278">
        <f>F91+12</f>
        <v>28</v>
      </c>
      <c r="G143" s="278">
        <f>G91+12</f>
        <v>28</v>
      </c>
      <c r="H143" s="278">
        <f>H91+12</f>
        <v>28</v>
      </c>
      <c r="I143" s="278">
        <f>I91+12</f>
        <v>28</v>
      </c>
      <c r="J143" s="279"/>
      <c r="K143" s="27"/>
    </row>
    <row r="144" spans="2:17" ht="17.25" x14ac:dyDescent="0.25">
      <c r="B144" s="273"/>
      <c r="C144" s="274"/>
      <c r="D144" s="6" t="s">
        <v>172</v>
      </c>
      <c r="E144" s="14">
        <f>E92</f>
        <v>200</v>
      </c>
      <c r="F144" s="14">
        <f>F92</f>
        <v>200</v>
      </c>
      <c r="G144" s="14">
        <f>G92</f>
        <v>200</v>
      </c>
      <c r="H144" s="14">
        <f>H92</f>
        <v>200</v>
      </c>
      <c r="I144" s="14">
        <f>I92</f>
        <v>200</v>
      </c>
      <c r="J144" s="224"/>
      <c r="K144" s="27"/>
    </row>
    <row r="145" spans="2:11" x14ac:dyDescent="0.25">
      <c r="B145" s="275"/>
      <c r="C145" s="276"/>
      <c r="D145" s="277" t="s">
        <v>175</v>
      </c>
      <c r="E145" s="278">
        <f>E93+12</f>
        <v>29</v>
      </c>
      <c r="F145" s="278">
        <f>F93+12</f>
        <v>29</v>
      </c>
      <c r="G145" s="278">
        <f>G93+12</f>
        <v>29</v>
      </c>
      <c r="H145" s="278">
        <f>H93+12</f>
        <v>29</v>
      </c>
      <c r="I145" s="278">
        <f>I93+12</f>
        <v>29</v>
      </c>
      <c r="J145" s="279"/>
      <c r="K145" s="27"/>
    </row>
    <row r="146" spans="2:11" ht="17.25" x14ac:dyDescent="0.25">
      <c r="B146" s="273"/>
      <c r="C146" s="274"/>
      <c r="D146" s="6" t="s">
        <v>172</v>
      </c>
      <c r="E146" s="14">
        <f>E94</f>
        <v>200</v>
      </c>
      <c r="F146" s="14">
        <f>F94</f>
        <v>200</v>
      </c>
      <c r="G146" s="14">
        <f>G94</f>
        <v>200</v>
      </c>
      <c r="H146" s="14">
        <f>H94</f>
        <v>200</v>
      </c>
      <c r="I146" s="14">
        <f>I94</f>
        <v>200</v>
      </c>
      <c r="J146" s="224"/>
      <c r="K146" s="27"/>
    </row>
    <row r="147" spans="2:11" x14ac:dyDescent="0.25">
      <c r="B147" s="275"/>
      <c r="C147" s="276"/>
      <c r="D147" s="277" t="s">
        <v>176</v>
      </c>
      <c r="E147" s="278">
        <f>E95+12</f>
        <v>24</v>
      </c>
      <c r="F147" s="278">
        <f>F95+12</f>
        <v>24</v>
      </c>
      <c r="G147" s="278">
        <f>G95+12</f>
        <v>24</v>
      </c>
      <c r="H147" s="278">
        <f>H95+12</f>
        <v>24</v>
      </c>
      <c r="I147" s="278">
        <f>I95+12</f>
        <v>24</v>
      </c>
      <c r="J147" s="279"/>
      <c r="K147" s="27"/>
    </row>
    <row r="148" spans="2:11" ht="18" thickBot="1" x14ac:dyDescent="0.3">
      <c r="B148" s="280"/>
      <c r="C148" s="281"/>
      <c r="D148" s="25" t="s">
        <v>172</v>
      </c>
      <c r="E148" s="17">
        <f>E96</f>
        <v>0</v>
      </c>
      <c r="F148" s="17">
        <f>F96</f>
        <v>0</v>
      </c>
      <c r="G148" s="17">
        <f>G96</f>
        <v>0</v>
      </c>
      <c r="H148" s="17">
        <f>H96</f>
        <v>0</v>
      </c>
      <c r="I148" s="17">
        <f>I96</f>
        <v>0</v>
      </c>
      <c r="J148" s="282"/>
      <c r="K148" s="27"/>
    </row>
    <row r="149" spans="2:11" x14ac:dyDescent="0.25">
      <c r="B149" s="261" t="s">
        <v>156</v>
      </c>
      <c r="C149" s="230">
        <f>C123+1</f>
        <v>6</v>
      </c>
      <c r="D149" s="231"/>
      <c r="E149" s="315"/>
      <c r="F149" s="315"/>
      <c r="G149" s="315"/>
      <c r="H149" s="315"/>
      <c r="I149" s="315"/>
      <c r="J149" s="233"/>
      <c r="K149" s="27"/>
    </row>
    <row r="150" spans="2:11" x14ac:dyDescent="0.25">
      <c r="B150" s="219" t="s">
        <v>157</v>
      </c>
      <c r="C150" s="220"/>
      <c r="D150" s="221"/>
      <c r="E150" s="263"/>
      <c r="F150" s="263"/>
      <c r="G150" s="263"/>
      <c r="H150" s="263"/>
      <c r="I150" s="263"/>
      <c r="J150" s="223"/>
      <c r="K150" s="27"/>
    </row>
    <row r="151" spans="2:11" x14ac:dyDescent="0.25">
      <c r="B151" s="214"/>
      <c r="C151" s="215"/>
      <c r="D151" s="6" t="s">
        <v>158</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159</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160</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'[3]Inputs3b- Soils &amp; Rotations'!E284</f>
        <v>5.38</v>
      </c>
      <c r="F154" s="316">
        <f>'[3]Inputs3b- Soils &amp; Rotations'!F284</f>
        <v>5.38</v>
      </c>
      <c r="G154" s="316">
        <f>'[3]Inputs3b- Soils &amp; Rotations'!G284</f>
        <v>5.38</v>
      </c>
      <c r="H154" s="316">
        <f>'[3]Inputs3b- Soils &amp; Rotations'!H284</f>
        <v>5.38</v>
      </c>
      <c r="I154" s="316">
        <f>'[3]Inputs3b- Soils &amp; Rotations'!I284</f>
        <v>5.38</v>
      </c>
      <c r="J154" s="24"/>
      <c r="K154" s="27"/>
    </row>
    <row r="155" spans="2:11" x14ac:dyDescent="0.25">
      <c r="B155" s="219" t="s">
        <v>162</v>
      </c>
      <c r="C155" s="220"/>
      <c r="D155" s="221"/>
      <c r="E155" s="263"/>
      <c r="F155" s="263"/>
      <c r="G155" s="263"/>
      <c r="H155" s="263"/>
      <c r="I155" s="263"/>
      <c r="J155" s="223"/>
      <c r="K155" s="27"/>
    </row>
    <row r="156" spans="2:11" x14ac:dyDescent="0.25">
      <c r="B156" s="214"/>
      <c r="C156" s="215"/>
      <c r="D156" s="6" t="s">
        <v>163</v>
      </c>
      <c r="E156" s="11" t="s">
        <v>164</v>
      </c>
      <c r="F156" s="11" t="s">
        <v>164</v>
      </c>
      <c r="G156" s="11" t="s">
        <v>164</v>
      </c>
      <c r="H156" s="11" t="s">
        <v>164</v>
      </c>
      <c r="I156" s="11" t="s">
        <v>164</v>
      </c>
      <c r="J156" s="224"/>
      <c r="K156" s="27"/>
    </row>
    <row r="157" spans="2:11" ht="17.25" x14ac:dyDescent="0.25">
      <c r="B157" s="214"/>
      <c r="C157" s="215"/>
      <c r="D157" s="6" t="s">
        <v>165</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166</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167</v>
      </c>
      <c r="E159" s="14">
        <f>E107+12</f>
        <v>31</v>
      </c>
      <c r="F159" s="14">
        <f>F107+12</f>
        <v>31</v>
      </c>
      <c r="G159" s="14">
        <f>G107+12</f>
        <v>31</v>
      </c>
      <c r="H159" s="14">
        <f>H107+12</f>
        <v>31</v>
      </c>
      <c r="I159" s="14">
        <f>I107+12</f>
        <v>31</v>
      </c>
      <c r="J159" s="224"/>
      <c r="K159" s="27"/>
    </row>
    <row r="160" spans="2:11" x14ac:dyDescent="0.25">
      <c r="B160" s="219" t="s">
        <v>168</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169</v>
      </c>
      <c r="E163" s="266">
        <f>E111</f>
        <v>0</v>
      </c>
      <c r="F163" s="266">
        <f>F111</f>
        <v>0</v>
      </c>
      <c r="G163" s="266">
        <f>G111</f>
        <v>10</v>
      </c>
      <c r="H163" s="266">
        <f>H111</f>
        <v>3.16</v>
      </c>
      <c r="I163" s="266">
        <f>I111</f>
        <v>8.06</v>
      </c>
      <c r="J163" s="218"/>
      <c r="K163" s="27"/>
    </row>
    <row r="164" spans="2:11" x14ac:dyDescent="0.25">
      <c r="B164" s="219" t="s">
        <v>170</v>
      </c>
      <c r="C164" s="220"/>
      <c r="D164" s="221"/>
      <c r="E164" s="263"/>
      <c r="F164" s="263"/>
      <c r="G164" s="263"/>
      <c r="H164" s="263"/>
      <c r="I164" s="263"/>
      <c r="J164" s="223"/>
      <c r="K164" s="264"/>
    </row>
    <row r="165" spans="2:11" x14ac:dyDescent="0.25">
      <c r="B165" s="214"/>
      <c r="C165" s="215"/>
      <c r="D165" s="6" t="s">
        <v>171</v>
      </c>
      <c r="E165" s="14">
        <f>E113+12</f>
        <v>31</v>
      </c>
      <c r="F165" s="14">
        <f>F113+12</f>
        <v>31</v>
      </c>
      <c r="G165" s="14">
        <f>G113+12</f>
        <v>31</v>
      </c>
      <c r="H165" s="14">
        <f>H113+12</f>
        <v>31</v>
      </c>
      <c r="I165" s="14">
        <f>I113+12</f>
        <v>31</v>
      </c>
      <c r="J165" s="224"/>
      <c r="K165" s="27"/>
    </row>
    <row r="166" spans="2:11" ht="17.25" x14ac:dyDescent="0.25">
      <c r="B166" s="273"/>
      <c r="C166" s="274"/>
      <c r="D166" s="6" t="s">
        <v>172</v>
      </c>
      <c r="E166" s="14">
        <f>E114</f>
        <v>0</v>
      </c>
      <c r="F166" s="14">
        <f>F114</f>
        <v>0</v>
      </c>
      <c r="G166" s="14">
        <f>G114</f>
        <v>0</v>
      </c>
      <c r="H166" s="14">
        <f>H114</f>
        <v>0</v>
      </c>
      <c r="I166" s="14">
        <f>I114</f>
        <v>0</v>
      </c>
      <c r="J166" s="224"/>
      <c r="K166" s="27"/>
    </row>
    <row r="167" spans="2:11" x14ac:dyDescent="0.25">
      <c r="B167" s="275"/>
      <c r="C167" s="276"/>
      <c r="D167" s="277" t="s">
        <v>173</v>
      </c>
      <c r="E167" s="278">
        <f>E115+12</f>
        <v>32</v>
      </c>
      <c r="F167" s="278">
        <f>F115+12</f>
        <v>32</v>
      </c>
      <c r="G167" s="278">
        <f>G115+12</f>
        <v>32</v>
      </c>
      <c r="H167" s="278">
        <f>H115+12</f>
        <v>32</v>
      </c>
      <c r="I167" s="278">
        <f>I115+12</f>
        <v>32</v>
      </c>
      <c r="J167" s="279"/>
      <c r="K167" s="27"/>
    </row>
    <row r="168" spans="2:11" ht="17.25" x14ac:dyDescent="0.25">
      <c r="B168" s="273"/>
      <c r="C168" s="274"/>
      <c r="D168" s="6" t="s">
        <v>172</v>
      </c>
      <c r="E168" s="14">
        <f>E116</f>
        <v>0</v>
      </c>
      <c r="F168" s="14">
        <f>F116</f>
        <v>0</v>
      </c>
      <c r="G168" s="14">
        <f>G116</f>
        <v>0</v>
      </c>
      <c r="H168" s="14">
        <f>H116</f>
        <v>0</v>
      </c>
      <c r="I168" s="14">
        <f>I116</f>
        <v>0</v>
      </c>
      <c r="J168" s="224"/>
      <c r="K168" s="27"/>
    </row>
    <row r="169" spans="2:11" x14ac:dyDescent="0.25">
      <c r="B169" s="275"/>
      <c r="C169" s="276"/>
      <c r="D169" s="277" t="s">
        <v>174</v>
      </c>
      <c r="E169" s="278">
        <f>E117+12</f>
        <v>33</v>
      </c>
      <c r="F169" s="278">
        <f>F117+12</f>
        <v>33</v>
      </c>
      <c r="G169" s="278">
        <f>G117+12</f>
        <v>33</v>
      </c>
      <c r="H169" s="278">
        <f>H117+12</f>
        <v>33</v>
      </c>
      <c r="I169" s="278">
        <f>I117+12</f>
        <v>33</v>
      </c>
      <c r="J169" s="279"/>
      <c r="K169" s="27"/>
    </row>
    <row r="170" spans="2:11" ht="17.25" x14ac:dyDescent="0.25">
      <c r="B170" s="273"/>
      <c r="C170" s="274"/>
      <c r="D170" s="6" t="s">
        <v>172</v>
      </c>
      <c r="E170" s="14">
        <f>E118</f>
        <v>0</v>
      </c>
      <c r="F170" s="14">
        <f>F118</f>
        <v>0</v>
      </c>
      <c r="G170" s="14">
        <f>G118</f>
        <v>0</v>
      </c>
      <c r="H170" s="14">
        <f>H118</f>
        <v>0</v>
      </c>
      <c r="I170" s="14">
        <f>I118</f>
        <v>0</v>
      </c>
      <c r="J170" s="224"/>
      <c r="K170" s="27"/>
    </row>
    <row r="171" spans="2:11" x14ac:dyDescent="0.25">
      <c r="B171" s="275"/>
      <c r="C171" s="276"/>
      <c r="D171" s="277" t="s">
        <v>175</v>
      </c>
      <c r="E171" s="278">
        <f>E119+12</f>
        <v>34</v>
      </c>
      <c r="F171" s="278">
        <f>F119+12</f>
        <v>34</v>
      </c>
      <c r="G171" s="278">
        <f>G119+12</f>
        <v>34</v>
      </c>
      <c r="H171" s="278">
        <f>H119+12</f>
        <v>34</v>
      </c>
      <c r="I171" s="278">
        <f>I119+12</f>
        <v>34</v>
      </c>
      <c r="J171" s="279"/>
      <c r="K171" s="27"/>
    </row>
    <row r="172" spans="2:11" ht="17.25" x14ac:dyDescent="0.25">
      <c r="B172" s="273"/>
      <c r="C172" s="274"/>
      <c r="D172" s="6" t="s">
        <v>172</v>
      </c>
      <c r="E172" s="14">
        <f>E120</f>
        <v>0</v>
      </c>
      <c r="F172" s="14">
        <f>F120</f>
        <v>0</v>
      </c>
      <c r="G172" s="14">
        <f>G120</f>
        <v>0</v>
      </c>
      <c r="H172" s="14">
        <f>H120</f>
        <v>0</v>
      </c>
      <c r="I172" s="14">
        <f>I120</f>
        <v>0</v>
      </c>
      <c r="J172" s="224"/>
      <c r="K172" s="27"/>
    </row>
    <row r="173" spans="2:11" x14ac:dyDescent="0.25">
      <c r="B173" s="275"/>
      <c r="C173" s="276"/>
      <c r="D173" s="277" t="s">
        <v>176</v>
      </c>
      <c r="E173" s="278">
        <f>E121+12</f>
        <v>35</v>
      </c>
      <c r="F173" s="278">
        <f>F121+12</f>
        <v>35</v>
      </c>
      <c r="G173" s="278">
        <f>G121+12</f>
        <v>35</v>
      </c>
      <c r="H173" s="278">
        <f>H121+12</f>
        <v>35</v>
      </c>
      <c r="I173" s="278">
        <f>I121+12</f>
        <v>35</v>
      </c>
      <c r="J173" s="279"/>
      <c r="K173" s="27"/>
    </row>
    <row r="174" spans="2:11" ht="18" thickBot="1" x14ac:dyDescent="0.3">
      <c r="B174" s="280"/>
      <c r="C174" s="281"/>
      <c r="D174" s="25" t="s">
        <v>172</v>
      </c>
      <c r="E174" s="17">
        <f>E122</f>
        <v>0</v>
      </c>
      <c r="F174" s="17">
        <f>F122</f>
        <v>0</v>
      </c>
      <c r="G174" s="17">
        <f>G122</f>
        <v>0</v>
      </c>
      <c r="H174" s="17">
        <f>H122</f>
        <v>0</v>
      </c>
      <c r="I174" s="17">
        <f>I122</f>
        <v>0</v>
      </c>
      <c r="J174" s="282"/>
      <c r="K174" s="27"/>
    </row>
    <row r="175" spans="2:11" x14ac:dyDescent="0.25">
      <c r="B175" s="261" t="s">
        <v>156</v>
      </c>
      <c r="C175" s="230">
        <f>C149+1</f>
        <v>7</v>
      </c>
      <c r="D175" s="231"/>
      <c r="E175" s="315"/>
      <c r="F175" s="315"/>
      <c r="G175" s="315"/>
      <c r="H175" s="315"/>
      <c r="I175" s="315"/>
      <c r="J175" s="233"/>
      <c r="K175" s="27"/>
    </row>
    <row r="176" spans="2:11" x14ac:dyDescent="0.25">
      <c r="B176" s="219" t="s">
        <v>157</v>
      </c>
      <c r="C176" s="220"/>
      <c r="D176" s="221"/>
      <c r="E176" s="263"/>
      <c r="F176" s="263"/>
      <c r="G176" s="263"/>
      <c r="H176" s="263"/>
      <c r="I176" s="263"/>
      <c r="J176" s="223"/>
      <c r="K176" s="27"/>
    </row>
    <row r="177" spans="2:11" x14ac:dyDescent="0.25">
      <c r="B177" s="214"/>
      <c r="C177" s="215"/>
      <c r="D177" s="6" t="s">
        <v>158</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159</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160</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'[3]Inputs3b- Soils &amp; Rotations'!E310</f>
        <v>4.18</v>
      </c>
      <c r="F180" s="316">
        <f>'[3]Inputs3b- Soils &amp; Rotations'!F310</f>
        <v>4.18</v>
      </c>
      <c r="G180" s="316">
        <f>'[3]Inputs3b- Soils &amp; Rotations'!G310</f>
        <v>4.18</v>
      </c>
      <c r="H180" s="316">
        <f>'[3]Inputs3b- Soils &amp; Rotations'!H310</f>
        <v>4.18</v>
      </c>
      <c r="I180" s="316">
        <f>'[3]Inputs3b- Soils &amp; Rotations'!I310</f>
        <v>4.18</v>
      </c>
      <c r="J180" s="24"/>
      <c r="K180" s="27"/>
    </row>
    <row r="181" spans="2:11" x14ac:dyDescent="0.25">
      <c r="B181" s="219" t="s">
        <v>162</v>
      </c>
      <c r="C181" s="220"/>
      <c r="D181" s="221"/>
      <c r="E181" s="263"/>
      <c r="F181" s="263"/>
      <c r="G181" s="263"/>
      <c r="H181" s="263"/>
      <c r="I181" s="263"/>
      <c r="J181" s="223"/>
      <c r="K181" s="27"/>
    </row>
    <row r="182" spans="2:11" x14ac:dyDescent="0.25">
      <c r="B182" s="214"/>
      <c r="C182" s="215"/>
      <c r="D182" s="6" t="s">
        <v>163</v>
      </c>
      <c r="E182" s="11" t="s">
        <v>164</v>
      </c>
      <c r="F182" s="11" t="s">
        <v>164</v>
      </c>
      <c r="G182" s="11" t="s">
        <v>164</v>
      </c>
      <c r="H182" s="11" t="s">
        <v>164</v>
      </c>
      <c r="I182" s="11" t="s">
        <v>164</v>
      </c>
      <c r="J182" s="224"/>
      <c r="K182" s="27"/>
    </row>
    <row r="183" spans="2:11" ht="17.25" x14ac:dyDescent="0.25">
      <c r="B183" s="214"/>
      <c r="C183" s="215"/>
      <c r="D183" s="6" t="s">
        <v>165</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166</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167</v>
      </c>
      <c r="E185" s="14">
        <f>E133+12</f>
        <v>38</v>
      </c>
      <c r="F185" s="14">
        <f>F133+12</f>
        <v>38</v>
      </c>
      <c r="G185" s="14">
        <f>G133+12</f>
        <v>38</v>
      </c>
      <c r="H185" s="14">
        <f>H133+12</f>
        <v>38</v>
      </c>
      <c r="I185" s="14">
        <f>I133+12</f>
        <v>38</v>
      </c>
      <c r="J185" s="224"/>
      <c r="K185" s="27"/>
    </row>
    <row r="186" spans="2:11" x14ac:dyDescent="0.25">
      <c r="B186" s="219" t="s">
        <v>168</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169</v>
      </c>
      <c r="E189" s="266">
        <f>E137</f>
        <v>0</v>
      </c>
      <c r="F189" s="266">
        <f>F137</f>
        <v>0</v>
      </c>
      <c r="G189" s="266">
        <f>G137</f>
        <v>10</v>
      </c>
      <c r="H189" s="266">
        <f>H137</f>
        <v>3.16</v>
      </c>
      <c r="I189" s="266">
        <f>I137</f>
        <v>8.06</v>
      </c>
      <c r="J189" s="218"/>
      <c r="K189" s="264"/>
    </row>
    <row r="190" spans="2:11" x14ac:dyDescent="0.25">
      <c r="B190" s="219" t="s">
        <v>170</v>
      </c>
      <c r="C190" s="220"/>
      <c r="D190" s="221"/>
      <c r="E190" s="263"/>
      <c r="F190" s="263"/>
      <c r="G190" s="263"/>
      <c r="H190" s="263"/>
      <c r="I190" s="263"/>
      <c r="J190" s="223"/>
      <c r="K190" s="264"/>
    </row>
    <row r="191" spans="2:11" x14ac:dyDescent="0.25">
      <c r="B191" s="214"/>
      <c r="C191" s="215"/>
      <c r="D191" s="6" t="s">
        <v>171</v>
      </c>
      <c r="E191" s="14">
        <f>E139+12</f>
        <v>38</v>
      </c>
      <c r="F191" s="14">
        <f>F139+12</f>
        <v>38</v>
      </c>
      <c r="G191" s="14">
        <f>G139+12</f>
        <v>38</v>
      </c>
      <c r="H191" s="14">
        <f>H139+12</f>
        <v>38</v>
      </c>
      <c r="I191" s="14">
        <f>I139+12</f>
        <v>38</v>
      </c>
      <c r="J191" s="224"/>
      <c r="K191" s="27"/>
    </row>
    <row r="192" spans="2:11" ht="17.25" x14ac:dyDescent="0.25">
      <c r="B192" s="273"/>
      <c r="C192" s="274"/>
      <c r="D192" s="6" t="s">
        <v>172</v>
      </c>
      <c r="E192" s="14">
        <f>E140</f>
        <v>200</v>
      </c>
      <c r="F192" s="14">
        <f>F140</f>
        <v>200</v>
      </c>
      <c r="G192" s="14">
        <f>G140</f>
        <v>200</v>
      </c>
      <c r="H192" s="14">
        <f>H140</f>
        <v>200</v>
      </c>
      <c r="I192" s="14">
        <f>I140</f>
        <v>200</v>
      </c>
      <c r="J192" s="224"/>
      <c r="K192" s="27"/>
    </row>
    <row r="193" spans="2:11" x14ac:dyDescent="0.25">
      <c r="B193" s="275"/>
      <c r="C193" s="276"/>
      <c r="D193" s="277" t="s">
        <v>173</v>
      </c>
      <c r="E193" s="278">
        <f>E141+12</f>
        <v>39</v>
      </c>
      <c r="F193" s="278">
        <f>F141+12</f>
        <v>39</v>
      </c>
      <c r="G193" s="278">
        <f>G141+12</f>
        <v>39</v>
      </c>
      <c r="H193" s="278">
        <f>H141+12</f>
        <v>39</v>
      </c>
      <c r="I193" s="278">
        <f>I141+12</f>
        <v>39</v>
      </c>
      <c r="J193" s="279"/>
      <c r="K193" s="27"/>
    </row>
    <row r="194" spans="2:11" ht="17.25" x14ac:dyDescent="0.25">
      <c r="B194" s="273"/>
      <c r="C194" s="274"/>
      <c r="D194" s="6" t="s">
        <v>172</v>
      </c>
      <c r="E194" s="14">
        <f>E142</f>
        <v>200</v>
      </c>
      <c r="F194" s="14">
        <f>F142</f>
        <v>200</v>
      </c>
      <c r="G194" s="14">
        <f>G142</f>
        <v>200</v>
      </c>
      <c r="H194" s="14">
        <f>H142</f>
        <v>200</v>
      </c>
      <c r="I194" s="14">
        <f>I142</f>
        <v>200</v>
      </c>
      <c r="J194" s="224"/>
      <c r="K194" s="27"/>
    </row>
    <row r="195" spans="2:11" x14ac:dyDescent="0.25">
      <c r="B195" s="275"/>
      <c r="C195" s="276"/>
      <c r="D195" s="277" t="s">
        <v>174</v>
      </c>
      <c r="E195" s="278">
        <f>E143+12</f>
        <v>40</v>
      </c>
      <c r="F195" s="278">
        <f>F143+12</f>
        <v>40</v>
      </c>
      <c r="G195" s="278">
        <f>G143+12</f>
        <v>40</v>
      </c>
      <c r="H195" s="278">
        <f>H143+12</f>
        <v>40</v>
      </c>
      <c r="I195" s="278">
        <f>I143+12</f>
        <v>40</v>
      </c>
      <c r="J195" s="279"/>
      <c r="K195" s="27"/>
    </row>
    <row r="196" spans="2:11" ht="17.25" x14ac:dyDescent="0.25">
      <c r="B196" s="273"/>
      <c r="C196" s="274"/>
      <c r="D196" s="6" t="s">
        <v>172</v>
      </c>
      <c r="E196" s="14">
        <f>E144</f>
        <v>200</v>
      </c>
      <c r="F196" s="14">
        <f>F144</f>
        <v>200</v>
      </c>
      <c r="G196" s="14">
        <f>G144</f>
        <v>200</v>
      </c>
      <c r="H196" s="14">
        <f>H144</f>
        <v>200</v>
      </c>
      <c r="I196" s="14">
        <f>I144</f>
        <v>200</v>
      </c>
      <c r="J196" s="224"/>
      <c r="K196" s="27"/>
    </row>
    <row r="197" spans="2:11" x14ac:dyDescent="0.25">
      <c r="B197" s="275"/>
      <c r="C197" s="276"/>
      <c r="D197" s="277" t="s">
        <v>175</v>
      </c>
      <c r="E197" s="278">
        <f>E145+12</f>
        <v>41</v>
      </c>
      <c r="F197" s="278">
        <f>F145+12</f>
        <v>41</v>
      </c>
      <c r="G197" s="278">
        <f>G145+12</f>
        <v>41</v>
      </c>
      <c r="H197" s="278">
        <f>H145+12</f>
        <v>41</v>
      </c>
      <c r="I197" s="278">
        <f>I145+12</f>
        <v>41</v>
      </c>
      <c r="J197" s="279"/>
      <c r="K197" s="27"/>
    </row>
    <row r="198" spans="2:11" ht="17.25" x14ac:dyDescent="0.25">
      <c r="B198" s="273"/>
      <c r="C198" s="274"/>
      <c r="D198" s="6" t="s">
        <v>172</v>
      </c>
      <c r="E198" s="14">
        <f>E146</f>
        <v>200</v>
      </c>
      <c r="F198" s="14">
        <f>F146</f>
        <v>200</v>
      </c>
      <c r="G198" s="14">
        <f>G146</f>
        <v>200</v>
      </c>
      <c r="H198" s="14">
        <f>H146</f>
        <v>200</v>
      </c>
      <c r="I198" s="14">
        <f>I146</f>
        <v>200</v>
      </c>
      <c r="J198" s="224"/>
      <c r="K198" s="27"/>
    </row>
    <row r="199" spans="2:11" x14ac:dyDescent="0.25">
      <c r="B199" s="275"/>
      <c r="C199" s="276"/>
      <c r="D199" s="277" t="s">
        <v>176</v>
      </c>
      <c r="E199" s="278">
        <f>E147+12</f>
        <v>36</v>
      </c>
      <c r="F199" s="278">
        <f>F147+12</f>
        <v>36</v>
      </c>
      <c r="G199" s="278">
        <f>G147+12</f>
        <v>36</v>
      </c>
      <c r="H199" s="278">
        <f>H147+12</f>
        <v>36</v>
      </c>
      <c r="I199" s="278">
        <f>I147+12</f>
        <v>36</v>
      </c>
      <c r="J199" s="279"/>
      <c r="K199" s="27"/>
    </row>
    <row r="200" spans="2:11" ht="18" thickBot="1" x14ac:dyDescent="0.3">
      <c r="B200" s="280"/>
      <c r="C200" s="281"/>
      <c r="D200" s="25" t="s">
        <v>172</v>
      </c>
      <c r="E200" s="17">
        <f>E148</f>
        <v>0</v>
      </c>
      <c r="F200" s="17">
        <f>F148</f>
        <v>0</v>
      </c>
      <c r="G200" s="17">
        <f>G148</f>
        <v>0</v>
      </c>
      <c r="H200" s="17">
        <f>H148</f>
        <v>0</v>
      </c>
      <c r="I200" s="17">
        <f>I148</f>
        <v>0</v>
      </c>
      <c r="J200" s="282"/>
      <c r="K200" s="27"/>
    </row>
    <row r="201" spans="2:11" x14ac:dyDescent="0.25">
      <c r="B201" s="261" t="s">
        <v>156</v>
      </c>
      <c r="C201" s="230">
        <f>C175+1</f>
        <v>8</v>
      </c>
      <c r="D201" s="231"/>
      <c r="E201" s="315"/>
      <c r="F201" s="315"/>
      <c r="G201" s="315"/>
      <c r="H201" s="315"/>
      <c r="I201" s="315"/>
      <c r="J201" s="233"/>
      <c r="K201" s="27"/>
    </row>
    <row r="202" spans="2:11" x14ac:dyDescent="0.25">
      <c r="B202" s="219" t="s">
        <v>157</v>
      </c>
      <c r="C202" s="220"/>
      <c r="D202" s="221"/>
      <c r="E202" s="263"/>
      <c r="F202" s="263"/>
      <c r="G202" s="263"/>
      <c r="H202" s="263"/>
      <c r="I202" s="263"/>
      <c r="J202" s="223"/>
      <c r="K202" s="27"/>
    </row>
    <row r="203" spans="2:11" x14ac:dyDescent="0.25">
      <c r="B203" s="214"/>
      <c r="C203" s="215"/>
      <c r="D203" s="6" t="s">
        <v>158</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159</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160</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'[3]Inputs3b- Soils &amp; Rotations'!E336</f>
        <v>5.38</v>
      </c>
      <c r="F206" s="316">
        <f>'[3]Inputs3b- Soils &amp; Rotations'!F336</f>
        <v>5.38</v>
      </c>
      <c r="G206" s="316">
        <f>'[3]Inputs3b- Soils &amp; Rotations'!G336</f>
        <v>5.38</v>
      </c>
      <c r="H206" s="316">
        <f>'[3]Inputs3b- Soils &amp; Rotations'!H336</f>
        <v>5.38</v>
      </c>
      <c r="I206" s="316">
        <f>'[3]Inputs3b- Soils &amp; Rotations'!I336</f>
        <v>5.38</v>
      </c>
      <c r="J206" s="24"/>
      <c r="K206" s="27"/>
    </row>
    <row r="207" spans="2:11" x14ac:dyDescent="0.25">
      <c r="B207" s="219" t="s">
        <v>162</v>
      </c>
      <c r="C207" s="220"/>
      <c r="D207" s="221"/>
      <c r="E207" s="263"/>
      <c r="F207" s="263"/>
      <c r="G207" s="263"/>
      <c r="H207" s="263"/>
      <c r="I207" s="263"/>
      <c r="J207" s="223"/>
      <c r="K207" s="27"/>
    </row>
    <row r="208" spans="2:11" x14ac:dyDescent="0.25">
      <c r="B208" s="214"/>
      <c r="C208" s="215"/>
      <c r="D208" s="6" t="s">
        <v>163</v>
      </c>
      <c r="E208" s="11" t="s">
        <v>164</v>
      </c>
      <c r="F208" s="11" t="s">
        <v>164</v>
      </c>
      <c r="G208" s="11" t="s">
        <v>164</v>
      </c>
      <c r="H208" s="11" t="s">
        <v>164</v>
      </c>
      <c r="I208" s="11" t="s">
        <v>164</v>
      </c>
      <c r="J208" s="224"/>
      <c r="K208" s="27"/>
    </row>
    <row r="209" spans="2:11" ht="17.25" x14ac:dyDescent="0.25">
      <c r="B209" s="214"/>
      <c r="C209" s="215"/>
      <c r="D209" s="6" t="s">
        <v>165</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166</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167</v>
      </c>
      <c r="E211" s="14">
        <f>E159+12</f>
        <v>43</v>
      </c>
      <c r="F211" s="14">
        <f>F159+12</f>
        <v>43</v>
      </c>
      <c r="G211" s="14">
        <f>G159+12</f>
        <v>43</v>
      </c>
      <c r="H211" s="14">
        <f>H159+12</f>
        <v>43</v>
      </c>
      <c r="I211" s="14">
        <f>I159+12</f>
        <v>43</v>
      </c>
      <c r="J211" s="224"/>
      <c r="K211" s="27"/>
    </row>
    <row r="212" spans="2:11" x14ac:dyDescent="0.25">
      <c r="B212" s="219" t="s">
        <v>168</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169</v>
      </c>
      <c r="E215" s="266">
        <f>E163</f>
        <v>0</v>
      </c>
      <c r="F215" s="266">
        <f>F163</f>
        <v>0</v>
      </c>
      <c r="G215" s="266">
        <f>G163</f>
        <v>10</v>
      </c>
      <c r="H215" s="266">
        <f>H163</f>
        <v>3.16</v>
      </c>
      <c r="I215" s="266">
        <f>I163</f>
        <v>8.06</v>
      </c>
      <c r="J215" s="218"/>
      <c r="K215" s="264"/>
    </row>
    <row r="216" spans="2:11" x14ac:dyDescent="0.25">
      <c r="B216" s="219" t="s">
        <v>170</v>
      </c>
      <c r="C216" s="220"/>
      <c r="D216" s="221"/>
      <c r="E216" s="263"/>
      <c r="F216" s="263"/>
      <c r="G216" s="263"/>
      <c r="H216" s="263"/>
      <c r="I216" s="263"/>
      <c r="J216" s="223"/>
      <c r="K216" s="27"/>
    </row>
    <row r="217" spans="2:11" x14ac:dyDescent="0.25">
      <c r="B217" s="214"/>
      <c r="C217" s="215"/>
      <c r="D217" s="6" t="s">
        <v>171</v>
      </c>
      <c r="E217" s="14">
        <f>E165+12</f>
        <v>43</v>
      </c>
      <c r="F217" s="14">
        <f>F165+12</f>
        <v>43</v>
      </c>
      <c r="G217" s="14">
        <f>G165+12</f>
        <v>43</v>
      </c>
      <c r="H217" s="14">
        <f>H165+12</f>
        <v>43</v>
      </c>
      <c r="I217" s="14">
        <f>I165+12</f>
        <v>43</v>
      </c>
      <c r="J217" s="224"/>
      <c r="K217" s="27"/>
    </row>
    <row r="218" spans="2:11" ht="17.25" x14ac:dyDescent="0.25">
      <c r="B218" s="273"/>
      <c r="C218" s="274"/>
      <c r="D218" s="6" t="s">
        <v>172</v>
      </c>
      <c r="E218" s="14">
        <f>E166</f>
        <v>0</v>
      </c>
      <c r="F218" s="14">
        <f>F166</f>
        <v>0</v>
      </c>
      <c r="G218" s="14">
        <f>G166</f>
        <v>0</v>
      </c>
      <c r="H218" s="14">
        <f>H166</f>
        <v>0</v>
      </c>
      <c r="I218" s="14">
        <f>I166</f>
        <v>0</v>
      </c>
      <c r="J218" s="224"/>
      <c r="K218" s="27"/>
    </row>
    <row r="219" spans="2:11" x14ac:dyDescent="0.25">
      <c r="B219" s="275"/>
      <c r="C219" s="276"/>
      <c r="D219" s="277" t="s">
        <v>173</v>
      </c>
      <c r="E219" s="278">
        <f>E167+12</f>
        <v>44</v>
      </c>
      <c r="F219" s="278">
        <f>F167+12</f>
        <v>44</v>
      </c>
      <c r="G219" s="278">
        <f>G167+12</f>
        <v>44</v>
      </c>
      <c r="H219" s="278">
        <f>H167+12</f>
        <v>44</v>
      </c>
      <c r="I219" s="278">
        <f>I167+12</f>
        <v>44</v>
      </c>
      <c r="J219" s="279"/>
      <c r="K219" s="27"/>
    </row>
    <row r="220" spans="2:11" ht="17.25" x14ac:dyDescent="0.25">
      <c r="B220" s="273"/>
      <c r="C220" s="274"/>
      <c r="D220" s="6" t="s">
        <v>172</v>
      </c>
      <c r="E220" s="14">
        <f>E168</f>
        <v>0</v>
      </c>
      <c r="F220" s="14">
        <f>F168</f>
        <v>0</v>
      </c>
      <c r="G220" s="14">
        <f>G168</f>
        <v>0</v>
      </c>
      <c r="H220" s="14">
        <f>H168</f>
        <v>0</v>
      </c>
      <c r="I220" s="14">
        <f>I168</f>
        <v>0</v>
      </c>
      <c r="J220" s="224"/>
      <c r="K220" s="27"/>
    </row>
    <row r="221" spans="2:11" x14ac:dyDescent="0.25">
      <c r="B221" s="275"/>
      <c r="C221" s="276"/>
      <c r="D221" s="277" t="s">
        <v>174</v>
      </c>
      <c r="E221" s="278">
        <f>E169+12</f>
        <v>45</v>
      </c>
      <c r="F221" s="278">
        <f>F169+12</f>
        <v>45</v>
      </c>
      <c r="G221" s="278">
        <f>G169+12</f>
        <v>45</v>
      </c>
      <c r="H221" s="278">
        <f>H169+12</f>
        <v>45</v>
      </c>
      <c r="I221" s="278">
        <f>I169+12</f>
        <v>45</v>
      </c>
      <c r="J221" s="279"/>
      <c r="K221" s="27"/>
    </row>
    <row r="222" spans="2:11" ht="17.25" x14ac:dyDescent="0.25">
      <c r="B222" s="273"/>
      <c r="C222" s="274"/>
      <c r="D222" s="6" t="s">
        <v>172</v>
      </c>
      <c r="E222" s="14">
        <f>E170</f>
        <v>0</v>
      </c>
      <c r="F222" s="14">
        <f>F170</f>
        <v>0</v>
      </c>
      <c r="G222" s="14">
        <f>G170</f>
        <v>0</v>
      </c>
      <c r="H222" s="14">
        <f>H170</f>
        <v>0</v>
      </c>
      <c r="I222" s="14">
        <f>I170</f>
        <v>0</v>
      </c>
      <c r="J222" s="224"/>
      <c r="K222" s="27"/>
    </row>
    <row r="223" spans="2:11" x14ac:dyDescent="0.25">
      <c r="B223" s="275"/>
      <c r="C223" s="276"/>
      <c r="D223" s="277" t="s">
        <v>175</v>
      </c>
      <c r="E223" s="278">
        <f>E171+12</f>
        <v>46</v>
      </c>
      <c r="F223" s="278">
        <f>F171+12</f>
        <v>46</v>
      </c>
      <c r="G223" s="278">
        <f>G171+12</f>
        <v>46</v>
      </c>
      <c r="H223" s="278">
        <f>H171+12</f>
        <v>46</v>
      </c>
      <c r="I223" s="278">
        <f>I171+12</f>
        <v>46</v>
      </c>
      <c r="J223" s="279"/>
      <c r="K223" s="27"/>
    </row>
    <row r="224" spans="2:11" ht="17.25" x14ac:dyDescent="0.25">
      <c r="B224" s="273"/>
      <c r="C224" s="274"/>
      <c r="D224" s="6" t="s">
        <v>172</v>
      </c>
      <c r="E224" s="14">
        <f>E172</f>
        <v>0</v>
      </c>
      <c r="F224" s="14">
        <f>F172</f>
        <v>0</v>
      </c>
      <c r="G224" s="14">
        <f>G172</f>
        <v>0</v>
      </c>
      <c r="H224" s="14">
        <f>H172</f>
        <v>0</v>
      </c>
      <c r="I224" s="14">
        <f>I172</f>
        <v>0</v>
      </c>
      <c r="J224" s="224"/>
      <c r="K224" s="27"/>
    </row>
    <row r="225" spans="2:11" x14ac:dyDescent="0.25">
      <c r="B225" s="275"/>
      <c r="C225" s="276"/>
      <c r="D225" s="277" t="s">
        <v>176</v>
      </c>
      <c r="E225" s="278">
        <f>E173+12</f>
        <v>47</v>
      </c>
      <c r="F225" s="278">
        <f>F173+12</f>
        <v>47</v>
      </c>
      <c r="G225" s="278">
        <f>G173+12</f>
        <v>47</v>
      </c>
      <c r="H225" s="278">
        <f>H173+12</f>
        <v>47</v>
      </c>
      <c r="I225" s="278">
        <f>I173+12</f>
        <v>47</v>
      </c>
      <c r="J225" s="279"/>
      <c r="K225" s="27"/>
    </row>
    <row r="226" spans="2:11" ht="18" thickBot="1" x14ac:dyDescent="0.3">
      <c r="B226" s="280"/>
      <c r="C226" s="281"/>
      <c r="D226" s="25" t="s">
        <v>172</v>
      </c>
      <c r="E226" s="17">
        <f>E174</f>
        <v>0</v>
      </c>
      <c r="F226" s="17">
        <f>F174</f>
        <v>0</v>
      </c>
      <c r="G226" s="17">
        <f>G174</f>
        <v>0</v>
      </c>
      <c r="H226" s="17">
        <f>H174</f>
        <v>0</v>
      </c>
      <c r="I226" s="17">
        <f>I174</f>
        <v>0</v>
      </c>
      <c r="J226" s="282"/>
      <c r="K226" s="27"/>
    </row>
    <row r="227" spans="2:11" x14ac:dyDescent="0.25">
      <c r="B227" s="261" t="s">
        <v>156</v>
      </c>
      <c r="C227" s="230">
        <f>C201+1</f>
        <v>9</v>
      </c>
      <c r="D227" s="231"/>
      <c r="E227" s="315"/>
      <c r="F227" s="315"/>
      <c r="G227" s="315"/>
      <c r="H227" s="315"/>
      <c r="I227" s="315"/>
      <c r="J227" s="233"/>
      <c r="K227" s="27"/>
    </row>
    <row r="228" spans="2:11" x14ac:dyDescent="0.25">
      <c r="B228" s="219" t="s">
        <v>157</v>
      </c>
      <c r="C228" s="220"/>
      <c r="D228" s="221"/>
      <c r="E228" s="263"/>
      <c r="F228" s="263"/>
      <c r="G228" s="263"/>
      <c r="H228" s="263"/>
      <c r="I228" s="263"/>
      <c r="J228" s="223"/>
      <c r="K228" s="27"/>
    </row>
    <row r="229" spans="2:11" x14ac:dyDescent="0.25">
      <c r="B229" s="214"/>
      <c r="C229" s="215"/>
      <c r="D229" s="6" t="s">
        <v>158</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159</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160</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'[3]Inputs3b- Soils &amp; Rotations'!E362</f>
        <v>4.18</v>
      </c>
      <c r="F232" s="316">
        <f>'[3]Inputs3b- Soils &amp; Rotations'!F362</f>
        <v>4.18</v>
      </c>
      <c r="G232" s="316">
        <f>'[3]Inputs3b- Soils &amp; Rotations'!G362</f>
        <v>4.18</v>
      </c>
      <c r="H232" s="316">
        <f>'[3]Inputs3b- Soils &amp; Rotations'!H362</f>
        <v>4.18</v>
      </c>
      <c r="I232" s="316">
        <f>'[3]Inputs3b- Soils &amp; Rotations'!I362</f>
        <v>4.18</v>
      </c>
      <c r="J232" s="224"/>
      <c r="K232" s="27"/>
    </row>
    <row r="233" spans="2:11" x14ac:dyDescent="0.25">
      <c r="B233" s="219" t="s">
        <v>162</v>
      </c>
      <c r="C233" s="220"/>
      <c r="D233" s="221"/>
      <c r="E233" s="263"/>
      <c r="F233" s="263"/>
      <c r="G233" s="263"/>
      <c r="H233" s="263"/>
      <c r="I233" s="263"/>
      <c r="J233" s="223"/>
      <c r="K233" s="27"/>
    </row>
    <row r="234" spans="2:11" x14ac:dyDescent="0.25">
      <c r="B234" s="214"/>
      <c r="C234" s="215"/>
      <c r="D234" s="6" t="s">
        <v>163</v>
      </c>
      <c r="E234" s="11" t="s">
        <v>164</v>
      </c>
      <c r="F234" s="11" t="s">
        <v>164</v>
      </c>
      <c r="G234" s="11" t="s">
        <v>164</v>
      </c>
      <c r="H234" s="11" t="s">
        <v>164</v>
      </c>
      <c r="I234" s="11" t="s">
        <v>164</v>
      </c>
      <c r="J234" s="224"/>
      <c r="K234" s="27"/>
    </row>
    <row r="235" spans="2:11" ht="17.25" x14ac:dyDescent="0.25">
      <c r="B235" s="214"/>
      <c r="C235" s="215"/>
      <c r="D235" s="6" t="s">
        <v>165</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166</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167</v>
      </c>
      <c r="E237" s="14">
        <f>E185+12</f>
        <v>50</v>
      </c>
      <c r="F237" s="14">
        <f>F185+12</f>
        <v>50</v>
      </c>
      <c r="G237" s="14">
        <f>G185+12</f>
        <v>50</v>
      </c>
      <c r="H237" s="14">
        <f>H185+12</f>
        <v>50</v>
      </c>
      <c r="I237" s="14">
        <f>I185+12</f>
        <v>50</v>
      </c>
      <c r="J237" s="224"/>
      <c r="K237" s="27"/>
    </row>
    <row r="238" spans="2:11" x14ac:dyDescent="0.25">
      <c r="B238" s="219" t="s">
        <v>168</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169</v>
      </c>
      <c r="E241" s="266">
        <f>E189</f>
        <v>0</v>
      </c>
      <c r="F241" s="266">
        <f>F189</f>
        <v>0</v>
      </c>
      <c r="G241" s="266">
        <f>G189</f>
        <v>10</v>
      </c>
      <c r="H241" s="266">
        <f>H189</f>
        <v>3.16</v>
      </c>
      <c r="I241" s="266">
        <f>I189</f>
        <v>8.06</v>
      </c>
      <c r="J241" s="218"/>
      <c r="K241" s="27"/>
    </row>
    <row r="242" spans="2:11" x14ac:dyDescent="0.25">
      <c r="B242" s="219" t="s">
        <v>170</v>
      </c>
      <c r="C242" s="220"/>
      <c r="D242" s="221"/>
      <c r="E242" s="263"/>
      <c r="F242" s="263"/>
      <c r="G242" s="263"/>
      <c r="H242" s="263"/>
      <c r="I242" s="263"/>
      <c r="J242" s="223"/>
      <c r="K242" s="27"/>
    </row>
    <row r="243" spans="2:11" x14ac:dyDescent="0.25">
      <c r="B243" s="214"/>
      <c r="C243" s="215"/>
      <c r="D243" s="6" t="s">
        <v>171</v>
      </c>
      <c r="E243" s="14">
        <f>E191+12</f>
        <v>50</v>
      </c>
      <c r="F243" s="14">
        <f>F191+12</f>
        <v>50</v>
      </c>
      <c r="G243" s="14">
        <f>G191+12</f>
        <v>50</v>
      </c>
      <c r="H243" s="14">
        <f>H191+12</f>
        <v>50</v>
      </c>
      <c r="I243" s="14">
        <f>I191+12</f>
        <v>50</v>
      </c>
      <c r="J243" s="224"/>
      <c r="K243" s="27"/>
    </row>
    <row r="244" spans="2:11" ht="17.25" x14ac:dyDescent="0.25">
      <c r="B244" s="273"/>
      <c r="C244" s="274"/>
      <c r="D244" s="6" t="s">
        <v>172</v>
      </c>
      <c r="E244" s="14">
        <f>E192</f>
        <v>200</v>
      </c>
      <c r="F244" s="14">
        <f>F192</f>
        <v>200</v>
      </c>
      <c r="G244" s="14">
        <f>G192</f>
        <v>200</v>
      </c>
      <c r="H244" s="14">
        <f>H192</f>
        <v>200</v>
      </c>
      <c r="I244" s="14">
        <f>I192</f>
        <v>200</v>
      </c>
      <c r="J244" s="224"/>
      <c r="K244" s="27"/>
    </row>
    <row r="245" spans="2:11" x14ac:dyDescent="0.25">
      <c r="B245" s="275"/>
      <c r="C245" s="276"/>
      <c r="D245" s="277" t="s">
        <v>173</v>
      </c>
      <c r="E245" s="278">
        <f>E193+12</f>
        <v>51</v>
      </c>
      <c r="F245" s="278">
        <f>F193+12</f>
        <v>51</v>
      </c>
      <c r="G245" s="278">
        <f>G193+12</f>
        <v>51</v>
      </c>
      <c r="H245" s="278">
        <f>H193+12</f>
        <v>51</v>
      </c>
      <c r="I245" s="278">
        <f>I193+12</f>
        <v>51</v>
      </c>
      <c r="J245" s="279"/>
      <c r="K245" s="27"/>
    </row>
    <row r="246" spans="2:11" ht="17.25" x14ac:dyDescent="0.25">
      <c r="B246" s="273"/>
      <c r="C246" s="274"/>
      <c r="D246" s="6" t="s">
        <v>172</v>
      </c>
      <c r="E246" s="14">
        <f>E194</f>
        <v>200</v>
      </c>
      <c r="F246" s="14">
        <f>F194</f>
        <v>200</v>
      </c>
      <c r="G246" s="14">
        <f>G194</f>
        <v>200</v>
      </c>
      <c r="H246" s="14">
        <f>H194</f>
        <v>200</v>
      </c>
      <c r="I246" s="14">
        <f>I194</f>
        <v>200</v>
      </c>
      <c r="J246" s="224"/>
      <c r="K246" s="27"/>
    </row>
    <row r="247" spans="2:11" x14ac:dyDescent="0.25">
      <c r="B247" s="275"/>
      <c r="C247" s="276"/>
      <c r="D247" s="277" t="s">
        <v>174</v>
      </c>
      <c r="E247" s="278">
        <f>E195+12</f>
        <v>52</v>
      </c>
      <c r="F247" s="278">
        <f>F195+12</f>
        <v>52</v>
      </c>
      <c r="G247" s="278">
        <f>G195+12</f>
        <v>52</v>
      </c>
      <c r="H247" s="278">
        <f>H195+12</f>
        <v>52</v>
      </c>
      <c r="I247" s="278">
        <f>I195+12</f>
        <v>52</v>
      </c>
      <c r="J247" s="279"/>
      <c r="K247" s="27"/>
    </row>
    <row r="248" spans="2:11" ht="17.25" x14ac:dyDescent="0.25">
      <c r="B248" s="273"/>
      <c r="C248" s="274"/>
      <c r="D248" s="6" t="s">
        <v>172</v>
      </c>
      <c r="E248" s="14">
        <f>E196</f>
        <v>200</v>
      </c>
      <c r="F248" s="14">
        <f>F196</f>
        <v>200</v>
      </c>
      <c r="G248" s="14">
        <f>G196</f>
        <v>200</v>
      </c>
      <c r="H248" s="14">
        <f>H196</f>
        <v>200</v>
      </c>
      <c r="I248" s="14">
        <f>I196</f>
        <v>200</v>
      </c>
      <c r="J248" s="224"/>
      <c r="K248" s="27"/>
    </row>
    <row r="249" spans="2:11" x14ac:dyDescent="0.25">
      <c r="B249" s="275"/>
      <c r="C249" s="276"/>
      <c r="D249" s="277" t="s">
        <v>175</v>
      </c>
      <c r="E249" s="278">
        <f>E197+12</f>
        <v>53</v>
      </c>
      <c r="F249" s="278">
        <f>F197+12</f>
        <v>53</v>
      </c>
      <c r="G249" s="278">
        <f>G197+12</f>
        <v>53</v>
      </c>
      <c r="H249" s="278">
        <f>H197+12</f>
        <v>53</v>
      </c>
      <c r="I249" s="278">
        <f>I197+12</f>
        <v>53</v>
      </c>
      <c r="J249" s="279"/>
      <c r="K249" s="27"/>
    </row>
    <row r="250" spans="2:11" ht="17.25" x14ac:dyDescent="0.25">
      <c r="B250" s="273"/>
      <c r="C250" s="274"/>
      <c r="D250" s="6" t="s">
        <v>172</v>
      </c>
      <c r="E250" s="14">
        <f>E198</f>
        <v>200</v>
      </c>
      <c r="F250" s="14">
        <f>F198</f>
        <v>200</v>
      </c>
      <c r="G250" s="14">
        <f>G198</f>
        <v>200</v>
      </c>
      <c r="H250" s="14">
        <f>H198</f>
        <v>200</v>
      </c>
      <c r="I250" s="14">
        <f>I198</f>
        <v>200</v>
      </c>
      <c r="J250" s="224"/>
      <c r="K250" s="27"/>
    </row>
    <row r="251" spans="2:11" x14ac:dyDescent="0.25">
      <c r="B251" s="275"/>
      <c r="C251" s="276"/>
      <c r="D251" s="277" t="s">
        <v>176</v>
      </c>
      <c r="E251" s="278">
        <f>E199+12</f>
        <v>48</v>
      </c>
      <c r="F251" s="278">
        <f>F199+12</f>
        <v>48</v>
      </c>
      <c r="G251" s="278">
        <f>G199+12</f>
        <v>48</v>
      </c>
      <c r="H251" s="278">
        <f>H199+12</f>
        <v>48</v>
      </c>
      <c r="I251" s="278">
        <f>I199+12</f>
        <v>48</v>
      </c>
      <c r="J251" s="279"/>
      <c r="K251" s="27"/>
    </row>
    <row r="252" spans="2:11" ht="18" thickBot="1" x14ac:dyDescent="0.3">
      <c r="B252" s="280"/>
      <c r="C252" s="281"/>
      <c r="D252" s="25" t="s">
        <v>172</v>
      </c>
      <c r="E252" s="17">
        <f>E200</f>
        <v>0</v>
      </c>
      <c r="F252" s="17">
        <f>F200</f>
        <v>0</v>
      </c>
      <c r="G252" s="17">
        <f>G200</f>
        <v>0</v>
      </c>
      <c r="H252" s="17">
        <f>H200</f>
        <v>0</v>
      </c>
      <c r="I252" s="17">
        <f>I200</f>
        <v>0</v>
      </c>
      <c r="J252" s="282"/>
      <c r="K252" s="27"/>
    </row>
    <row r="253" spans="2:11" x14ac:dyDescent="0.25">
      <c r="B253" s="261" t="s">
        <v>156</v>
      </c>
      <c r="C253" s="230">
        <f>C227+1</f>
        <v>10</v>
      </c>
      <c r="D253" s="231"/>
      <c r="E253" s="315"/>
      <c r="F253" s="315"/>
      <c r="G253" s="315"/>
      <c r="H253" s="315"/>
      <c r="I253" s="315"/>
      <c r="J253" s="233"/>
      <c r="K253" s="27"/>
    </row>
    <row r="254" spans="2:11" x14ac:dyDescent="0.25">
      <c r="B254" s="219" t="s">
        <v>157</v>
      </c>
      <c r="C254" s="220"/>
      <c r="D254" s="221"/>
      <c r="E254" s="263"/>
      <c r="F254" s="263"/>
      <c r="G254" s="263"/>
      <c r="H254" s="263"/>
      <c r="I254" s="263"/>
      <c r="J254" s="223"/>
      <c r="K254" s="27"/>
    </row>
    <row r="255" spans="2:11" x14ac:dyDescent="0.25">
      <c r="B255" s="214"/>
      <c r="C255" s="215"/>
      <c r="D255" s="6" t="s">
        <v>158</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159</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160</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'[3]Inputs3b- Soils &amp; Rotations'!E388</f>
        <v>5.38</v>
      </c>
      <c r="F258" s="316">
        <f>'[3]Inputs3b- Soils &amp; Rotations'!F388</f>
        <v>5.38</v>
      </c>
      <c r="G258" s="316">
        <f>'[3]Inputs3b- Soils &amp; Rotations'!G388</f>
        <v>5.38</v>
      </c>
      <c r="H258" s="316">
        <f>'[3]Inputs3b- Soils &amp; Rotations'!H388</f>
        <v>5.38</v>
      </c>
      <c r="I258" s="316">
        <f>'[3]Inputs3b- Soils &amp; Rotations'!I388</f>
        <v>5.38</v>
      </c>
      <c r="J258" s="224"/>
      <c r="K258" s="27"/>
    </row>
    <row r="259" spans="2:11" x14ac:dyDescent="0.25">
      <c r="B259" s="219" t="s">
        <v>162</v>
      </c>
      <c r="C259" s="220"/>
      <c r="D259" s="221"/>
      <c r="E259" s="263"/>
      <c r="F259" s="263"/>
      <c r="G259" s="263"/>
      <c r="H259" s="263"/>
      <c r="I259" s="263"/>
      <c r="J259" s="223"/>
      <c r="K259" s="27"/>
    </row>
    <row r="260" spans="2:11" x14ac:dyDescent="0.25">
      <c r="B260" s="214"/>
      <c r="C260" s="215"/>
      <c r="D260" s="6" t="s">
        <v>163</v>
      </c>
      <c r="E260" s="11" t="s">
        <v>164</v>
      </c>
      <c r="F260" s="11" t="s">
        <v>164</v>
      </c>
      <c r="G260" s="11" t="s">
        <v>164</v>
      </c>
      <c r="H260" s="11" t="s">
        <v>164</v>
      </c>
      <c r="I260" s="11" t="s">
        <v>164</v>
      </c>
      <c r="J260" s="224"/>
      <c r="K260" s="27"/>
    </row>
    <row r="261" spans="2:11" ht="17.25" x14ac:dyDescent="0.25">
      <c r="B261" s="214"/>
      <c r="C261" s="215"/>
      <c r="D261" s="6" t="s">
        <v>165</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166</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167</v>
      </c>
      <c r="E263" s="14">
        <f>E211+12</f>
        <v>55</v>
      </c>
      <c r="F263" s="14">
        <f>F211+12</f>
        <v>55</v>
      </c>
      <c r="G263" s="14">
        <f>G211+12</f>
        <v>55</v>
      </c>
      <c r="H263" s="14">
        <f>H211+12</f>
        <v>55</v>
      </c>
      <c r="I263" s="14">
        <f>I211+12</f>
        <v>55</v>
      </c>
      <c r="J263" s="224"/>
    </row>
    <row r="264" spans="2:11" x14ac:dyDescent="0.25">
      <c r="B264" s="219" t="s">
        <v>168</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169</v>
      </c>
      <c r="E267" s="266">
        <f>E215</f>
        <v>0</v>
      </c>
      <c r="F267" s="266">
        <f>F215</f>
        <v>0</v>
      </c>
      <c r="G267" s="266">
        <f>G215</f>
        <v>10</v>
      </c>
      <c r="H267" s="266">
        <f>H215</f>
        <v>3.16</v>
      </c>
      <c r="I267" s="266">
        <f>I215</f>
        <v>8.06</v>
      </c>
      <c r="J267" s="218"/>
    </row>
    <row r="268" spans="2:11" x14ac:dyDescent="0.25">
      <c r="B268" s="219" t="s">
        <v>170</v>
      </c>
      <c r="C268" s="220"/>
      <c r="D268" s="221"/>
      <c r="E268" s="263"/>
      <c r="F268" s="263"/>
      <c r="G268" s="263"/>
      <c r="H268" s="263"/>
      <c r="I268" s="263"/>
      <c r="J268" s="223"/>
    </row>
    <row r="269" spans="2:11" x14ac:dyDescent="0.25">
      <c r="B269" s="214"/>
      <c r="C269" s="215"/>
      <c r="D269" s="6" t="s">
        <v>171</v>
      </c>
      <c r="E269" s="14">
        <f>E217+12</f>
        <v>55</v>
      </c>
      <c r="F269" s="14">
        <f>F217+12</f>
        <v>55</v>
      </c>
      <c r="G269" s="14">
        <f>G217+12</f>
        <v>55</v>
      </c>
      <c r="H269" s="14">
        <f>H217+12</f>
        <v>55</v>
      </c>
      <c r="I269" s="14">
        <f>I217+12</f>
        <v>55</v>
      </c>
      <c r="J269" s="224"/>
      <c r="K269" s="27"/>
    </row>
    <row r="270" spans="2:11" ht="17.25" x14ac:dyDescent="0.25">
      <c r="B270" s="273"/>
      <c r="C270" s="274"/>
      <c r="D270" s="6" t="s">
        <v>172</v>
      </c>
      <c r="E270" s="14">
        <f>E218</f>
        <v>0</v>
      </c>
      <c r="F270" s="14">
        <f>F218</f>
        <v>0</v>
      </c>
      <c r="G270" s="14">
        <f>G218</f>
        <v>0</v>
      </c>
      <c r="H270" s="14">
        <f>H218</f>
        <v>0</v>
      </c>
      <c r="I270" s="14">
        <f>I218</f>
        <v>0</v>
      </c>
      <c r="J270" s="224"/>
      <c r="K270" s="27"/>
    </row>
    <row r="271" spans="2:11" x14ac:dyDescent="0.25">
      <c r="B271" s="275"/>
      <c r="C271" s="276"/>
      <c r="D271" s="277" t="s">
        <v>173</v>
      </c>
      <c r="E271" s="278">
        <f>E219+12</f>
        <v>56</v>
      </c>
      <c r="F271" s="278">
        <f>F219+12</f>
        <v>56</v>
      </c>
      <c r="G271" s="278">
        <f>G219+12</f>
        <v>56</v>
      </c>
      <c r="H271" s="278">
        <f>H219+12</f>
        <v>56</v>
      </c>
      <c r="I271" s="278">
        <f>I219+12</f>
        <v>56</v>
      </c>
      <c r="J271" s="279"/>
      <c r="K271" s="27"/>
    </row>
    <row r="272" spans="2:11" ht="17.25" x14ac:dyDescent="0.25">
      <c r="B272" s="273"/>
      <c r="C272" s="274"/>
      <c r="D272" s="6" t="s">
        <v>172</v>
      </c>
      <c r="E272" s="14">
        <f>E220</f>
        <v>0</v>
      </c>
      <c r="F272" s="14">
        <f>F220</f>
        <v>0</v>
      </c>
      <c r="G272" s="14">
        <f>G220</f>
        <v>0</v>
      </c>
      <c r="H272" s="14">
        <f>H220</f>
        <v>0</v>
      </c>
      <c r="I272" s="14">
        <f>I220</f>
        <v>0</v>
      </c>
      <c r="J272" s="224"/>
      <c r="K272" s="27"/>
    </row>
    <row r="273" spans="2:11" x14ac:dyDescent="0.25">
      <c r="B273" s="275"/>
      <c r="C273" s="276"/>
      <c r="D273" s="277" t="s">
        <v>174</v>
      </c>
      <c r="E273" s="278">
        <f>E221+12</f>
        <v>57</v>
      </c>
      <c r="F273" s="278">
        <f>F221+12</f>
        <v>57</v>
      </c>
      <c r="G273" s="278">
        <f>G221+12</f>
        <v>57</v>
      </c>
      <c r="H273" s="278">
        <f>H221+12</f>
        <v>57</v>
      </c>
      <c r="I273" s="278">
        <f>I221+12</f>
        <v>57</v>
      </c>
      <c r="J273" s="279"/>
      <c r="K273" s="27"/>
    </row>
    <row r="274" spans="2:11" ht="17.25" x14ac:dyDescent="0.25">
      <c r="B274" s="273"/>
      <c r="C274" s="274"/>
      <c r="D274" s="6" t="s">
        <v>172</v>
      </c>
      <c r="E274" s="14">
        <f>E222</f>
        <v>0</v>
      </c>
      <c r="F274" s="14">
        <f>F222</f>
        <v>0</v>
      </c>
      <c r="G274" s="14">
        <f>G222</f>
        <v>0</v>
      </c>
      <c r="H274" s="14">
        <f>H222</f>
        <v>0</v>
      </c>
      <c r="I274" s="14">
        <f>I222</f>
        <v>0</v>
      </c>
      <c r="J274" s="224"/>
      <c r="K274" s="27"/>
    </row>
    <row r="275" spans="2:11" x14ac:dyDescent="0.25">
      <c r="B275" s="275"/>
      <c r="C275" s="276"/>
      <c r="D275" s="277" t="s">
        <v>175</v>
      </c>
      <c r="E275" s="278">
        <f>E223+12</f>
        <v>58</v>
      </c>
      <c r="F275" s="278">
        <f>F223+12</f>
        <v>58</v>
      </c>
      <c r="G275" s="278">
        <f>G223+12</f>
        <v>58</v>
      </c>
      <c r="H275" s="278">
        <f>H223+12</f>
        <v>58</v>
      </c>
      <c r="I275" s="278">
        <f>I223+12</f>
        <v>58</v>
      </c>
      <c r="J275" s="279"/>
      <c r="K275" s="27"/>
    </row>
    <row r="276" spans="2:11" ht="17.25" x14ac:dyDescent="0.25">
      <c r="B276" s="273"/>
      <c r="C276" s="274"/>
      <c r="D276" s="6" t="s">
        <v>172</v>
      </c>
      <c r="E276" s="14">
        <f>E224</f>
        <v>0</v>
      </c>
      <c r="F276" s="14">
        <f>F224</f>
        <v>0</v>
      </c>
      <c r="G276" s="14">
        <f>G224</f>
        <v>0</v>
      </c>
      <c r="H276" s="14">
        <f>H224</f>
        <v>0</v>
      </c>
      <c r="I276" s="14">
        <f>I224</f>
        <v>0</v>
      </c>
      <c r="J276" s="224"/>
      <c r="K276" s="27"/>
    </row>
    <row r="277" spans="2:11" x14ac:dyDescent="0.25">
      <c r="B277" s="275"/>
      <c r="C277" s="276"/>
      <c r="D277" s="277" t="s">
        <v>176</v>
      </c>
      <c r="E277" s="278">
        <f>E225+12</f>
        <v>59</v>
      </c>
      <c r="F277" s="278">
        <f>F225+12</f>
        <v>59</v>
      </c>
      <c r="G277" s="278">
        <f>G225+12</f>
        <v>59</v>
      </c>
      <c r="H277" s="278">
        <f>H225+12</f>
        <v>59</v>
      </c>
      <c r="I277" s="278">
        <f>I225+12</f>
        <v>59</v>
      </c>
      <c r="J277" s="279"/>
      <c r="K277" s="27"/>
    </row>
    <row r="278" spans="2:11" ht="18" thickBot="1" x14ac:dyDescent="0.3">
      <c r="B278" s="280"/>
      <c r="C278" s="281"/>
      <c r="D278" s="25" t="s">
        <v>172</v>
      </c>
      <c r="E278" s="17">
        <f>E226</f>
        <v>0</v>
      </c>
      <c r="F278" s="17">
        <f>F226</f>
        <v>0</v>
      </c>
      <c r="G278" s="17">
        <f>G226</f>
        <v>0</v>
      </c>
      <c r="H278" s="17">
        <f>H226</f>
        <v>0</v>
      </c>
      <c r="I278" s="17">
        <f>I226</f>
        <v>0</v>
      </c>
      <c r="J278" s="282"/>
      <c r="K278" s="27"/>
    </row>
    <row r="279" spans="2:11" x14ac:dyDescent="0.25">
      <c r="B279" s="261" t="s">
        <v>156</v>
      </c>
      <c r="C279" s="230">
        <f>C253+1</f>
        <v>11</v>
      </c>
      <c r="D279" s="231"/>
      <c r="E279" s="315"/>
      <c r="F279" s="315"/>
      <c r="G279" s="315"/>
      <c r="H279" s="315"/>
      <c r="I279" s="315"/>
      <c r="J279" s="233"/>
    </row>
    <row r="280" spans="2:11" x14ac:dyDescent="0.25">
      <c r="B280" s="219" t="s">
        <v>157</v>
      </c>
      <c r="C280" s="220"/>
      <c r="D280" s="221"/>
      <c r="E280" s="263"/>
      <c r="F280" s="263"/>
      <c r="G280" s="263"/>
      <c r="H280" s="263"/>
      <c r="I280" s="263"/>
      <c r="J280" s="223"/>
    </row>
    <row r="281" spans="2:11" x14ac:dyDescent="0.25">
      <c r="B281" s="214"/>
      <c r="C281" s="215"/>
      <c r="D281" s="6" t="s">
        <v>158</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159</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160</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'[3]Inputs3b- Soils &amp; Rotations'!E414</f>
        <v>4.18</v>
      </c>
      <c r="F284" s="316">
        <f>'[3]Inputs3b- Soils &amp; Rotations'!F414</f>
        <v>4.18</v>
      </c>
      <c r="G284" s="316">
        <f>'[3]Inputs3b- Soils &amp; Rotations'!G414</f>
        <v>4.18</v>
      </c>
      <c r="H284" s="316">
        <f>'[3]Inputs3b- Soils &amp; Rotations'!H414</f>
        <v>4.18</v>
      </c>
      <c r="I284" s="316">
        <f>'[3]Inputs3b- Soils &amp; Rotations'!I414</f>
        <v>4.18</v>
      </c>
      <c r="J284" s="224"/>
    </row>
    <row r="285" spans="2:11" x14ac:dyDescent="0.25">
      <c r="B285" s="219" t="s">
        <v>162</v>
      </c>
      <c r="C285" s="220"/>
      <c r="D285" s="221"/>
      <c r="E285" s="263"/>
      <c r="F285" s="263"/>
      <c r="G285" s="263"/>
      <c r="H285" s="263"/>
      <c r="I285" s="263"/>
      <c r="J285" s="223"/>
    </row>
    <row r="286" spans="2:11" x14ac:dyDescent="0.25">
      <c r="B286" s="214"/>
      <c r="C286" s="215"/>
      <c r="D286" s="6" t="s">
        <v>163</v>
      </c>
      <c r="E286" s="11" t="s">
        <v>164</v>
      </c>
      <c r="F286" s="11" t="s">
        <v>164</v>
      </c>
      <c r="G286" s="11" t="s">
        <v>164</v>
      </c>
      <c r="H286" s="11" t="s">
        <v>164</v>
      </c>
      <c r="I286" s="11" t="s">
        <v>164</v>
      </c>
      <c r="J286" s="224"/>
      <c r="K286" s="27"/>
    </row>
    <row r="287" spans="2:11" ht="17.25" x14ac:dyDescent="0.25">
      <c r="B287" s="214"/>
      <c r="C287" s="215"/>
      <c r="D287" s="6" t="s">
        <v>165</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166</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167</v>
      </c>
      <c r="E289" s="14">
        <f t="shared" ref="E289:I289" si="48">E237+12</f>
        <v>62</v>
      </c>
      <c r="F289" s="14">
        <f t="shared" si="48"/>
        <v>62</v>
      </c>
      <c r="G289" s="14">
        <f t="shared" si="48"/>
        <v>62</v>
      </c>
      <c r="H289" s="14">
        <f t="shared" si="48"/>
        <v>62</v>
      </c>
      <c r="I289" s="14">
        <f t="shared" si="48"/>
        <v>62</v>
      </c>
      <c r="J289" s="224"/>
    </row>
    <row r="290" spans="2:11" x14ac:dyDescent="0.25">
      <c r="B290" s="219" t="s">
        <v>168</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169</v>
      </c>
      <c r="E293" s="266">
        <f t="shared" ref="E293:I293" si="51">E241</f>
        <v>0</v>
      </c>
      <c r="F293" s="266">
        <f t="shared" si="51"/>
        <v>0</v>
      </c>
      <c r="G293" s="266">
        <f t="shared" si="51"/>
        <v>10</v>
      </c>
      <c r="H293" s="266">
        <f t="shared" si="51"/>
        <v>3.16</v>
      </c>
      <c r="I293" s="266">
        <f t="shared" si="51"/>
        <v>8.06</v>
      </c>
      <c r="J293" s="218"/>
    </row>
    <row r="294" spans="2:11" x14ac:dyDescent="0.25">
      <c r="B294" s="219" t="s">
        <v>170</v>
      </c>
      <c r="C294" s="220"/>
      <c r="D294" s="221"/>
      <c r="E294" s="263"/>
      <c r="F294" s="263"/>
      <c r="G294" s="263"/>
      <c r="H294" s="263"/>
      <c r="I294" s="263"/>
      <c r="J294" s="223"/>
    </row>
    <row r="295" spans="2:11" x14ac:dyDescent="0.25">
      <c r="B295" s="214"/>
      <c r="C295" s="215"/>
      <c r="D295" s="6" t="s">
        <v>171</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172</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173</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172</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174</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172</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175</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172</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176</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172</v>
      </c>
      <c r="E304" s="17">
        <f t="shared" ref="E304:I304" si="61">E252</f>
        <v>0</v>
      </c>
      <c r="F304" s="17">
        <f t="shared" si="61"/>
        <v>0</v>
      </c>
      <c r="G304" s="17">
        <f t="shared" si="61"/>
        <v>0</v>
      </c>
      <c r="H304" s="17">
        <f t="shared" si="61"/>
        <v>0</v>
      </c>
      <c r="I304" s="17">
        <f t="shared" si="61"/>
        <v>0</v>
      </c>
      <c r="J304" s="282"/>
      <c r="K304" s="27"/>
    </row>
    <row r="305" spans="2:11" x14ac:dyDescent="0.25">
      <c r="B305" s="261" t="s">
        <v>156</v>
      </c>
      <c r="C305" s="230">
        <f>C279+1</f>
        <v>12</v>
      </c>
      <c r="D305" s="231"/>
      <c r="E305" s="315"/>
      <c r="F305" s="315"/>
      <c r="G305" s="315"/>
      <c r="H305" s="315"/>
      <c r="I305" s="315"/>
      <c r="J305" s="233"/>
    </row>
    <row r="306" spans="2:11" x14ac:dyDescent="0.25">
      <c r="B306" s="219" t="s">
        <v>157</v>
      </c>
      <c r="C306" s="220"/>
      <c r="D306" s="221"/>
      <c r="E306" s="263"/>
      <c r="F306" s="263"/>
      <c r="G306" s="263"/>
      <c r="H306" s="263"/>
      <c r="I306" s="263"/>
      <c r="J306" s="223"/>
    </row>
    <row r="307" spans="2:11" x14ac:dyDescent="0.25">
      <c r="B307" s="214"/>
      <c r="C307" s="215"/>
      <c r="D307" s="6" t="s">
        <v>158</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159</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160</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'[3]Inputs3b- Soils &amp; Rotations'!E440</f>
        <v>5.38</v>
      </c>
      <c r="F310" s="316">
        <f>'[3]Inputs3b- Soils &amp; Rotations'!F440</f>
        <v>5.38</v>
      </c>
      <c r="G310" s="316">
        <f>'[3]Inputs3b- Soils &amp; Rotations'!G440</f>
        <v>5.38</v>
      </c>
      <c r="H310" s="316">
        <f>'[3]Inputs3b- Soils &amp; Rotations'!H440</f>
        <v>5.38</v>
      </c>
      <c r="I310" s="316">
        <f>'[3]Inputs3b- Soils &amp; Rotations'!I440</f>
        <v>5.38</v>
      </c>
      <c r="J310" s="224"/>
    </row>
    <row r="311" spans="2:11" x14ac:dyDescent="0.25">
      <c r="B311" s="219" t="s">
        <v>162</v>
      </c>
      <c r="C311" s="220"/>
      <c r="D311" s="221"/>
      <c r="E311" s="263"/>
      <c r="F311" s="263"/>
      <c r="G311" s="263"/>
      <c r="H311" s="263"/>
      <c r="I311" s="263"/>
      <c r="J311" s="223"/>
    </row>
    <row r="312" spans="2:11" x14ac:dyDescent="0.25">
      <c r="B312" s="214"/>
      <c r="C312" s="215"/>
      <c r="D312" s="6" t="s">
        <v>163</v>
      </c>
      <c r="E312" s="11" t="s">
        <v>164</v>
      </c>
      <c r="F312" s="11" t="s">
        <v>164</v>
      </c>
      <c r="G312" s="11" t="s">
        <v>164</v>
      </c>
      <c r="H312" s="11" t="s">
        <v>164</v>
      </c>
      <c r="I312" s="11" t="s">
        <v>164</v>
      </c>
      <c r="J312" s="224"/>
      <c r="K312" s="27"/>
    </row>
    <row r="313" spans="2:11" ht="17.25" x14ac:dyDescent="0.25">
      <c r="B313" s="214"/>
      <c r="C313" s="215"/>
      <c r="D313" s="6" t="s">
        <v>165</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166</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167</v>
      </c>
      <c r="E315" s="14">
        <f t="shared" ref="E315:I315" si="65">E263+12</f>
        <v>67</v>
      </c>
      <c r="F315" s="14">
        <f t="shared" si="65"/>
        <v>67</v>
      </c>
      <c r="G315" s="14">
        <f t="shared" si="65"/>
        <v>67</v>
      </c>
      <c r="H315" s="14">
        <f t="shared" si="65"/>
        <v>67</v>
      </c>
      <c r="I315" s="14">
        <f t="shared" si="65"/>
        <v>67</v>
      </c>
      <c r="J315" s="224"/>
    </row>
    <row r="316" spans="2:11" x14ac:dyDescent="0.25">
      <c r="B316" s="219" t="s">
        <v>168</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169</v>
      </c>
      <c r="E319" s="266">
        <f t="shared" ref="E319:I319" si="68">E267</f>
        <v>0</v>
      </c>
      <c r="F319" s="266">
        <f t="shared" si="68"/>
        <v>0</v>
      </c>
      <c r="G319" s="266">
        <f t="shared" si="68"/>
        <v>10</v>
      </c>
      <c r="H319" s="266">
        <f t="shared" si="68"/>
        <v>3.16</v>
      </c>
      <c r="I319" s="266">
        <f t="shared" si="68"/>
        <v>8.06</v>
      </c>
      <c r="J319" s="218"/>
    </row>
    <row r="320" spans="2:11" x14ac:dyDescent="0.25">
      <c r="B320" s="219" t="s">
        <v>170</v>
      </c>
      <c r="C320" s="220"/>
      <c r="D320" s="221"/>
      <c r="E320" s="263"/>
      <c r="F320" s="263"/>
      <c r="G320" s="263"/>
      <c r="H320" s="263"/>
      <c r="I320" s="263"/>
      <c r="J320" s="223"/>
    </row>
    <row r="321" spans="2:11" x14ac:dyDescent="0.25">
      <c r="B321" s="214"/>
      <c r="C321" s="215"/>
      <c r="D321" s="6" t="s">
        <v>171</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172</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173</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172</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174</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172</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175</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172</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176</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172</v>
      </c>
      <c r="E330" s="17">
        <f t="shared" ref="E330:I330" si="78">E278</f>
        <v>0</v>
      </c>
      <c r="F330" s="17">
        <f t="shared" si="78"/>
        <v>0</v>
      </c>
      <c r="G330" s="17">
        <f t="shared" si="78"/>
        <v>0</v>
      </c>
      <c r="H330" s="17">
        <f t="shared" si="78"/>
        <v>0</v>
      </c>
      <c r="I330" s="17">
        <f t="shared" si="78"/>
        <v>0</v>
      </c>
      <c r="J330" s="282"/>
      <c r="K330" s="27"/>
    </row>
    <row r="331" spans="2:11" x14ac:dyDescent="0.25">
      <c r="B331" s="261" t="s">
        <v>156</v>
      </c>
      <c r="C331" s="230">
        <f>C305+1</f>
        <v>13</v>
      </c>
      <c r="D331" s="231"/>
      <c r="E331" s="315"/>
      <c r="F331" s="315"/>
      <c r="G331" s="315"/>
      <c r="H331" s="315"/>
      <c r="I331" s="315"/>
      <c r="J331" s="233"/>
    </row>
    <row r="332" spans="2:11" x14ac:dyDescent="0.25">
      <c r="B332" s="219" t="s">
        <v>157</v>
      </c>
      <c r="C332" s="220"/>
      <c r="D332" s="221"/>
      <c r="E332" s="263"/>
      <c r="F332" s="263"/>
      <c r="G332" s="263"/>
      <c r="H332" s="263"/>
      <c r="I332" s="263"/>
      <c r="J332" s="223"/>
    </row>
    <row r="333" spans="2:11" x14ac:dyDescent="0.25">
      <c r="B333" s="214"/>
      <c r="C333" s="215"/>
      <c r="D333" s="6" t="s">
        <v>158</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159</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160</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'[3]Inputs3b- Soils &amp; Rotations'!E466</f>
        <v>4.18</v>
      </c>
      <c r="F336" s="316">
        <f>'[3]Inputs3b- Soils &amp; Rotations'!F466</f>
        <v>4.18</v>
      </c>
      <c r="G336" s="316">
        <f>'[3]Inputs3b- Soils &amp; Rotations'!G466</f>
        <v>4.18</v>
      </c>
      <c r="H336" s="316">
        <f>'[3]Inputs3b- Soils &amp; Rotations'!H466</f>
        <v>4.18</v>
      </c>
      <c r="I336" s="316">
        <f>'[3]Inputs3b- Soils &amp; Rotations'!I466</f>
        <v>4.18</v>
      </c>
      <c r="J336" s="224"/>
    </row>
    <row r="337" spans="2:11" x14ac:dyDescent="0.25">
      <c r="B337" s="219" t="s">
        <v>162</v>
      </c>
      <c r="C337" s="220"/>
      <c r="D337" s="221"/>
      <c r="E337" s="263"/>
      <c r="F337" s="263"/>
      <c r="G337" s="263"/>
      <c r="H337" s="263"/>
      <c r="I337" s="263"/>
      <c r="J337" s="223"/>
    </row>
    <row r="338" spans="2:11" x14ac:dyDescent="0.25">
      <c r="B338" s="214"/>
      <c r="C338" s="215"/>
      <c r="D338" s="6" t="s">
        <v>163</v>
      </c>
      <c r="E338" s="11" t="s">
        <v>164</v>
      </c>
      <c r="F338" s="11" t="s">
        <v>164</v>
      </c>
      <c r="G338" s="11" t="s">
        <v>164</v>
      </c>
      <c r="H338" s="11" t="s">
        <v>164</v>
      </c>
      <c r="I338" s="11" t="s">
        <v>164</v>
      </c>
      <c r="J338" s="224"/>
      <c r="K338" s="27"/>
    </row>
    <row r="339" spans="2:11" ht="17.25" x14ac:dyDescent="0.25">
      <c r="B339" s="214"/>
      <c r="C339" s="215"/>
      <c r="D339" s="6" t="s">
        <v>165</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166</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167</v>
      </c>
      <c r="E341" s="14">
        <f t="shared" ref="E341:I341" si="82">E289+12</f>
        <v>74</v>
      </c>
      <c r="F341" s="14">
        <f t="shared" si="82"/>
        <v>74</v>
      </c>
      <c r="G341" s="14">
        <f t="shared" si="82"/>
        <v>74</v>
      </c>
      <c r="H341" s="14">
        <f t="shared" si="82"/>
        <v>74</v>
      </c>
      <c r="I341" s="14">
        <f t="shared" si="82"/>
        <v>74</v>
      </c>
      <c r="J341" s="224"/>
    </row>
    <row r="342" spans="2:11" x14ac:dyDescent="0.25">
      <c r="B342" s="219" t="s">
        <v>168</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169</v>
      </c>
      <c r="E345" s="266">
        <f t="shared" ref="E345:I345" si="85">E293</f>
        <v>0</v>
      </c>
      <c r="F345" s="266">
        <f t="shared" si="85"/>
        <v>0</v>
      </c>
      <c r="G345" s="266">
        <f t="shared" si="85"/>
        <v>10</v>
      </c>
      <c r="H345" s="266">
        <f t="shared" si="85"/>
        <v>3.16</v>
      </c>
      <c r="I345" s="266">
        <f t="shared" si="85"/>
        <v>8.06</v>
      </c>
      <c r="J345" s="218"/>
    </row>
    <row r="346" spans="2:11" x14ac:dyDescent="0.25">
      <c r="B346" s="219" t="s">
        <v>170</v>
      </c>
      <c r="C346" s="220"/>
      <c r="D346" s="221"/>
      <c r="E346" s="263"/>
      <c r="F346" s="263"/>
      <c r="G346" s="263"/>
      <c r="H346" s="263"/>
      <c r="I346" s="263"/>
      <c r="J346" s="223"/>
    </row>
    <row r="347" spans="2:11" x14ac:dyDescent="0.25">
      <c r="B347" s="214"/>
      <c r="C347" s="215"/>
      <c r="D347" s="6" t="s">
        <v>171</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172</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173</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172</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174</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172</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175</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172</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176</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172</v>
      </c>
      <c r="E356" s="17">
        <f t="shared" ref="E356:I356" si="95">E304</f>
        <v>0</v>
      </c>
      <c r="F356" s="17">
        <f t="shared" si="95"/>
        <v>0</v>
      </c>
      <c r="G356" s="17">
        <f t="shared" si="95"/>
        <v>0</v>
      </c>
      <c r="H356" s="17">
        <f t="shared" si="95"/>
        <v>0</v>
      </c>
      <c r="I356" s="17">
        <f t="shared" si="95"/>
        <v>0</v>
      </c>
      <c r="J356" s="282"/>
      <c r="K356" s="27"/>
    </row>
    <row r="357" spans="2:11" x14ac:dyDescent="0.25">
      <c r="B357" s="261" t="s">
        <v>156</v>
      </c>
      <c r="C357" s="230">
        <f>C331+1</f>
        <v>14</v>
      </c>
      <c r="D357" s="231"/>
      <c r="E357" s="315"/>
      <c r="F357" s="315"/>
      <c r="G357" s="315"/>
      <c r="H357" s="315"/>
      <c r="I357" s="315"/>
      <c r="J357" s="233"/>
    </row>
    <row r="358" spans="2:11" x14ac:dyDescent="0.25">
      <c r="B358" s="219" t="s">
        <v>157</v>
      </c>
      <c r="C358" s="220"/>
      <c r="D358" s="221"/>
      <c r="E358" s="263"/>
      <c r="F358" s="263"/>
      <c r="G358" s="263"/>
      <c r="H358" s="263"/>
      <c r="I358" s="263"/>
      <c r="J358" s="223"/>
    </row>
    <row r="359" spans="2:11" x14ac:dyDescent="0.25">
      <c r="B359" s="214"/>
      <c r="C359" s="215"/>
      <c r="D359" s="6" t="s">
        <v>158</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159</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160</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'[3]Inputs3b- Soils &amp; Rotations'!E492</f>
        <v>5.38</v>
      </c>
      <c r="F362" s="316">
        <f>'[3]Inputs3b- Soils &amp; Rotations'!F492</f>
        <v>5.38</v>
      </c>
      <c r="G362" s="316">
        <f>'[3]Inputs3b- Soils &amp; Rotations'!G492</f>
        <v>5.38</v>
      </c>
      <c r="H362" s="316">
        <f>'[3]Inputs3b- Soils &amp; Rotations'!H492</f>
        <v>5.38</v>
      </c>
      <c r="I362" s="316">
        <f>'[3]Inputs3b- Soils &amp; Rotations'!I492</f>
        <v>5.38</v>
      </c>
      <c r="J362" s="224"/>
    </row>
    <row r="363" spans="2:11" x14ac:dyDescent="0.25">
      <c r="B363" s="219" t="s">
        <v>162</v>
      </c>
      <c r="C363" s="220"/>
      <c r="D363" s="221"/>
      <c r="E363" s="263"/>
      <c r="F363" s="263"/>
      <c r="G363" s="263"/>
      <c r="H363" s="263"/>
      <c r="I363" s="263"/>
      <c r="J363" s="223"/>
    </row>
    <row r="364" spans="2:11" x14ac:dyDescent="0.25">
      <c r="B364" s="214"/>
      <c r="C364" s="215"/>
      <c r="D364" s="6" t="s">
        <v>163</v>
      </c>
      <c r="E364" s="11" t="s">
        <v>164</v>
      </c>
      <c r="F364" s="11" t="s">
        <v>164</v>
      </c>
      <c r="G364" s="11" t="s">
        <v>164</v>
      </c>
      <c r="H364" s="11" t="s">
        <v>164</v>
      </c>
      <c r="I364" s="11" t="s">
        <v>164</v>
      </c>
      <c r="J364" s="224"/>
      <c r="K364" s="27"/>
    </row>
    <row r="365" spans="2:11" ht="17.25" x14ac:dyDescent="0.25">
      <c r="B365" s="214"/>
      <c r="C365" s="215"/>
      <c r="D365" s="6" t="s">
        <v>165</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166</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167</v>
      </c>
      <c r="E367" s="14">
        <f t="shared" ref="E367:I367" si="99">E315+12</f>
        <v>79</v>
      </c>
      <c r="F367" s="14">
        <f t="shared" si="99"/>
        <v>79</v>
      </c>
      <c r="G367" s="14">
        <f t="shared" si="99"/>
        <v>79</v>
      </c>
      <c r="H367" s="14">
        <f t="shared" si="99"/>
        <v>79</v>
      </c>
      <c r="I367" s="14">
        <f t="shared" si="99"/>
        <v>79</v>
      </c>
      <c r="J367" s="224"/>
    </row>
    <row r="368" spans="2:11" x14ac:dyDescent="0.25">
      <c r="B368" s="219" t="s">
        <v>168</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169</v>
      </c>
      <c r="E371" s="266">
        <f t="shared" ref="E371:I371" si="102">E319</f>
        <v>0</v>
      </c>
      <c r="F371" s="266">
        <f t="shared" si="102"/>
        <v>0</v>
      </c>
      <c r="G371" s="266">
        <f t="shared" si="102"/>
        <v>10</v>
      </c>
      <c r="H371" s="266">
        <f t="shared" si="102"/>
        <v>3.16</v>
      </c>
      <c r="I371" s="266">
        <f t="shared" si="102"/>
        <v>8.06</v>
      </c>
      <c r="J371" s="218"/>
    </row>
    <row r="372" spans="2:11" x14ac:dyDescent="0.25">
      <c r="B372" s="219" t="s">
        <v>170</v>
      </c>
      <c r="C372" s="220"/>
      <c r="D372" s="221"/>
      <c r="E372" s="263"/>
      <c r="F372" s="263"/>
      <c r="G372" s="263"/>
      <c r="H372" s="263"/>
      <c r="I372" s="263"/>
      <c r="J372" s="223"/>
    </row>
    <row r="373" spans="2:11" x14ac:dyDescent="0.25">
      <c r="B373" s="214"/>
      <c r="C373" s="215"/>
      <c r="D373" s="6" t="s">
        <v>171</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172</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173</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172</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174</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172</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175</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172</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176</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172</v>
      </c>
      <c r="E382" s="17">
        <f t="shared" ref="E382:I382" si="112">E330</f>
        <v>0</v>
      </c>
      <c r="F382" s="17">
        <f t="shared" si="112"/>
        <v>0</v>
      </c>
      <c r="G382" s="17">
        <f t="shared" si="112"/>
        <v>0</v>
      </c>
      <c r="H382" s="17">
        <f t="shared" si="112"/>
        <v>0</v>
      </c>
      <c r="I382" s="17">
        <f t="shared" si="112"/>
        <v>0</v>
      </c>
      <c r="J382" s="282"/>
      <c r="K382" s="27"/>
    </row>
    <row r="383" spans="2:11" x14ac:dyDescent="0.25">
      <c r="B383" s="261" t="s">
        <v>156</v>
      </c>
      <c r="C383" s="230">
        <f>C357+1</f>
        <v>15</v>
      </c>
      <c r="D383" s="231"/>
      <c r="E383" s="315"/>
      <c r="F383" s="315"/>
      <c r="G383" s="315"/>
      <c r="H383" s="315"/>
      <c r="I383" s="315"/>
      <c r="J383" s="233"/>
    </row>
    <row r="384" spans="2:11" x14ac:dyDescent="0.25">
      <c r="B384" s="219" t="s">
        <v>157</v>
      </c>
      <c r="C384" s="220"/>
      <c r="D384" s="221"/>
      <c r="E384" s="263"/>
      <c r="F384" s="263"/>
      <c r="G384" s="263"/>
      <c r="H384" s="263"/>
      <c r="I384" s="263"/>
      <c r="J384" s="223"/>
    </row>
    <row r="385" spans="2:11" x14ac:dyDescent="0.25">
      <c r="B385" s="214"/>
      <c r="C385" s="215"/>
      <c r="D385" s="6" t="s">
        <v>158</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159</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160</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'[3]Inputs3b- Soils &amp; Rotations'!E518</f>
        <v>4.18</v>
      </c>
      <c r="F388" s="316">
        <f>'[3]Inputs3b- Soils &amp; Rotations'!F518</f>
        <v>4.18</v>
      </c>
      <c r="G388" s="316">
        <f>'[3]Inputs3b- Soils &amp; Rotations'!G518</f>
        <v>4.18</v>
      </c>
      <c r="H388" s="316">
        <f>'[3]Inputs3b- Soils &amp; Rotations'!H518</f>
        <v>4.18</v>
      </c>
      <c r="I388" s="316">
        <f>'[3]Inputs3b- Soils &amp; Rotations'!I518</f>
        <v>4.18</v>
      </c>
      <c r="J388" s="224"/>
    </row>
    <row r="389" spans="2:11" x14ac:dyDescent="0.25">
      <c r="B389" s="219" t="s">
        <v>162</v>
      </c>
      <c r="C389" s="220"/>
      <c r="D389" s="221"/>
      <c r="E389" s="263"/>
      <c r="F389" s="263"/>
      <c r="G389" s="263"/>
      <c r="H389" s="263"/>
      <c r="I389" s="263"/>
      <c r="J389" s="223"/>
    </row>
    <row r="390" spans="2:11" x14ac:dyDescent="0.25">
      <c r="B390" s="214"/>
      <c r="C390" s="215"/>
      <c r="D390" s="6" t="s">
        <v>163</v>
      </c>
      <c r="E390" s="11" t="s">
        <v>164</v>
      </c>
      <c r="F390" s="11" t="s">
        <v>164</v>
      </c>
      <c r="G390" s="11" t="s">
        <v>164</v>
      </c>
      <c r="H390" s="11" t="s">
        <v>164</v>
      </c>
      <c r="I390" s="11" t="s">
        <v>164</v>
      </c>
      <c r="J390" s="224"/>
      <c r="K390" s="27"/>
    </row>
    <row r="391" spans="2:11" ht="17.25" x14ac:dyDescent="0.25">
      <c r="B391" s="214"/>
      <c r="C391" s="215"/>
      <c r="D391" s="6" t="s">
        <v>165</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166</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167</v>
      </c>
      <c r="E393" s="14">
        <f t="shared" ref="E393:I393" si="116">E341+12</f>
        <v>86</v>
      </c>
      <c r="F393" s="14">
        <f t="shared" si="116"/>
        <v>86</v>
      </c>
      <c r="G393" s="14">
        <f t="shared" si="116"/>
        <v>86</v>
      </c>
      <c r="H393" s="14">
        <f t="shared" si="116"/>
        <v>86</v>
      </c>
      <c r="I393" s="14">
        <f t="shared" si="116"/>
        <v>86</v>
      </c>
      <c r="J393" s="224"/>
    </row>
    <row r="394" spans="2:11" x14ac:dyDescent="0.25">
      <c r="B394" s="219" t="s">
        <v>168</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169</v>
      </c>
      <c r="E397" s="266">
        <f t="shared" ref="E397:I397" si="119">E345</f>
        <v>0</v>
      </c>
      <c r="F397" s="266">
        <f t="shared" si="119"/>
        <v>0</v>
      </c>
      <c r="G397" s="266">
        <f t="shared" si="119"/>
        <v>10</v>
      </c>
      <c r="H397" s="266">
        <f t="shared" si="119"/>
        <v>3.16</v>
      </c>
      <c r="I397" s="266">
        <f t="shared" si="119"/>
        <v>8.06</v>
      </c>
      <c r="J397" s="218"/>
    </row>
    <row r="398" spans="2:11" x14ac:dyDescent="0.25">
      <c r="B398" s="219" t="s">
        <v>170</v>
      </c>
      <c r="C398" s="220"/>
      <c r="D398" s="221"/>
      <c r="E398" s="263"/>
      <c r="F398" s="263"/>
      <c r="G398" s="263"/>
      <c r="H398" s="263"/>
      <c r="I398" s="263"/>
      <c r="J398" s="223"/>
    </row>
    <row r="399" spans="2:11" x14ac:dyDescent="0.25">
      <c r="B399" s="214"/>
      <c r="C399" s="215"/>
      <c r="D399" s="6" t="s">
        <v>171</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172</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173</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172</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174</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172</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175</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172</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176</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172</v>
      </c>
      <c r="E408" s="17">
        <f t="shared" ref="E408:I408" si="129">E356</f>
        <v>0</v>
      </c>
      <c r="F408" s="17">
        <f t="shared" si="129"/>
        <v>0</v>
      </c>
      <c r="G408" s="17">
        <f t="shared" si="129"/>
        <v>0</v>
      </c>
      <c r="H408" s="17">
        <f t="shared" si="129"/>
        <v>0</v>
      </c>
      <c r="I408" s="17">
        <f t="shared" si="129"/>
        <v>0</v>
      </c>
      <c r="J408" s="282"/>
      <c r="K408" s="27"/>
    </row>
    <row r="409" spans="2:11" x14ac:dyDescent="0.25">
      <c r="B409" s="261" t="s">
        <v>156</v>
      </c>
      <c r="C409" s="230">
        <f>C383+1</f>
        <v>16</v>
      </c>
      <c r="D409" s="231"/>
      <c r="E409" s="315"/>
      <c r="F409" s="315"/>
      <c r="G409" s="315"/>
      <c r="H409" s="315"/>
      <c r="I409" s="315"/>
      <c r="J409" s="233"/>
    </row>
    <row r="410" spans="2:11" x14ac:dyDescent="0.25">
      <c r="B410" s="219" t="s">
        <v>157</v>
      </c>
      <c r="C410" s="220"/>
      <c r="D410" s="221"/>
      <c r="E410" s="263"/>
      <c r="F410" s="263"/>
      <c r="G410" s="263"/>
      <c r="H410" s="263"/>
      <c r="I410" s="263"/>
      <c r="J410" s="223"/>
    </row>
    <row r="411" spans="2:11" x14ac:dyDescent="0.25">
      <c r="B411" s="214"/>
      <c r="C411" s="215"/>
      <c r="D411" s="6" t="s">
        <v>158</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159</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160</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'[3]Inputs3b- Soils &amp; Rotations'!E544</f>
        <v>5.38</v>
      </c>
      <c r="F414" s="316">
        <f>'[3]Inputs3b- Soils &amp; Rotations'!F544</f>
        <v>5.38</v>
      </c>
      <c r="G414" s="316">
        <f>'[3]Inputs3b- Soils &amp; Rotations'!G544</f>
        <v>5.38</v>
      </c>
      <c r="H414" s="316">
        <f>'[3]Inputs3b- Soils &amp; Rotations'!H544</f>
        <v>5.38</v>
      </c>
      <c r="I414" s="316">
        <f>'[3]Inputs3b- Soils &amp; Rotations'!I544</f>
        <v>5.38</v>
      </c>
      <c r="J414" s="224"/>
    </row>
    <row r="415" spans="2:11" x14ac:dyDescent="0.25">
      <c r="B415" s="219" t="s">
        <v>162</v>
      </c>
      <c r="C415" s="220"/>
      <c r="D415" s="221"/>
      <c r="E415" s="263"/>
      <c r="F415" s="263"/>
      <c r="G415" s="263"/>
      <c r="H415" s="263"/>
      <c r="I415" s="263"/>
      <c r="J415" s="223"/>
    </row>
    <row r="416" spans="2:11" x14ac:dyDescent="0.25">
      <c r="B416" s="214"/>
      <c r="C416" s="215"/>
      <c r="D416" s="6" t="s">
        <v>163</v>
      </c>
      <c r="E416" s="11" t="s">
        <v>164</v>
      </c>
      <c r="F416" s="11" t="s">
        <v>164</v>
      </c>
      <c r="G416" s="11" t="s">
        <v>164</v>
      </c>
      <c r="H416" s="11" t="s">
        <v>164</v>
      </c>
      <c r="I416" s="11" t="s">
        <v>164</v>
      </c>
      <c r="J416" s="224"/>
      <c r="K416" s="27"/>
    </row>
    <row r="417" spans="2:11" ht="17.25" x14ac:dyDescent="0.25">
      <c r="B417" s="214"/>
      <c r="C417" s="215"/>
      <c r="D417" s="6" t="s">
        <v>165</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166</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167</v>
      </c>
      <c r="E419" s="14">
        <f t="shared" ref="E419:I419" si="133">E367+12</f>
        <v>91</v>
      </c>
      <c r="F419" s="14">
        <f t="shared" si="133"/>
        <v>91</v>
      </c>
      <c r="G419" s="14">
        <f t="shared" si="133"/>
        <v>91</v>
      </c>
      <c r="H419" s="14">
        <f t="shared" si="133"/>
        <v>91</v>
      </c>
      <c r="I419" s="14">
        <f t="shared" si="133"/>
        <v>91</v>
      </c>
      <c r="J419" s="224"/>
    </row>
    <row r="420" spans="2:11" x14ac:dyDescent="0.25">
      <c r="B420" s="219" t="s">
        <v>168</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169</v>
      </c>
      <c r="E423" s="266">
        <f t="shared" ref="E423:I423" si="136">E371</f>
        <v>0</v>
      </c>
      <c r="F423" s="266">
        <f t="shared" si="136"/>
        <v>0</v>
      </c>
      <c r="G423" s="266">
        <f t="shared" si="136"/>
        <v>10</v>
      </c>
      <c r="H423" s="266">
        <f t="shared" si="136"/>
        <v>3.16</v>
      </c>
      <c r="I423" s="266">
        <f t="shared" si="136"/>
        <v>8.06</v>
      </c>
      <c r="J423" s="218"/>
    </row>
    <row r="424" spans="2:11" x14ac:dyDescent="0.25">
      <c r="B424" s="219" t="s">
        <v>170</v>
      </c>
      <c r="C424" s="220"/>
      <c r="D424" s="221"/>
      <c r="E424" s="263"/>
      <c r="F424" s="263"/>
      <c r="G424" s="263"/>
      <c r="H424" s="263"/>
      <c r="I424" s="263"/>
      <c r="J424" s="223"/>
    </row>
    <row r="425" spans="2:11" x14ac:dyDescent="0.25">
      <c r="B425" s="214"/>
      <c r="C425" s="215"/>
      <c r="D425" s="6" t="s">
        <v>171</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172</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173</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172</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174</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172</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175</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172</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176</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172</v>
      </c>
      <c r="E434" s="17">
        <f t="shared" ref="E434:I434" si="146">E382</f>
        <v>0</v>
      </c>
      <c r="F434" s="17">
        <f t="shared" si="146"/>
        <v>0</v>
      </c>
      <c r="G434" s="17">
        <f t="shared" si="146"/>
        <v>0</v>
      </c>
      <c r="H434" s="17">
        <f t="shared" si="146"/>
        <v>0</v>
      </c>
      <c r="I434" s="17">
        <f t="shared" si="146"/>
        <v>0</v>
      </c>
      <c r="J434" s="282"/>
      <c r="K434" s="27"/>
    </row>
    <row r="435" spans="2:11" x14ac:dyDescent="0.25">
      <c r="B435" s="261" t="s">
        <v>156</v>
      </c>
      <c r="C435" s="230">
        <f>C409+1</f>
        <v>17</v>
      </c>
      <c r="D435" s="231"/>
      <c r="E435" s="315"/>
      <c r="F435" s="315"/>
      <c r="G435" s="315"/>
      <c r="H435" s="315"/>
      <c r="I435" s="315"/>
      <c r="J435" s="233"/>
    </row>
    <row r="436" spans="2:11" x14ac:dyDescent="0.25">
      <c r="B436" s="219" t="s">
        <v>157</v>
      </c>
      <c r="C436" s="220"/>
      <c r="D436" s="221"/>
      <c r="E436" s="263"/>
      <c r="F436" s="263"/>
      <c r="G436" s="263"/>
      <c r="H436" s="263"/>
      <c r="I436" s="263"/>
      <c r="J436" s="223"/>
    </row>
    <row r="437" spans="2:11" x14ac:dyDescent="0.25">
      <c r="B437" s="214"/>
      <c r="C437" s="215"/>
      <c r="D437" s="6" t="s">
        <v>158</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159</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160</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'[3]Inputs3b- Soils &amp; Rotations'!E570</f>
        <v>4.18</v>
      </c>
      <c r="F440" s="316">
        <f>'[3]Inputs3b- Soils &amp; Rotations'!F570</f>
        <v>4.18</v>
      </c>
      <c r="G440" s="316">
        <f>'[3]Inputs3b- Soils &amp; Rotations'!G570</f>
        <v>4.18</v>
      </c>
      <c r="H440" s="316">
        <f>'[3]Inputs3b- Soils &amp; Rotations'!H570</f>
        <v>4.18</v>
      </c>
      <c r="I440" s="316">
        <f>'[3]Inputs3b- Soils &amp; Rotations'!I570</f>
        <v>4.18</v>
      </c>
      <c r="J440" s="224"/>
    </row>
    <row r="441" spans="2:11" x14ac:dyDescent="0.25">
      <c r="B441" s="219" t="s">
        <v>162</v>
      </c>
      <c r="C441" s="220"/>
      <c r="D441" s="221"/>
      <c r="E441" s="263"/>
      <c r="F441" s="263"/>
      <c r="G441" s="263"/>
      <c r="H441" s="263"/>
      <c r="I441" s="263"/>
      <c r="J441" s="223"/>
    </row>
    <row r="442" spans="2:11" x14ac:dyDescent="0.25">
      <c r="B442" s="214"/>
      <c r="C442" s="215"/>
      <c r="D442" s="6" t="s">
        <v>163</v>
      </c>
      <c r="E442" s="11" t="s">
        <v>164</v>
      </c>
      <c r="F442" s="11" t="s">
        <v>164</v>
      </c>
      <c r="G442" s="11" t="s">
        <v>164</v>
      </c>
      <c r="H442" s="11" t="s">
        <v>164</v>
      </c>
      <c r="I442" s="11" t="s">
        <v>164</v>
      </c>
      <c r="J442" s="224"/>
      <c r="K442" s="27"/>
    </row>
    <row r="443" spans="2:11" ht="17.25" x14ac:dyDescent="0.25">
      <c r="B443" s="214"/>
      <c r="C443" s="215"/>
      <c r="D443" s="6" t="s">
        <v>165</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166</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167</v>
      </c>
      <c r="E445" s="14">
        <f t="shared" ref="E445:I445" si="150">E393+12</f>
        <v>98</v>
      </c>
      <c r="F445" s="14">
        <f t="shared" si="150"/>
        <v>98</v>
      </c>
      <c r="G445" s="14">
        <f t="shared" si="150"/>
        <v>98</v>
      </c>
      <c r="H445" s="14">
        <f t="shared" si="150"/>
        <v>98</v>
      </c>
      <c r="I445" s="14">
        <f t="shared" si="150"/>
        <v>98</v>
      </c>
      <c r="J445" s="224"/>
    </row>
    <row r="446" spans="2:11" x14ac:dyDescent="0.25">
      <c r="B446" s="219" t="s">
        <v>168</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169</v>
      </c>
      <c r="E449" s="266">
        <f t="shared" ref="E449:I449" si="153">E397</f>
        <v>0</v>
      </c>
      <c r="F449" s="266">
        <f t="shared" si="153"/>
        <v>0</v>
      </c>
      <c r="G449" s="266">
        <f t="shared" si="153"/>
        <v>10</v>
      </c>
      <c r="H449" s="266">
        <f t="shared" si="153"/>
        <v>3.16</v>
      </c>
      <c r="I449" s="266">
        <f t="shared" si="153"/>
        <v>8.06</v>
      </c>
      <c r="J449" s="218"/>
    </row>
    <row r="450" spans="2:11" x14ac:dyDescent="0.25">
      <c r="B450" s="219" t="s">
        <v>170</v>
      </c>
      <c r="C450" s="220"/>
      <c r="D450" s="221"/>
      <c r="E450" s="263"/>
      <c r="F450" s="263"/>
      <c r="G450" s="263"/>
      <c r="H450" s="263"/>
      <c r="I450" s="263"/>
      <c r="J450" s="223"/>
    </row>
    <row r="451" spans="2:11" x14ac:dyDescent="0.25">
      <c r="B451" s="214"/>
      <c r="C451" s="215"/>
      <c r="D451" s="6" t="s">
        <v>171</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172</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173</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172</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174</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172</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175</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172</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176</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172</v>
      </c>
      <c r="E460" s="17">
        <f t="shared" ref="E460:I460" si="163">E408</f>
        <v>0</v>
      </c>
      <c r="F460" s="17">
        <f t="shared" si="163"/>
        <v>0</v>
      </c>
      <c r="G460" s="17">
        <f t="shared" si="163"/>
        <v>0</v>
      </c>
      <c r="H460" s="17">
        <f t="shared" si="163"/>
        <v>0</v>
      </c>
      <c r="I460" s="17">
        <f t="shared" si="163"/>
        <v>0</v>
      </c>
      <c r="J460" s="282"/>
      <c r="K460" s="27"/>
    </row>
    <row r="461" spans="2:11" x14ac:dyDescent="0.25">
      <c r="B461" s="261" t="s">
        <v>156</v>
      </c>
      <c r="C461" s="230">
        <f>C435+1</f>
        <v>18</v>
      </c>
      <c r="D461" s="231"/>
      <c r="E461" s="315"/>
      <c r="F461" s="315"/>
      <c r="G461" s="315"/>
      <c r="H461" s="315"/>
      <c r="I461" s="315"/>
      <c r="J461" s="233"/>
    </row>
    <row r="462" spans="2:11" x14ac:dyDescent="0.25">
      <c r="B462" s="219" t="s">
        <v>157</v>
      </c>
      <c r="C462" s="220"/>
      <c r="D462" s="221"/>
      <c r="E462" s="263"/>
      <c r="F462" s="263"/>
      <c r="G462" s="263"/>
      <c r="H462" s="263"/>
      <c r="I462" s="263"/>
      <c r="J462" s="223"/>
    </row>
    <row r="463" spans="2:11" x14ac:dyDescent="0.25">
      <c r="B463" s="214"/>
      <c r="C463" s="215"/>
      <c r="D463" s="6" t="s">
        <v>158</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159</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160</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'[3]Inputs3b- Soils &amp; Rotations'!E596</f>
        <v>5.38</v>
      </c>
      <c r="F466" s="316">
        <f>'[3]Inputs3b- Soils &amp; Rotations'!F596</f>
        <v>5.38</v>
      </c>
      <c r="G466" s="316">
        <f>'[3]Inputs3b- Soils &amp; Rotations'!G596</f>
        <v>5.38</v>
      </c>
      <c r="H466" s="316">
        <f>'[3]Inputs3b- Soils &amp; Rotations'!H596</f>
        <v>5.38</v>
      </c>
      <c r="I466" s="316">
        <f>'[3]Inputs3b- Soils &amp; Rotations'!I596</f>
        <v>5.38</v>
      </c>
      <c r="J466" s="224"/>
    </row>
    <row r="467" spans="2:11" x14ac:dyDescent="0.25">
      <c r="B467" s="219" t="s">
        <v>162</v>
      </c>
      <c r="C467" s="220"/>
      <c r="D467" s="221"/>
      <c r="E467" s="263"/>
      <c r="F467" s="263"/>
      <c r="G467" s="263"/>
      <c r="H467" s="263"/>
      <c r="I467" s="263"/>
      <c r="J467" s="223"/>
    </row>
    <row r="468" spans="2:11" x14ac:dyDescent="0.25">
      <c r="B468" s="214"/>
      <c r="C468" s="215"/>
      <c r="D468" s="6" t="s">
        <v>163</v>
      </c>
      <c r="E468" s="11" t="s">
        <v>164</v>
      </c>
      <c r="F468" s="11" t="s">
        <v>164</v>
      </c>
      <c r="G468" s="11" t="s">
        <v>164</v>
      </c>
      <c r="H468" s="11" t="s">
        <v>164</v>
      </c>
      <c r="I468" s="11" t="s">
        <v>164</v>
      </c>
      <c r="J468" s="224"/>
      <c r="K468" s="27"/>
    </row>
    <row r="469" spans="2:11" ht="17.25" x14ac:dyDescent="0.25">
      <c r="B469" s="214"/>
      <c r="C469" s="215"/>
      <c r="D469" s="6" t="s">
        <v>165</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166</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167</v>
      </c>
      <c r="E471" s="14">
        <f t="shared" ref="E471:I471" si="167">E419+12</f>
        <v>103</v>
      </c>
      <c r="F471" s="14">
        <f t="shared" si="167"/>
        <v>103</v>
      </c>
      <c r="G471" s="14">
        <f t="shared" si="167"/>
        <v>103</v>
      </c>
      <c r="H471" s="14">
        <f t="shared" si="167"/>
        <v>103</v>
      </c>
      <c r="I471" s="14">
        <f t="shared" si="167"/>
        <v>103</v>
      </c>
      <c r="J471" s="224"/>
    </row>
    <row r="472" spans="2:11" x14ac:dyDescent="0.25">
      <c r="B472" s="219" t="s">
        <v>168</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169</v>
      </c>
      <c r="E475" s="266">
        <f t="shared" ref="E475:I475" si="170">E423</f>
        <v>0</v>
      </c>
      <c r="F475" s="266">
        <f t="shared" si="170"/>
        <v>0</v>
      </c>
      <c r="G475" s="266">
        <f t="shared" si="170"/>
        <v>10</v>
      </c>
      <c r="H475" s="266">
        <f t="shared" si="170"/>
        <v>3.16</v>
      </c>
      <c r="I475" s="266">
        <f t="shared" si="170"/>
        <v>8.06</v>
      </c>
      <c r="J475" s="218"/>
    </row>
    <row r="476" spans="2:11" x14ac:dyDescent="0.25">
      <c r="B476" s="219" t="s">
        <v>170</v>
      </c>
      <c r="C476" s="220"/>
      <c r="D476" s="221"/>
      <c r="E476" s="263"/>
      <c r="F476" s="263"/>
      <c r="G476" s="263"/>
      <c r="H476" s="263"/>
      <c r="I476" s="263"/>
      <c r="J476" s="223"/>
    </row>
    <row r="477" spans="2:11" x14ac:dyDescent="0.25">
      <c r="B477" s="214"/>
      <c r="C477" s="215"/>
      <c r="D477" s="6" t="s">
        <v>171</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172</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173</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172</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174</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172</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175</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172</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176</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172</v>
      </c>
      <c r="E486" s="17">
        <f t="shared" ref="E486:I486" si="180">E434</f>
        <v>0</v>
      </c>
      <c r="F486" s="17">
        <f t="shared" si="180"/>
        <v>0</v>
      </c>
      <c r="G486" s="17">
        <f t="shared" si="180"/>
        <v>0</v>
      </c>
      <c r="H486" s="17">
        <f t="shared" si="180"/>
        <v>0</v>
      </c>
      <c r="I486" s="17">
        <f t="shared" si="180"/>
        <v>0</v>
      </c>
      <c r="J486" s="282"/>
      <c r="K486" s="27"/>
    </row>
    <row r="487" spans="2:11" x14ac:dyDescent="0.25">
      <c r="B487" s="261" t="s">
        <v>156</v>
      </c>
      <c r="C487" s="230">
        <f>C461+1</f>
        <v>19</v>
      </c>
      <c r="D487" s="231"/>
      <c r="E487" s="315"/>
      <c r="F487" s="315"/>
      <c r="G487" s="315"/>
      <c r="H487" s="315"/>
      <c r="I487" s="315"/>
      <c r="J487" s="233"/>
    </row>
    <row r="488" spans="2:11" x14ac:dyDescent="0.25">
      <c r="B488" s="219" t="s">
        <v>157</v>
      </c>
      <c r="C488" s="220"/>
      <c r="D488" s="221"/>
      <c r="E488" s="263"/>
      <c r="F488" s="263"/>
      <c r="G488" s="263"/>
      <c r="H488" s="263"/>
      <c r="I488" s="263"/>
      <c r="J488" s="223"/>
    </row>
    <row r="489" spans="2:11" x14ac:dyDescent="0.25">
      <c r="B489" s="214"/>
      <c r="C489" s="215"/>
      <c r="D489" s="6" t="s">
        <v>158</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159</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160</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'[3]Inputs3b- Soils &amp; Rotations'!E622</f>
        <v>4.18</v>
      </c>
      <c r="F492" s="316">
        <f>'[3]Inputs3b- Soils &amp; Rotations'!F622</f>
        <v>4.18</v>
      </c>
      <c r="G492" s="316">
        <f>'[3]Inputs3b- Soils &amp; Rotations'!G622</f>
        <v>4.18</v>
      </c>
      <c r="H492" s="316">
        <f>'[3]Inputs3b- Soils &amp; Rotations'!H622</f>
        <v>4.18</v>
      </c>
      <c r="I492" s="316">
        <f>'[3]Inputs3b- Soils &amp; Rotations'!I622</f>
        <v>4.18</v>
      </c>
      <c r="J492" s="224"/>
    </row>
    <row r="493" spans="2:11" x14ac:dyDescent="0.25">
      <c r="B493" s="219" t="s">
        <v>162</v>
      </c>
      <c r="C493" s="220"/>
      <c r="D493" s="221"/>
      <c r="E493" s="263"/>
      <c r="F493" s="263"/>
      <c r="G493" s="263"/>
      <c r="H493" s="263"/>
      <c r="I493" s="263"/>
      <c r="J493" s="223"/>
    </row>
    <row r="494" spans="2:11" x14ac:dyDescent="0.25">
      <c r="B494" s="214"/>
      <c r="C494" s="215"/>
      <c r="D494" s="6" t="s">
        <v>163</v>
      </c>
      <c r="E494" s="11" t="s">
        <v>164</v>
      </c>
      <c r="F494" s="11" t="s">
        <v>164</v>
      </c>
      <c r="G494" s="11" t="s">
        <v>164</v>
      </c>
      <c r="H494" s="11" t="s">
        <v>164</v>
      </c>
      <c r="I494" s="11" t="s">
        <v>164</v>
      </c>
      <c r="J494" s="224"/>
      <c r="K494" s="27"/>
    </row>
    <row r="495" spans="2:11" ht="17.25" x14ac:dyDescent="0.25">
      <c r="B495" s="214"/>
      <c r="C495" s="215"/>
      <c r="D495" s="6" t="s">
        <v>165</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166</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167</v>
      </c>
      <c r="E497" s="14">
        <f t="shared" ref="E497:I497" si="184">E445+12</f>
        <v>110</v>
      </c>
      <c r="F497" s="14">
        <f t="shared" si="184"/>
        <v>110</v>
      </c>
      <c r="G497" s="14">
        <f t="shared" si="184"/>
        <v>110</v>
      </c>
      <c r="H497" s="14">
        <f t="shared" si="184"/>
        <v>110</v>
      </c>
      <c r="I497" s="14">
        <f t="shared" si="184"/>
        <v>110</v>
      </c>
      <c r="J497" s="224"/>
    </row>
    <row r="498" spans="2:11" x14ac:dyDescent="0.25">
      <c r="B498" s="219" t="s">
        <v>168</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169</v>
      </c>
      <c r="E501" s="266">
        <f t="shared" ref="E501:I501" si="187">E449</f>
        <v>0</v>
      </c>
      <c r="F501" s="266">
        <f t="shared" si="187"/>
        <v>0</v>
      </c>
      <c r="G501" s="266">
        <f t="shared" si="187"/>
        <v>10</v>
      </c>
      <c r="H501" s="266">
        <f t="shared" si="187"/>
        <v>3.16</v>
      </c>
      <c r="I501" s="266">
        <f t="shared" si="187"/>
        <v>8.06</v>
      </c>
      <c r="J501" s="218"/>
    </row>
    <row r="502" spans="2:11" x14ac:dyDescent="0.25">
      <c r="B502" s="219" t="s">
        <v>170</v>
      </c>
      <c r="C502" s="220"/>
      <c r="D502" s="221"/>
      <c r="E502" s="263"/>
      <c r="F502" s="263"/>
      <c r="G502" s="263"/>
      <c r="H502" s="263"/>
      <c r="I502" s="263"/>
      <c r="J502" s="223"/>
    </row>
    <row r="503" spans="2:11" x14ac:dyDescent="0.25">
      <c r="B503" s="214"/>
      <c r="C503" s="215"/>
      <c r="D503" s="6" t="s">
        <v>171</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172</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173</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172</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174</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172</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175</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172</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176</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172</v>
      </c>
      <c r="E512" s="17">
        <f t="shared" ref="E512:I512" si="197">E460</f>
        <v>0</v>
      </c>
      <c r="F512" s="17">
        <f t="shared" si="197"/>
        <v>0</v>
      </c>
      <c r="G512" s="17">
        <f t="shared" si="197"/>
        <v>0</v>
      </c>
      <c r="H512" s="17">
        <f t="shared" si="197"/>
        <v>0</v>
      </c>
      <c r="I512" s="17">
        <f t="shared" si="197"/>
        <v>0</v>
      </c>
      <c r="J512" s="282"/>
      <c r="K512" s="27"/>
    </row>
    <row r="513" spans="2:11" x14ac:dyDescent="0.25">
      <c r="B513" s="261" t="s">
        <v>156</v>
      </c>
      <c r="C513" s="230">
        <f>C487+1</f>
        <v>20</v>
      </c>
      <c r="D513" s="231"/>
      <c r="E513" s="315"/>
      <c r="F513" s="315"/>
      <c r="G513" s="315"/>
      <c r="H513" s="315"/>
      <c r="I513" s="315"/>
      <c r="J513" s="233"/>
    </row>
    <row r="514" spans="2:11" x14ac:dyDescent="0.25">
      <c r="B514" s="219" t="s">
        <v>157</v>
      </c>
      <c r="C514" s="220"/>
      <c r="D514" s="221"/>
      <c r="E514" s="263"/>
      <c r="F514" s="263"/>
      <c r="G514" s="263"/>
      <c r="H514" s="263"/>
      <c r="I514" s="263"/>
      <c r="J514" s="223"/>
    </row>
    <row r="515" spans="2:11" x14ac:dyDescent="0.25">
      <c r="B515" s="214"/>
      <c r="C515" s="215"/>
      <c r="D515" s="6" t="s">
        <v>158</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159</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160</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'[3]Inputs3b- Soils &amp; Rotations'!E648</f>
        <v>5.38</v>
      </c>
      <c r="F518" s="316">
        <f>'[3]Inputs3b- Soils &amp; Rotations'!F648</f>
        <v>5.38</v>
      </c>
      <c r="G518" s="316">
        <f>'[3]Inputs3b- Soils &amp; Rotations'!G648</f>
        <v>5.38</v>
      </c>
      <c r="H518" s="316">
        <f>'[3]Inputs3b- Soils &amp; Rotations'!H648</f>
        <v>5.38</v>
      </c>
      <c r="I518" s="316">
        <f>'[3]Inputs3b- Soils &amp; Rotations'!I648</f>
        <v>5.38</v>
      </c>
      <c r="J518" s="224"/>
    </row>
    <row r="519" spans="2:11" x14ac:dyDescent="0.25">
      <c r="B519" s="219" t="s">
        <v>162</v>
      </c>
      <c r="C519" s="220"/>
      <c r="D519" s="221"/>
      <c r="E519" s="263"/>
      <c r="F519" s="263"/>
      <c r="G519" s="263"/>
      <c r="H519" s="263"/>
      <c r="I519" s="263"/>
      <c r="J519" s="223"/>
    </row>
    <row r="520" spans="2:11" x14ac:dyDescent="0.25">
      <c r="B520" s="214"/>
      <c r="C520" s="215"/>
      <c r="D520" s="6" t="s">
        <v>163</v>
      </c>
      <c r="E520" s="11" t="s">
        <v>164</v>
      </c>
      <c r="F520" s="11" t="s">
        <v>164</v>
      </c>
      <c r="G520" s="11" t="s">
        <v>164</v>
      </c>
      <c r="H520" s="11" t="s">
        <v>164</v>
      </c>
      <c r="I520" s="11" t="s">
        <v>164</v>
      </c>
      <c r="J520" s="224"/>
      <c r="K520" s="27"/>
    </row>
    <row r="521" spans="2:11" ht="17.25" x14ac:dyDescent="0.25">
      <c r="B521" s="214"/>
      <c r="C521" s="215"/>
      <c r="D521" s="6" t="s">
        <v>165</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166</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167</v>
      </c>
      <c r="E523" s="14">
        <f t="shared" ref="E523:I523" si="201">E471+12</f>
        <v>115</v>
      </c>
      <c r="F523" s="14">
        <f t="shared" si="201"/>
        <v>115</v>
      </c>
      <c r="G523" s="14">
        <f t="shared" si="201"/>
        <v>115</v>
      </c>
      <c r="H523" s="14">
        <f t="shared" si="201"/>
        <v>115</v>
      </c>
      <c r="I523" s="14">
        <f t="shared" si="201"/>
        <v>115</v>
      </c>
      <c r="J523" s="224"/>
    </row>
    <row r="524" spans="2:11" x14ac:dyDescent="0.25">
      <c r="B524" s="219" t="s">
        <v>168</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169</v>
      </c>
      <c r="E527" s="266">
        <f t="shared" ref="E527:I527" si="204">E475</f>
        <v>0</v>
      </c>
      <c r="F527" s="266">
        <f t="shared" si="204"/>
        <v>0</v>
      </c>
      <c r="G527" s="266">
        <f t="shared" si="204"/>
        <v>10</v>
      </c>
      <c r="H527" s="266">
        <f t="shared" si="204"/>
        <v>3.16</v>
      </c>
      <c r="I527" s="266">
        <f t="shared" si="204"/>
        <v>8.06</v>
      </c>
      <c r="J527" s="218"/>
    </row>
    <row r="528" spans="2:11" x14ac:dyDescent="0.25">
      <c r="B528" s="219" t="s">
        <v>170</v>
      </c>
      <c r="C528" s="220"/>
      <c r="D528" s="221"/>
      <c r="E528" s="263"/>
      <c r="F528" s="263"/>
      <c r="G528" s="263"/>
      <c r="H528" s="263"/>
      <c r="I528" s="263"/>
      <c r="J528" s="223"/>
    </row>
    <row r="529" spans="2:11" x14ac:dyDescent="0.25">
      <c r="B529" s="214"/>
      <c r="C529" s="215"/>
      <c r="D529" s="6" t="s">
        <v>171</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172</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173</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172</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174</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172</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175</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172</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176</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172</v>
      </c>
      <c r="E538" s="17">
        <f t="shared" ref="E538:I538" si="214">E486</f>
        <v>0</v>
      </c>
      <c r="F538" s="17">
        <f t="shared" si="214"/>
        <v>0</v>
      </c>
      <c r="G538" s="17">
        <f t="shared" si="214"/>
        <v>0</v>
      </c>
      <c r="H538" s="17">
        <f t="shared" si="214"/>
        <v>0</v>
      </c>
      <c r="I538" s="17">
        <f t="shared" si="214"/>
        <v>0</v>
      </c>
      <c r="J538" s="282"/>
      <c r="K538" s="27"/>
    </row>
    <row r="539" spans="2:11" x14ac:dyDescent="0.25">
      <c r="B539" s="261" t="s">
        <v>156</v>
      </c>
      <c r="C539" s="230">
        <f>C513+1</f>
        <v>21</v>
      </c>
      <c r="D539" s="231"/>
      <c r="E539" s="308"/>
      <c r="F539" s="308"/>
      <c r="G539" s="308"/>
      <c r="H539" s="308"/>
      <c r="I539" s="308"/>
      <c r="J539" s="233"/>
    </row>
    <row r="540" spans="2:11" x14ac:dyDescent="0.25">
      <c r="B540" s="219" t="s">
        <v>157</v>
      </c>
      <c r="C540" s="220"/>
      <c r="D540" s="221"/>
      <c r="E540" s="309"/>
      <c r="F540" s="309"/>
      <c r="G540" s="309"/>
      <c r="H540" s="309"/>
      <c r="I540" s="309"/>
      <c r="J540" s="223"/>
    </row>
    <row r="541" spans="2:11" x14ac:dyDescent="0.25">
      <c r="B541" s="214"/>
      <c r="C541" s="215"/>
      <c r="D541" s="6" t="s">
        <v>158</v>
      </c>
      <c r="E541" s="23" t="e">
        <v>#N/A</v>
      </c>
      <c r="F541" s="23" t="e">
        <v>#N/A</v>
      </c>
      <c r="G541" s="23" t="e">
        <v>#N/A</v>
      </c>
      <c r="H541" s="23" t="e">
        <v>#N/A</v>
      </c>
      <c r="I541" s="23" t="e">
        <v>#N/A</v>
      </c>
      <c r="J541" s="24"/>
    </row>
    <row r="542" spans="2:11" x14ac:dyDescent="0.25">
      <c r="B542" s="214"/>
      <c r="C542" s="215"/>
      <c r="D542" s="6" t="s">
        <v>159</v>
      </c>
      <c r="E542" s="23" t="e">
        <v>#N/A</v>
      </c>
      <c r="F542" s="23" t="e">
        <v>#N/A</v>
      </c>
      <c r="G542" s="23" t="e">
        <v>#N/A</v>
      </c>
      <c r="H542" s="23" t="e">
        <v>#N/A</v>
      </c>
      <c r="I542" s="23" t="e">
        <v>#N/A</v>
      </c>
      <c r="J542" s="24"/>
    </row>
    <row r="543" spans="2:11" x14ac:dyDescent="0.25">
      <c r="B543" s="214"/>
      <c r="C543" s="215"/>
      <c r="D543" s="6" t="s">
        <v>160</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162</v>
      </c>
      <c r="C545" s="220"/>
      <c r="D545" s="221"/>
      <c r="E545" s="312"/>
      <c r="F545" s="312"/>
      <c r="G545" s="312"/>
      <c r="H545" s="312"/>
      <c r="I545" s="312"/>
      <c r="J545" s="223"/>
    </row>
    <row r="546" spans="2:11" x14ac:dyDescent="0.25">
      <c r="B546" s="214"/>
      <c r="C546" s="215"/>
      <c r="D546" s="6" t="s">
        <v>163</v>
      </c>
      <c r="E546" s="11" t="s">
        <v>164</v>
      </c>
      <c r="F546" s="11" t="s">
        <v>164</v>
      </c>
      <c r="G546" s="11" t="s">
        <v>164</v>
      </c>
      <c r="H546" s="11" t="s">
        <v>164</v>
      </c>
      <c r="I546" s="11" t="s">
        <v>164</v>
      </c>
      <c r="J546" s="224"/>
      <c r="K546" s="27"/>
    </row>
    <row r="547" spans="2:11" ht="17.25" x14ac:dyDescent="0.25">
      <c r="B547" s="214"/>
      <c r="C547" s="215"/>
      <c r="D547" s="6" t="s">
        <v>165</v>
      </c>
      <c r="E547" s="11">
        <v>230</v>
      </c>
      <c r="F547" s="11">
        <v>230</v>
      </c>
      <c r="G547" s="11">
        <v>230</v>
      </c>
      <c r="H547" s="11">
        <v>230</v>
      </c>
      <c r="I547" s="11">
        <v>230</v>
      </c>
      <c r="J547" s="224"/>
    </row>
    <row r="548" spans="2:11" s="272" customFormat="1" ht="17.25" x14ac:dyDescent="0.25">
      <c r="B548" s="267"/>
      <c r="C548" s="268"/>
      <c r="D548" s="269" t="s">
        <v>166</v>
      </c>
      <c r="E548" s="283">
        <v>0</v>
      </c>
      <c r="F548" s="283">
        <v>0</v>
      </c>
      <c r="G548" s="283">
        <v>0</v>
      </c>
      <c r="H548" s="283">
        <v>0</v>
      </c>
      <c r="I548" s="283">
        <v>0</v>
      </c>
      <c r="J548" s="270"/>
      <c r="K548" s="285"/>
    </row>
    <row r="549" spans="2:11" x14ac:dyDescent="0.25">
      <c r="B549" s="214"/>
      <c r="C549" s="215"/>
      <c r="D549" s="6" t="s">
        <v>167</v>
      </c>
      <c r="E549" s="14" t="e">
        <v>#N/A</v>
      </c>
      <c r="F549" s="14" t="e">
        <v>#N/A</v>
      </c>
      <c r="G549" s="14" t="e">
        <v>#N/A</v>
      </c>
      <c r="H549" s="14" t="e">
        <v>#N/A</v>
      </c>
      <c r="I549" s="14" t="e">
        <v>#N/A</v>
      </c>
      <c r="J549" s="224"/>
    </row>
    <row r="550" spans="2:11" x14ac:dyDescent="0.25">
      <c r="B550" s="219" t="s">
        <v>168</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169</v>
      </c>
      <c r="E553" s="266">
        <v>0</v>
      </c>
      <c r="F553" s="266">
        <v>0</v>
      </c>
      <c r="G553" s="266">
        <v>0</v>
      </c>
      <c r="H553" s="266">
        <v>0</v>
      </c>
      <c r="I553" s="266">
        <v>0</v>
      </c>
      <c r="J553" s="218"/>
    </row>
    <row r="554" spans="2:11" x14ac:dyDescent="0.25">
      <c r="B554" s="219" t="s">
        <v>170</v>
      </c>
      <c r="C554" s="220"/>
      <c r="D554" s="221"/>
      <c r="E554" s="312"/>
      <c r="F554" s="312"/>
      <c r="G554" s="312"/>
      <c r="H554" s="312"/>
      <c r="I554" s="312"/>
      <c r="J554" s="223"/>
    </row>
    <row r="555" spans="2:11" x14ac:dyDescent="0.25">
      <c r="B555" s="214"/>
      <c r="C555" s="215"/>
      <c r="D555" s="6" t="s">
        <v>171</v>
      </c>
      <c r="E555" s="14">
        <v>0</v>
      </c>
      <c r="F555" s="14">
        <v>0</v>
      </c>
      <c r="G555" s="14">
        <v>0</v>
      </c>
      <c r="H555" s="14">
        <v>0</v>
      </c>
      <c r="I555" s="14">
        <v>0</v>
      </c>
      <c r="J555" s="224"/>
      <c r="K555" s="27"/>
    </row>
    <row r="556" spans="2:11" ht="17.25" x14ac:dyDescent="0.25">
      <c r="B556" s="273"/>
      <c r="C556" s="274"/>
      <c r="D556" s="6" t="s">
        <v>172</v>
      </c>
      <c r="E556" s="14">
        <v>0</v>
      </c>
      <c r="F556" s="14">
        <v>0</v>
      </c>
      <c r="G556" s="14">
        <v>0</v>
      </c>
      <c r="H556" s="14">
        <v>0</v>
      </c>
      <c r="I556" s="14">
        <v>0</v>
      </c>
      <c r="J556" s="224"/>
      <c r="K556" s="27"/>
    </row>
    <row r="557" spans="2:11" x14ac:dyDescent="0.25">
      <c r="B557" s="275"/>
      <c r="C557" s="276"/>
      <c r="D557" s="277" t="s">
        <v>173</v>
      </c>
      <c r="E557" s="278">
        <v>0</v>
      </c>
      <c r="F557" s="278">
        <v>0</v>
      </c>
      <c r="G557" s="278">
        <v>0</v>
      </c>
      <c r="H557" s="278">
        <v>0</v>
      </c>
      <c r="I557" s="278">
        <v>0</v>
      </c>
      <c r="J557" s="279"/>
      <c r="K557" s="27"/>
    </row>
    <row r="558" spans="2:11" ht="17.25" x14ac:dyDescent="0.25">
      <c r="B558" s="273"/>
      <c r="C558" s="274"/>
      <c r="D558" s="6" t="s">
        <v>172</v>
      </c>
      <c r="E558" s="14">
        <v>0</v>
      </c>
      <c r="F558" s="14">
        <v>0</v>
      </c>
      <c r="G558" s="14">
        <v>0</v>
      </c>
      <c r="H558" s="14">
        <v>0</v>
      </c>
      <c r="I558" s="14">
        <v>0</v>
      </c>
      <c r="J558" s="224"/>
      <c r="K558" s="27"/>
    </row>
    <row r="559" spans="2:11" x14ac:dyDescent="0.25">
      <c r="B559" s="275"/>
      <c r="C559" s="276"/>
      <c r="D559" s="277" t="s">
        <v>174</v>
      </c>
      <c r="E559" s="278">
        <v>0</v>
      </c>
      <c r="F559" s="278">
        <v>0</v>
      </c>
      <c r="G559" s="278">
        <v>0</v>
      </c>
      <c r="H559" s="278">
        <v>0</v>
      </c>
      <c r="I559" s="278">
        <v>0</v>
      </c>
      <c r="J559" s="279"/>
      <c r="K559" s="27"/>
    </row>
    <row r="560" spans="2:11" ht="17.25" x14ac:dyDescent="0.25">
      <c r="B560" s="273"/>
      <c r="C560" s="274"/>
      <c r="D560" s="6" t="s">
        <v>172</v>
      </c>
      <c r="E560" s="14">
        <v>0</v>
      </c>
      <c r="F560" s="14">
        <v>0</v>
      </c>
      <c r="G560" s="14">
        <v>0</v>
      </c>
      <c r="H560" s="14">
        <v>0</v>
      </c>
      <c r="I560" s="14">
        <v>0</v>
      </c>
      <c r="J560" s="224"/>
      <c r="K560" s="27"/>
    </row>
    <row r="561" spans="2:11" x14ac:dyDescent="0.25">
      <c r="B561" s="275"/>
      <c r="C561" s="276"/>
      <c r="D561" s="277" t="s">
        <v>175</v>
      </c>
      <c r="E561" s="278">
        <v>0</v>
      </c>
      <c r="F561" s="278">
        <v>0</v>
      </c>
      <c r="G561" s="278">
        <v>0</v>
      </c>
      <c r="H561" s="278">
        <v>0</v>
      </c>
      <c r="I561" s="278">
        <v>0</v>
      </c>
      <c r="J561" s="279"/>
      <c r="K561" s="27"/>
    </row>
    <row r="562" spans="2:11" ht="17.25" x14ac:dyDescent="0.25">
      <c r="B562" s="273"/>
      <c r="C562" s="274"/>
      <c r="D562" s="6" t="s">
        <v>172</v>
      </c>
      <c r="E562" s="14">
        <v>0</v>
      </c>
      <c r="F562" s="14">
        <v>0</v>
      </c>
      <c r="G562" s="14">
        <v>0</v>
      </c>
      <c r="H562" s="14">
        <v>0</v>
      </c>
      <c r="I562" s="14">
        <v>0</v>
      </c>
      <c r="J562" s="224"/>
      <c r="K562" s="27"/>
    </row>
    <row r="563" spans="2:11" x14ac:dyDescent="0.25">
      <c r="B563" s="275"/>
      <c r="C563" s="276"/>
      <c r="D563" s="277" t="s">
        <v>176</v>
      </c>
      <c r="E563" s="278">
        <v>0</v>
      </c>
      <c r="F563" s="278">
        <v>0</v>
      </c>
      <c r="G563" s="278">
        <v>0</v>
      </c>
      <c r="H563" s="278">
        <v>0</v>
      </c>
      <c r="I563" s="278">
        <v>0</v>
      </c>
      <c r="J563" s="279"/>
      <c r="K563" s="27"/>
    </row>
    <row r="564" spans="2:11" ht="18" thickBot="1" x14ac:dyDescent="0.3">
      <c r="B564" s="280"/>
      <c r="C564" s="281"/>
      <c r="D564" s="25" t="s">
        <v>172</v>
      </c>
      <c r="E564" s="17">
        <v>0</v>
      </c>
      <c r="F564" s="17">
        <v>0</v>
      </c>
      <c r="G564" s="17">
        <v>0</v>
      </c>
      <c r="H564" s="17">
        <v>0</v>
      </c>
      <c r="I564" s="17">
        <v>0</v>
      </c>
      <c r="J564" s="282"/>
      <c r="K564" s="27"/>
    </row>
    <row r="565" spans="2:11" x14ac:dyDescent="0.25">
      <c r="B565" s="261" t="s">
        <v>156</v>
      </c>
      <c r="C565" s="230">
        <f>C539+1</f>
        <v>22</v>
      </c>
      <c r="D565" s="231"/>
      <c r="E565" s="308"/>
      <c r="F565" s="308"/>
      <c r="G565" s="308"/>
      <c r="H565" s="308"/>
      <c r="I565" s="308"/>
      <c r="J565" s="233"/>
    </row>
    <row r="566" spans="2:11" x14ac:dyDescent="0.25">
      <c r="B566" s="219" t="s">
        <v>157</v>
      </c>
      <c r="C566" s="220"/>
      <c r="D566" s="221"/>
      <c r="E566" s="309"/>
      <c r="F566" s="309"/>
      <c r="G566" s="309"/>
      <c r="H566" s="309"/>
      <c r="I566" s="309"/>
      <c r="J566" s="223"/>
    </row>
    <row r="567" spans="2:11" x14ac:dyDescent="0.25">
      <c r="B567" s="214"/>
      <c r="C567" s="215"/>
      <c r="D567" s="6" t="s">
        <v>158</v>
      </c>
      <c r="E567" s="23" t="e">
        <v>#N/A</v>
      </c>
      <c r="F567" s="23" t="e">
        <v>#N/A</v>
      </c>
      <c r="G567" s="23" t="e">
        <v>#N/A</v>
      </c>
      <c r="H567" s="23" t="e">
        <v>#N/A</v>
      </c>
      <c r="I567" s="23" t="e">
        <v>#N/A</v>
      </c>
      <c r="J567" s="24"/>
    </row>
    <row r="568" spans="2:11" x14ac:dyDescent="0.25">
      <c r="B568" s="214"/>
      <c r="C568" s="215"/>
      <c r="D568" s="6" t="s">
        <v>159</v>
      </c>
      <c r="E568" s="23" t="e">
        <v>#N/A</v>
      </c>
      <c r="F568" s="23" t="e">
        <v>#N/A</v>
      </c>
      <c r="G568" s="23" t="e">
        <v>#N/A</v>
      </c>
      <c r="H568" s="23" t="e">
        <v>#N/A</v>
      </c>
      <c r="I568" s="23" t="e">
        <v>#N/A</v>
      </c>
      <c r="J568" s="24"/>
    </row>
    <row r="569" spans="2:11" x14ac:dyDescent="0.25">
      <c r="B569" s="214"/>
      <c r="C569" s="215"/>
      <c r="D569" s="6" t="s">
        <v>160</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162</v>
      </c>
      <c r="C571" s="220"/>
      <c r="D571" s="221"/>
      <c r="E571" s="312"/>
      <c r="F571" s="312"/>
      <c r="G571" s="312"/>
      <c r="H571" s="312"/>
      <c r="I571" s="312"/>
      <c r="J571" s="223"/>
    </row>
    <row r="572" spans="2:11" x14ac:dyDescent="0.25">
      <c r="B572" s="214"/>
      <c r="C572" s="215"/>
      <c r="D572" s="6" t="s">
        <v>163</v>
      </c>
      <c r="E572" s="11" t="s">
        <v>164</v>
      </c>
      <c r="F572" s="11" t="s">
        <v>164</v>
      </c>
      <c r="G572" s="11" t="s">
        <v>164</v>
      </c>
      <c r="H572" s="11" t="s">
        <v>164</v>
      </c>
      <c r="I572" s="11" t="s">
        <v>164</v>
      </c>
      <c r="J572" s="224"/>
      <c r="K572" s="27"/>
    </row>
    <row r="573" spans="2:11" ht="17.25" x14ac:dyDescent="0.25">
      <c r="B573" s="214"/>
      <c r="C573" s="215"/>
      <c r="D573" s="6" t="s">
        <v>165</v>
      </c>
      <c r="E573" s="11">
        <v>0</v>
      </c>
      <c r="F573" s="11">
        <v>0</v>
      </c>
      <c r="G573" s="11">
        <v>0</v>
      </c>
      <c r="H573" s="11">
        <v>0</v>
      </c>
      <c r="I573" s="11">
        <v>0</v>
      </c>
      <c r="J573" s="224"/>
    </row>
    <row r="574" spans="2:11" s="272" customFormat="1" ht="17.25" x14ac:dyDescent="0.25">
      <c r="B574" s="267"/>
      <c r="C574" s="268"/>
      <c r="D574" s="269" t="s">
        <v>166</v>
      </c>
      <c r="E574" s="283">
        <v>0</v>
      </c>
      <c r="F574" s="283">
        <v>0</v>
      </c>
      <c r="G574" s="283">
        <v>0</v>
      </c>
      <c r="H574" s="283">
        <v>0</v>
      </c>
      <c r="I574" s="283">
        <v>0</v>
      </c>
      <c r="J574" s="270"/>
      <c r="K574" s="285"/>
    </row>
    <row r="575" spans="2:11" x14ac:dyDescent="0.25">
      <c r="B575" s="214"/>
      <c r="C575" s="215"/>
      <c r="D575" s="6" t="s">
        <v>167</v>
      </c>
      <c r="E575" s="14">
        <v>6</v>
      </c>
      <c r="F575" s="14">
        <v>6</v>
      </c>
      <c r="G575" s="14">
        <v>6</v>
      </c>
      <c r="H575" s="14">
        <v>6</v>
      </c>
      <c r="I575" s="14">
        <v>6</v>
      </c>
      <c r="J575" s="224"/>
    </row>
    <row r="576" spans="2:11" x14ac:dyDescent="0.25">
      <c r="B576" s="219" t="s">
        <v>168</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169</v>
      </c>
      <c r="E579" s="266">
        <v>0</v>
      </c>
      <c r="F579" s="266">
        <v>0</v>
      </c>
      <c r="G579" s="266">
        <v>0</v>
      </c>
      <c r="H579" s="266">
        <v>0</v>
      </c>
      <c r="I579" s="266">
        <v>0</v>
      </c>
      <c r="J579" s="218"/>
    </row>
    <row r="580" spans="2:11" x14ac:dyDescent="0.25">
      <c r="B580" s="219" t="s">
        <v>170</v>
      </c>
      <c r="C580" s="220"/>
      <c r="D580" s="221"/>
      <c r="E580" s="312"/>
      <c r="F580" s="312"/>
      <c r="G580" s="312"/>
      <c r="H580" s="312"/>
      <c r="I580" s="312"/>
      <c r="J580" s="223"/>
    </row>
    <row r="581" spans="2:11" x14ac:dyDescent="0.25">
      <c r="B581" s="214"/>
      <c r="C581" s="215"/>
      <c r="D581" s="6" t="s">
        <v>171</v>
      </c>
      <c r="E581" s="14">
        <v>0</v>
      </c>
      <c r="F581" s="14">
        <v>0</v>
      </c>
      <c r="G581" s="14">
        <v>0</v>
      </c>
      <c r="H581" s="14">
        <v>0</v>
      </c>
      <c r="I581" s="14">
        <v>0</v>
      </c>
      <c r="J581" s="224"/>
      <c r="K581" s="27"/>
    </row>
    <row r="582" spans="2:11" ht="17.25" x14ac:dyDescent="0.25">
      <c r="B582" s="273"/>
      <c r="C582" s="274"/>
      <c r="D582" s="6" t="s">
        <v>172</v>
      </c>
      <c r="E582" s="14">
        <v>0</v>
      </c>
      <c r="F582" s="14">
        <v>0</v>
      </c>
      <c r="G582" s="14">
        <v>0</v>
      </c>
      <c r="H582" s="14">
        <v>0</v>
      </c>
      <c r="I582" s="14">
        <v>0</v>
      </c>
      <c r="J582" s="224"/>
      <c r="K582" s="27"/>
    </row>
    <row r="583" spans="2:11" x14ac:dyDescent="0.25">
      <c r="B583" s="275"/>
      <c r="C583" s="276"/>
      <c r="D583" s="277" t="s">
        <v>173</v>
      </c>
      <c r="E583" s="278">
        <v>0</v>
      </c>
      <c r="F583" s="278">
        <v>0</v>
      </c>
      <c r="G583" s="278">
        <v>0</v>
      </c>
      <c r="H583" s="278">
        <v>0</v>
      </c>
      <c r="I583" s="278">
        <v>0</v>
      </c>
      <c r="J583" s="279"/>
      <c r="K583" s="27"/>
    </row>
    <row r="584" spans="2:11" ht="17.25" x14ac:dyDescent="0.25">
      <c r="B584" s="273"/>
      <c r="C584" s="274"/>
      <c r="D584" s="6" t="s">
        <v>172</v>
      </c>
      <c r="E584" s="14">
        <v>0</v>
      </c>
      <c r="F584" s="14">
        <v>0</v>
      </c>
      <c r="G584" s="14">
        <v>0</v>
      </c>
      <c r="H584" s="14">
        <v>0</v>
      </c>
      <c r="I584" s="14">
        <v>0</v>
      </c>
      <c r="J584" s="224"/>
      <c r="K584" s="27"/>
    </row>
    <row r="585" spans="2:11" x14ac:dyDescent="0.25">
      <c r="B585" s="275"/>
      <c r="C585" s="276"/>
      <c r="D585" s="277" t="s">
        <v>174</v>
      </c>
      <c r="E585" s="278">
        <v>0</v>
      </c>
      <c r="F585" s="278">
        <v>0</v>
      </c>
      <c r="G585" s="278">
        <v>0</v>
      </c>
      <c r="H585" s="278">
        <v>0</v>
      </c>
      <c r="I585" s="278">
        <v>0</v>
      </c>
      <c r="J585" s="279"/>
      <c r="K585" s="27"/>
    </row>
    <row r="586" spans="2:11" ht="17.25" x14ac:dyDescent="0.25">
      <c r="B586" s="273"/>
      <c r="C586" s="274"/>
      <c r="D586" s="6" t="s">
        <v>172</v>
      </c>
      <c r="E586" s="14">
        <v>0</v>
      </c>
      <c r="F586" s="14">
        <v>0</v>
      </c>
      <c r="G586" s="14">
        <v>0</v>
      </c>
      <c r="H586" s="14">
        <v>0</v>
      </c>
      <c r="I586" s="14">
        <v>0</v>
      </c>
      <c r="J586" s="224"/>
      <c r="K586" s="27"/>
    </row>
    <row r="587" spans="2:11" x14ac:dyDescent="0.25">
      <c r="B587" s="275"/>
      <c r="C587" s="276"/>
      <c r="D587" s="277" t="s">
        <v>175</v>
      </c>
      <c r="E587" s="278">
        <v>0</v>
      </c>
      <c r="F587" s="278">
        <v>0</v>
      </c>
      <c r="G587" s="278">
        <v>0</v>
      </c>
      <c r="H587" s="278">
        <v>0</v>
      </c>
      <c r="I587" s="278">
        <v>0</v>
      </c>
      <c r="J587" s="279"/>
      <c r="K587" s="27"/>
    </row>
    <row r="588" spans="2:11" ht="17.25" x14ac:dyDescent="0.25">
      <c r="B588" s="273"/>
      <c r="C588" s="274"/>
      <c r="D588" s="6" t="s">
        <v>172</v>
      </c>
      <c r="E588" s="14">
        <v>0</v>
      </c>
      <c r="F588" s="14">
        <v>0</v>
      </c>
      <c r="G588" s="14">
        <v>0</v>
      </c>
      <c r="H588" s="14">
        <v>0</v>
      </c>
      <c r="I588" s="14">
        <v>0</v>
      </c>
      <c r="J588" s="224"/>
      <c r="K588" s="27"/>
    </row>
    <row r="589" spans="2:11" x14ac:dyDescent="0.25">
      <c r="B589" s="275"/>
      <c r="C589" s="276"/>
      <c r="D589" s="277" t="s">
        <v>176</v>
      </c>
      <c r="E589" s="278">
        <v>0</v>
      </c>
      <c r="F589" s="278">
        <v>0</v>
      </c>
      <c r="G589" s="278">
        <v>0</v>
      </c>
      <c r="H589" s="278">
        <v>0</v>
      </c>
      <c r="I589" s="278">
        <v>0</v>
      </c>
      <c r="J589" s="279"/>
      <c r="K589" s="27"/>
    </row>
    <row r="590" spans="2:11" ht="18" thickBot="1" x14ac:dyDescent="0.3">
      <c r="B590" s="280"/>
      <c r="C590" s="281"/>
      <c r="D590" s="25" t="s">
        <v>172</v>
      </c>
      <c r="E590" s="17">
        <v>0</v>
      </c>
      <c r="F590" s="17">
        <v>0</v>
      </c>
      <c r="G590" s="17">
        <v>0</v>
      </c>
      <c r="H590" s="17">
        <v>0</v>
      </c>
      <c r="I590" s="17">
        <v>0</v>
      </c>
      <c r="J590" s="282"/>
      <c r="K590" s="27"/>
    </row>
    <row r="591" spans="2:11" x14ac:dyDescent="0.25">
      <c r="B591" s="261" t="s">
        <v>156</v>
      </c>
      <c r="C591" s="230">
        <f>C565+1</f>
        <v>23</v>
      </c>
      <c r="D591" s="231"/>
      <c r="E591" s="308"/>
      <c r="F591" s="308"/>
      <c r="G591" s="308"/>
      <c r="H591" s="308"/>
      <c r="I591" s="308"/>
      <c r="J591" s="233"/>
    </row>
    <row r="592" spans="2:11" x14ac:dyDescent="0.25">
      <c r="B592" s="219" t="s">
        <v>157</v>
      </c>
      <c r="C592" s="220"/>
      <c r="D592" s="221"/>
      <c r="E592" s="309"/>
      <c r="F592" s="309"/>
      <c r="G592" s="309"/>
      <c r="H592" s="309"/>
      <c r="I592" s="309"/>
      <c r="J592" s="223"/>
    </row>
    <row r="593" spans="2:11" x14ac:dyDescent="0.25">
      <c r="B593" s="214"/>
      <c r="C593" s="215"/>
      <c r="D593" s="6" t="s">
        <v>158</v>
      </c>
      <c r="E593" s="23" t="e">
        <v>#N/A</v>
      </c>
      <c r="F593" s="23" t="e">
        <v>#N/A</v>
      </c>
      <c r="G593" s="23" t="e">
        <v>#N/A</v>
      </c>
      <c r="H593" s="23" t="e">
        <v>#N/A</v>
      </c>
      <c r="I593" s="23" t="e">
        <v>#N/A</v>
      </c>
      <c r="J593" s="24"/>
    </row>
    <row r="594" spans="2:11" x14ac:dyDescent="0.25">
      <c r="B594" s="214"/>
      <c r="C594" s="215"/>
      <c r="D594" s="6" t="s">
        <v>159</v>
      </c>
      <c r="E594" s="23" t="e">
        <v>#N/A</v>
      </c>
      <c r="F594" s="23" t="e">
        <v>#N/A</v>
      </c>
      <c r="G594" s="23" t="e">
        <v>#N/A</v>
      </c>
      <c r="H594" s="23" t="e">
        <v>#N/A</v>
      </c>
      <c r="I594" s="23" t="e">
        <v>#N/A</v>
      </c>
      <c r="J594" s="24"/>
    </row>
    <row r="595" spans="2:11" x14ac:dyDescent="0.25">
      <c r="B595" s="214"/>
      <c r="C595" s="215"/>
      <c r="D595" s="6" t="s">
        <v>160</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162</v>
      </c>
      <c r="C597" s="220"/>
      <c r="D597" s="221"/>
      <c r="E597" s="312"/>
      <c r="F597" s="312"/>
      <c r="G597" s="312"/>
      <c r="H597" s="312"/>
      <c r="I597" s="312"/>
      <c r="J597" s="223"/>
    </row>
    <row r="598" spans="2:11" x14ac:dyDescent="0.25">
      <c r="B598" s="214"/>
      <c r="C598" s="215"/>
      <c r="D598" s="6" t="s">
        <v>163</v>
      </c>
      <c r="E598" s="11" t="s">
        <v>164</v>
      </c>
      <c r="F598" s="11" t="s">
        <v>164</v>
      </c>
      <c r="G598" s="11" t="s">
        <v>164</v>
      </c>
      <c r="H598" s="11" t="s">
        <v>164</v>
      </c>
      <c r="I598" s="11" t="s">
        <v>164</v>
      </c>
      <c r="J598" s="224"/>
      <c r="K598" s="27"/>
    </row>
    <row r="599" spans="2:11" ht="17.25" x14ac:dyDescent="0.25">
      <c r="B599" s="214"/>
      <c r="C599" s="215"/>
      <c r="D599" s="6" t="s">
        <v>165</v>
      </c>
      <c r="E599" s="11">
        <v>0</v>
      </c>
      <c r="F599" s="11">
        <v>0</v>
      </c>
      <c r="G599" s="11">
        <v>0</v>
      </c>
      <c r="H599" s="11">
        <v>0</v>
      </c>
      <c r="I599" s="11">
        <v>0</v>
      </c>
      <c r="J599" s="224"/>
    </row>
    <row r="600" spans="2:11" s="272" customFormat="1" ht="17.25" x14ac:dyDescent="0.25">
      <c r="B600" s="267"/>
      <c r="C600" s="268"/>
      <c r="D600" s="269" t="s">
        <v>166</v>
      </c>
      <c r="E600" s="283">
        <v>0</v>
      </c>
      <c r="F600" s="283">
        <v>0</v>
      </c>
      <c r="G600" s="283">
        <v>0</v>
      </c>
      <c r="H600" s="283">
        <v>0</v>
      </c>
      <c r="I600" s="283">
        <v>0</v>
      </c>
      <c r="J600" s="270"/>
      <c r="K600" s="285"/>
    </row>
    <row r="601" spans="2:11" x14ac:dyDescent="0.25">
      <c r="B601" s="214"/>
      <c r="C601" s="215"/>
      <c r="D601" s="6" t="s">
        <v>167</v>
      </c>
      <c r="E601" s="14">
        <v>6</v>
      </c>
      <c r="F601" s="14">
        <v>6</v>
      </c>
      <c r="G601" s="14">
        <v>6</v>
      </c>
      <c r="H601" s="14">
        <v>6</v>
      </c>
      <c r="I601" s="14">
        <v>6</v>
      </c>
      <c r="J601" s="224"/>
    </row>
    <row r="602" spans="2:11" x14ac:dyDescent="0.25">
      <c r="B602" s="219" t="s">
        <v>168</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169</v>
      </c>
      <c r="E605" s="266">
        <v>0</v>
      </c>
      <c r="F605" s="266">
        <v>0</v>
      </c>
      <c r="G605" s="266">
        <v>0</v>
      </c>
      <c r="H605" s="266">
        <v>0</v>
      </c>
      <c r="I605" s="266">
        <v>0</v>
      </c>
      <c r="J605" s="218"/>
    </row>
    <row r="606" spans="2:11" x14ac:dyDescent="0.25">
      <c r="B606" s="219" t="s">
        <v>170</v>
      </c>
      <c r="C606" s="220"/>
      <c r="D606" s="221"/>
      <c r="E606" s="312"/>
      <c r="F606" s="312"/>
      <c r="G606" s="312"/>
      <c r="H606" s="312"/>
      <c r="I606" s="312"/>
      <c r="J606" s="223"/>
    </row>
    <row r="607" spans="2:11" x14ac:dyDescent="0.25">
      <c r="B607" s="214"/>
      <c r="C607" s="215"/>
      <c r="D607" s="6" t="s">
        <v>171</v>
      </c>
      <c r="E607" s="14">
        <v>0</v>
      </c>
      <c r="F607" s="14">
        <v>0</v>
      </c>
      <c r="G607" s="14">
        <v>0</v>
      </c>
      <c r="H607" s="14">
        <v>0</v>
      </c>
      <c r="I607" s="14">
        <v>0</v>
      </c>
      <c r="J607" s="224"/>
      <c r="K607" s="27"/>
    </row>
    <row r="608" spans="2:11" ht="17.25" x14ac:dyDescent="0.25">
      <c r="B608" s="273"/>
      <c r="C608" s="274"/>
      <c r="D608" s="6" t="s">
        <v>172</v>
      </c>
      <c r="E608" s="14">
        <v>0</v>
      </c>
      <c r="F608" s="14">
        <v>0</v>
      </c>
      <c r="G608" s="14">
        <v>0</v>
      </c>
      <c r="H608" s="14">
        <v>0</v>
      </c>
      <c r="I608" s="14">
        <v>0</v>
      </c>
      <c r="J608" s="224"/>
      <c r="K608" s="27"/>
    </row>
    <row r="609" spans="2:11" x14ac:dyDescent="0.25">
      <c r="B609" s="275"/>
      <c r="C609" s="276"/>
      <c r="D609" s="277" t="s">
        <v>173</v>
      </c>
      <c r="E609" s="278">
        <v>0</v>
      </c>
      <c r="F609" s="278">
        <v>0</v>
      </c>
      <c r="G609" s="278">
        <v>0</v>
      </c>
      <c r="H609" s="278">
        <v>0</v>
      </c>
      <c r="I609" s="278">
        <v>0</v>
      </c>
      <c r="J609" s="279"/>
      <c r="K609" s="27"/>
    </row>
    <row r="610" spans="2:11" ht="17.25" x14ac:dyDescent="0.25">
      <c r="B610" s="273"/>
      <c r="C610" s="274"/>
      <c r="D610" s="6" t="s">
        <v>172</v>
      </c>
      <c r="E610" s="14">
        <v>0</v>
      </c>
      <c r="F610" s="14">
        <v>0</v>
      </c>
      <c r="G610" s="14">
        <v>0</v>
      </c>
      <c r="H610" s="14">
        <v>0</v>
      </c>
      <c r="I610" s="14">
        <v>0</v>
      </c>
      <c r="J610" s="224"/>
      <c r="K610" s="27"/>
    </row>
    <row r="611" spans="2:11" x14ac:dyDescent="0.25">
      <c r="B611" s="275"/>
      <c r="C611" s="276"/>
      <c r="D611" s="277" t="s">
        <v>174</v>
      </c>
      <c r="E611" s="278">
        <v>0</v>
      </c>
      <c r="F611" s="278">
        <v>0</v>
      </c>
      <c r="G611" s="278">
        <v>0</v>
      </c>
      <c r="H611" s="278">
        <v>0</v>
      </c>
      <c r="I611" s="278">
        <v>0</v>
      </c>
      <c r="J611" s="279"/>
      <c r="K611" s="27"/>
    </row>
    <row r="612" spans="2:11" ht="17.25" x14ac:dyDescent="0.25">
      <c r="B612" s="273"/>
      <c r="C612" s="274"/>
      <c r="D612" s="6" t="s">
        <v>172</v>
      </c>
      <c r="E612" s="14">
        <v>0</v>
      </c>
      <c r="F612" s="14">
        <v>0</v>
      </c>
      <c r="G612" s="14">
        <v>0</v>
      </c>
      <c r="H612" s="14">
        <v>0</v>
      </c>
      <c r="I612" s="14">
        <v>0</v>
      </c>
      <c r="J612" s="224"/>
      <c r="K612" s="27"/>
    </row>
    <row r="613" spans="2:11" x14ac:dyDescent="0.25">
      <c r="B613" s="275"/>
      <c r="C613" s="276"/>
      <c r="D613" s="277" t="s">
        <v>175</v>
      </c>
      <c r="E613" s="278">
        <v>0</v>
      </c>
      <c r="F613" s="278">
        <v>0</v>
      </c>
      <c r="G613" s="278">
        <v>0</v>
      </c>
      <c r="H613" s="278">
        <v>0</v>
      </c>
      <c r="I613" s="278">
        <v>0</v>
      </c>
      <c r="J613" s="279"/>
      <c r="K613" s="27"/>
    </row>
    <row r="614" spans="2:11" ht="17.25" x14ac:dyDescent="0.25">
      <c r="B614" s="273"/>
      <c r="C614" s="274"/>
      <c r="D614" s="6" t="s">
        <v>172</v>
      </c>
      <c r="E614" s="14">
        <v>0</v>
      </c>
      <c r="F614" s="14">
        <v>0</v>
      </c>
      <c r="G614" s="14">
        <v>0</v>
      </c>
      <c r="H614" s="14">
        <v>0</v>
      </c>
      <c r="I614" s="14">
        <v>0</v>
      </c>
      <c r="J614" s="224"/>
      <c r="K614" s="27"/>
    </row>
    <row r="615" spans="2:11" x14ac:dyDescent="0.25">
      <c r="B615" s="275"/>
      <c r="C615" s="276"/>
      <c r="D615" s="277" t="s">
        <v>176</v>
      </c>
      <c r="E615" s="278">
        <v>0</v>
      </c>
      <c r="F615" s="278">
        <v>0</v>
      </c>
      <c r="G615" s="278">
        <v>0</v>
      </c>
      <c r="H615" s="278">
        <v>0</v>
      </c>
      <c r="I615" s="278">
        <v>0</v>
      </c>
      <c r="J615" s="279"/>
      <c r="K615" s="27"/>
    </row>
    <row r="616" spans="2:11" ht="18" thickBot="1" x14ac:dyDescent="0.3">
      <c r="B616" s="280"/>
      <c r="C616" s="281"/>
      <c r="D616" s="25" t="s">
        <v>172</v>
      </c>
      <c r="E616" s="17">
        <v>0</v>
      </c>
      <c r="F616" s="17">
        <v>0</v>
      </c>
      <c r="G616" s="17">
        <v>0</v>
      </c>
      <c r="H616" s="17">
        <v>0</v>
      </c>
      <c r="I616" s="17">
        <v>0</v>
      </c>
      <c r="J616" s="282"/>
      <c r="K616" s="27"/>
    </row>
    <row r="617" spans="2:11" x14ac:dyDescent="0.25">
      <c r="B617" s="261" t="s">
        <v>156</v>
      </c>
      <c r="C617" s="230">
        <f>C591+1</f>
        <v>24</v>
      </c>
      <c r="D617" s="231"/>
      <c r="E617" s="308"/>
      <c r="F617" s="308"/>
      <c r="G617" s="308"/>
      <c r="H617" s="308"/>
      <c r="I617" s="308"/>
      <c r="J617" s="233"/>
    </row>
    <row r="618" spans="2:11" x14ac:dyDescent="0.25">
      <c r="B618" s="219" t="s">
        <v>157</v>
      </c>
      <c r="C618" s="220"/>
      <c r="D618" s="221"/>
      <c r="E618" s="309"/>
      <c r="F618" s="309"/>
      <c r="G618" s="309"/>
      <c r="H618" s="309"/>
      <c r="I618" s="309"/>
      <c r="J618" s="223"/>
    </row>
    <row r="619" spans="2:11" x14ac:dyDescent="0.25">
      <c r="B619" s="214"/>
      <c r="C619" s="215"/>
      <c r="D619" s="6" t="s">
        <v>158</v>
      </c>
      <c r="E619" s="23" t="e">
        <v>#N/A</v>
      </c>
      <c r="F619" s="23" t="e">
        <v>#N/A</v>
      </c>
      <c r="G619" s="23" t="e">
        <v>#N/A</v>
      </c>
      <c r="H619" s="23" t="e">
        <v>#N/A</v>
      </c>
      <c r="I619" s="23" t="e">
        <v>#N/A</v>
      </c>
      <c r="J619" s="24"/>
    </row>
    <row r="620" spans="2:11" x14ac:dyDescent="0.25">
      <c r="B620" s="214"/>
      <c r="C620" s="215"/>
      <c r="D620" s="6" t="s">
        <v>159</v>
      </c>
      <c r="E620" s="23" t="e">
        <v>#N/A</v>
      </c>
      <c r="F620" s="23" t="e">
        <v>#N/A</v>
      </c>
      <c r="G620" s="23" t="e">
        <v>#N/A</v>
      </c>
      <c r="H620" s="23" t="e">
        <v>#N/A</v>
      </c>
      <c r="I620" s="23" t="e">
        <v>#N/A</v>
      </c>
      <c r="J620" s="24"/>
    </row>
    <row r="621" spans="2:11" x14ac:dyDescent="0.25">
      <c r="B621" s="214"/>
      <c r="C621" s="215"/>
      <c r="D621" s="6" t="s">
        <v>160</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162</v>
      </c>
      <c r="C623" s="220"/>
      <c r="D623" s="221"/>
      <c r="E623" s="312"/>
      <c r="F623" s="312"/>
      <c r="G623" s="312"/>
      <c r="H623" s="312"/>
      <c r="I623" s="312"/>
      <c r="J623" s="223"/>
    </row>
    <row r="624" spans="2:11" x14ac:dyDescent="0.25">
      <c r="B624" s="214"/>
      <c r="C624" s="215"/>
      <c r="D624" s="6" t="s">
        <v>163</v>
      </c>
      <c r="E624" s="11" t="s">
        <v>164</v>
      </c>
      <c r="F624" s="11" t="s">
        <v>164</v>
      </c>
      <c r="G624" s="11" t="s">
        <v>164</v>
      </c>
      <c r="H624" s="11" t="s">
        <v>164</v>
      </c>
      <c r="I624" s="11" t="s">
        <v>164</v>
      </c>
      <c r="J624" s="224"/>
      <c r="K624" s="27"/>
    </row>
    <row r="625" spans="2:11" ht="17.25" x14ac:dyDescent="0.25">
      <c r="B625" s="214"/>
      <c r="C625" s="215"/>
      <c r="D625" s="6" t="s">
        <v>165</v>
      </c>
      <c r="E625" s="11">
        <v>0</v>
      </c>
      <c r="F625" s="11">
        <v>0</v>
      </c>
      <c r="G625" s="11">
        <v>0</v>
      </c>
      <c r="H625" s="11">
        <v>0</v>
      </c>
      <c r="I625" s="11">
        <v>0</v>
      </c>
      <c r="J625" s="224"/>
    </row>
    <row r="626" spans="2:11" s="272" customFormat="1" ht="17.25" x14ac:dyDescent="0.25">
      <c r="B626" s="267"/>
      <c r="C626" s="268"/>
      <c r="D626" s="269" t="s">
        <v>166</v>
      </c>
      <c r="E626" s="283">
        <v>0</v>
      </c>
      <c r="F626" s="283">
        <v>0</v>
      </c>
      <c r="G626" s="283">
        <v>0</v>
      </c>
      <c r="H626" s="283">
        <v>0</v>
      </c>
      <c r="I626" s="283">
        <v>0</v>
      </c>
      <c r="J626" s="270"/>
      <c r="K626" s="285"/>
    </row>
    <row r="627" spans="2:11" x14ac:dyDescent="0.25">
      <c r="B627" s="214"/>
      <c r="C627" s="215"/>
      <c r="D627" s="6" t="s">
        <v>167</v>
      </c>
      <c r="E627" s="14">
        <v>6</v>
      </c>
      <c r="F627" s="14">
        <v>6</v>
      </c>
      <c r="G627" s="14">
        <v>6</v>
      </c>
      <c r="H627" s="14">
        <v>6</v>
      </c>
      <c r="I627" s="14">
        <v>6</v>
      </c>
      <c r="J627" s="224"/>
    </row>
    <row r="628" spans="2:11" x14ac:dyDescent="0.25">
      <c r="B628" s="219" t="s">
        <v>168</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169</v>
      </c>
      <c r="E631" s="266">
        <v>0</v>
      </c>
      <c r="F631" s="266">
        <v>0</v>
      </c>
      <c r="G631" s="266">
        <v>0</v>
      </c>
      <c r="H631" s="266">
        <v>0</v>
      </c>
      <c r="I631" s="266">
        <v>0</v>
      </c>
      <c r="J631" s="218"/>
    </row>
    <row r="632" spans="2:11" x14ac:dyDescent="0.25">
      <c r="B632" s="219" t="s">
        <v>170</v>
      </c>
      <c r="C632" s="220"/>
      <c r="D632" s="221"/>
      <c r="E632" s="312"/>
      <c r="F632" s="312"/>
      <c r="G632" s="312"/>
      <c r="H632" s="312"/>
      <c r="I632" s="312"/>
      <c r="J632" s="223"/>
    </row>
    <row r="633" spans="2:11" x14ac:dyDescent="0.25">
      <c r="B633" s="214"/>
      <c r="C633" s="215"/>
      <c r="D633" s="6" t="s">
        <v>171</v>
      </c>
      <c r="E633" s="14">
        <v>0</v>
      </c>
      <c r="F633" s="14">
        <v>0</v>
      </c>
      <c r="G633" s="14">
        <v>0</v>
      </c>
      <c r="H633" s="14">
        <v>0</v>
      </c>
      <c r="I633" s="14">
        <v>0</v>
      </c>
      <c r="J633" s="224"/>
      <c r="K633" s="27"/>
    </row>
    <row r="634" spans="2:11" ht="17.25" x14ac:dyDescent="0.25">
      <c r="B634" s="273"/>
      <c r="C634" s="274"/>
      <c r="D634" s="6" t="s">
        <v>172</v>
      </c>
      <c r="E634" s="14">
        <v>0</v>
      </c>
      <c r="F634" s="14">
        <v>0</v>
      </c>
      <c r="G634" s="14">
        <v>0</v>
      </c>
      <c r="H634" s="14">
        <v>0</v>
      </c>
      <c r="I634" s="14">
        <v>0</v>
      </c>
      <c r="J634" s="224"/>
      <c r="K634" s="27"/>
    </row>
    <row r="635" spans="2:11" x14ac:dyDescent="0.25">
      <c r="B635" s="275"/>
      <c r="C635" s="276"/>
      <c r="D635" s="277" t="s">
        <v>173</v>
      </c>
      <c r="E635" s="278">
        <v>0</v>
      </c>
      <c r="F635" s="278">
        <v>0</v>
      </c>
      <c r="G635" s="278">
        <v>0</v>
      </c>
      <c r="H635" s="278">
        <v>0</v>
      </c>
      <c r="I635" s="278">
        <v>0</v>
      </c>
      <c r="J635" s="279"/>
      <c r="K635" s="27"/>
    </row>
    <row r="636" spans="2:11" ht="17.25" x14ac:dyDescent="0.25">
      <c r="B636" s="273"/>
      <c r="C636" s="274"/>
      <c r="D636" s="6" t="s">
        <v>172</v>
      </c>
      <c r="E636" s="14">
        <v>0</v>
      </c>
      <c r="F636" s="14">
        <v>0</v>
      </c>
      <c r="G636" s="14">
        <v>0</v>
      </c>
      <c r="H636" s="14">
        <v>0</v>
      </c>
      <c r="I636" s="14">
        <v>0</v>
      </c>
      <c r="J636" s="224"/>
      <c r="K636" s="27"/>
    </row>
    <row r="637" spans="2:11" x14ac:dyDescent="0.25">
      <c r="B637" s="275"/>
      <c r="C637" s="276"/>
      <c r="D637" s="277" t="s">
        <v>174</v>
      </c>
      <c r="E637" s="278">
        <v>0</v>
      </c>
      <c r="F637" s="278">
        <v>0</v>
      </c>
      <c r="G637" s="278">
        <v>0</v>
      </c>
      <c r="H637" s="278">
        <v>0</v>
      </c>
      <c r="I637" s="278">
        <v>0</v>
      </c>
      <c r="J637" s="279"/>
      <c r="K637" s="27"/>
    </row>
    <row r="638" spans="2:11" ht="17.25" x14ac:dyDescent="0.25">
      <c r="B638" s="273"/>
      <c r="C638" s="274"/>
      <c r="D638" s="6" t="s">
        <v>172</v>
      </c>
      <c r="E638" s="14">
        <v>0</v>
      </c>
      <c r="F638" s="14">
        <v>0</v>
      </c>
      <c r="G638" s="14">
        <v>0</v>
      </c>
      <c r="H638" s="14">
        <v>0</v>
      </c>
      <c r="I638" s="14">
        <v>0</v>
      </c>
      <c r="J638" s="224"/>
      <c r="K638" s="27"/>
    </row>
    <row r="639" spans="2:11" x14ac:dyDescent="0.25">
      <c r="B639" s="275"/>
      <c r="C639" s="276"/>
      <c r="D639" s="277" t="s">
        <v>175</v>
      </c>
      <c r="E639" s="278">
        <v>0</v>
      </c>
      <c r="F639" s="278">
        <v>0</v>
      </c>
      <c r="G639" s="278">
        <v>0</v>
      </c>
      <c r="H639" s="278">
        <v>0</v>
      </c>
      <c r="I639" s="278">
        <v>0</v>
      </c>
      <c r="J639" s="279"/>
      <c r="K639" s="27"/>
    </row>
    <row r="640" spans="2:11" ht="17.25" x14ac:dyDescent="0.25">
      <c r="B640" s="273"/>
      <c r="C640" s="274"/>
      <c r="D640" s="6" t="s">
        <v>172</v>
      </c>
      <c r="E640" s="14">
        <v>0</v>
      </c>
      <c r="F640" s="14">
        <v>0</v>
      </c>
      <c r="G640" s="14">
        <v>0</v>
      </c>
      <c r="H640" s="14">
        <v>0</v>
      </c>
      <c r="I640" s="14">
        <v>0</v>
      </c>
      <c r="J640" s="224"/>
      <c r="K640" s="27"/>
    </row>
    <row r="641" spans="2:11" x14ac:dyDescent="0.25">
      <c r="B641" s="275"/>
      <c r="C641" s="276"/>
      <c r="D641" s="277" t="s">
        <v>176</v>
      </c>
      <c r="E641" s="278">
        <v>0</v>
      </c>
      <c r="F641" s="278">
        <v>0</v>
      </c>
      <c r="G641" s="278">
        <v>0</v>
      </c>
      <c r="H641" s="278">
        <v>0</v>
      </c>
      <c r="I641" s="278">
        <v>0</v>
      </c>
      <c r="J641" s="279"/>
      <c r="K641" s="27"/>
    </row>
    <row r="642" spans="2:11" ht="18" thickBot="1" x14ac:dyDescent="0.3">
      <c r="B642" s="280"/>
      <c r="C642" s="281"/>
      <c r="D642" s="25" t="s">
        <v>172</v>
      </c>
      <c r="E642" s="17">
        <v>0</v>
      </c>
      <c r="F642" s="17">
        <v>0</v>
      </c>
      <c r="G642" s="17">
        <v>0</v>
      </c>
      <c r="H642" s="17">
        <v>0</v>
      </c>
      <c r="I642" s="17">
        <v>0</v>
      </c>
      <c r="J642" s="282"/>
      <c r="K642" s="27"/>
    </row>
    <row r="643" spans="2:11" x14ac:dyDescent="0.25">
      <c r="B643" s="261" t="s">
        <v>156</v>
      </c>
      <c r="C643" s="230">
        <f>C617+1</f>
        <v>25</v>
      </c>
      <c r="D643" s="231"/>
      <c r="E643" s="308"/>
      <c r="F643" s="308"/>
      <c r="G643" s="308"/>
      <c r="H643" s="308"/>
      <c r="I643" s="308"/>
      <c r="J643" s="233"/>
    </row>
    <row r="644" spans="2:11" x14ac:dyDescent="0.25">
      <c r="B644" s="219" t="s">
        <v>157</v>
      </c>
      <c r="C644" s="220"/>
      <c r="D644" s="221"/>
      <c r="E644" s="309"/>
      <c r="F644" s="309"/>
      <c r="G644" s="309"/>
      <c r="H644" s="309"/>
      <c r="I644" s="309"/>
      <c r="J644" s="223"/>
    </row>
    <row r="645" spans="2:11" x14ac:dyDescent="0.25">
      <c r="B645" s="214"/>
      <c r="C645" s="215"/>
      <c r="D645" s="6" t="s">
        <v>158</v>
      </c>
      <c r="E645" s="23" t="e">
        <v>#N/A</v>
      </c>
      <c r="F645" s="23" t="e">
        <v>#N/A</v>
      </c>
      <c r="G645" s="23" t="e">
        <v>#N/A</v>
      </c>
      <c r="H645" s="23" t="e">
        <v>#N/A</v>
      </c>
      <c r="I645" s="23" t="e">
        <v>#N/A</v>
      </c>
      <c r="J645" s="24"/>
    </row>
    <row r="646" spans="2:11" x14ac:dyDescent="0.25">
      <c r="B646" s="214"/>
      <c r="C646" s="215"/>
      <c r="D646" s="6" t="s">
        <v>159</v>
      </c>
      <c r="E646" s="23" t="e">
        <v>#N/A</v>
      </c>
      <c r="F646" s="23" t="e">
        <v>#N/A</v>
      </c>
      <c r="G646" s="23" t="e">
        <v>#N/A</v>
      </c>
      <c r="H646" s="23" t="e">
        <v>#N/A</v>
      </c>
      <c r="I646" s="23" t="e">
        <v>#N/A</v>
      </c>
      <c r="J646" s="24"/>
    </row>
    <row r="647" spans="2:11" x14ac:dyDescent="0.25">
      <c r="B647" s="214"/>
      <c r="C647" s="215"/>
      <c r="D647" s="6" t="s">
        <v>160</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162</v>
      </c>
      <c r="C649" s="220"/>
      <c r="D649" s="221"/>
      <c r="E649" s="312"/>
      <c r="F649" s="312"/>
      <c r="G649" s="312"/>
      <c r="H649" s="312"/>
      <c r="I649" s="312"/>
      <c r="J649" s="223"/>
    </row>
    <row r="650" spans="2:11" x14ac:dyDescent="0.25">
      <c r="B650" s="214"/>
      <c r="C650" s="215"/>
      <c r="D650" s="6" t="s">
        <v>163</v>
      </c>
      <c r="E650" s="11" t="s">
        <v>164</v>
      </c>
      <c r="F650" s="11" t="s">
        <v>164</v>
      </c>
      <c r="G650" s="11" t="s">
        <v>164</v>
      </c>
      <c r="H650" s="11" t="s">
        <v>164</v>
      </c>
      <c r="I650" s="11" t="s">
        <v>164</v>
      </c>
      <c r="J650" s="224"/>
      <c r="K650" s="27"/>
    </row>
    <row r="651" spans="2:11" ht="17.25" x14ac:dyDescent="0.25">
      <c r="B651" s="214"/>
      <c r="C651" s="215"/>
      <c r="D651" s="6" t="s">
        <v>165</v>
      </c>
      <c r="E651" s="11">
        <v>0</v>
      </c>
      <c r="F651" s="11">
        <v>0</v>
      </c>
      <c r="G651" s="11">
        <v>0</v>
      </c>
      <c r="H651" s="11">
        <v>0</v>
      </c>
      <c r="I651" s="11">
        <v>0</v>
      </c>
      <c r="J651" s="224"/>
    </row>
    <row r="652" spans="2:11" s="272" customFormat="1" ht="17.25" x14ac:dyDescent="0.25">
      <c r="B652" s="267"/>
      <c r="C652" s="268"/>
      <c r="D652" s="269" t="s">
        <v>166</v>
      </c>
      <c r="E652" s="283">
        <v>0</v>
      </c>
      <c r="F652" s="283">
        <v>0</v>
      </c>
      <c r="G652" s="283">
        <v>0</v>
      </c>
      <c r="H652" s="283">
        <v>0</v>
      </c>
      <c r="I652" s="283">
        <v>0</v>
      </c>
      <c r="J652" s="270"/>
      <c r="K652" s="285"/>
    </row>
    <row r="653" spans="2:11" x14ac:dyDescent="0.25">
      <c r="B653" s="214"/>
      <c r="C653" s="215"/>
      <c r="D653" s="6" t="s">
        <v>167</v>
      </c>
      <c r="E653" s="14">
        <v>6</v>
      </c>
      <c r="F653" s="14">
        <v>6</v>
      </c>
      <c r="G653" s="14">
        <v>6</v>
      </c>
      <c r="H653" s="14">
        <v>6</v>
      </c>
      <c r="I653" s="14">
        <v>6</v>
      </c>
      <c r="J653" s="224"/>
    </row>
    <row r="654" spans="2:11" x14ac:dyDescent="0.25">
      <c r="B654" s="219" t="s">
        <v>168</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169</v>
      </c>
      <c r="E657" s="266">
        <v>0</v>
      </c>
      <c r="F657" s="266">
        <v>0</v>
      </c>
      <c r="G657" s="266">
        <v>0</v>
      </c>
      <c r="H657" s="266">
        <v>0</v>
      </c>
      <c r="I657" s="266">
        <v>0</v>
      </c>
      <c r="J657" s="218"/>
    </row>
    <row r="658" spans="2:11" x14ac:dyDescent="0.25">
      <c r="B658" s="219" t="s">
        <v>170</v>
      </c>
      <c r="C658" s="220"/>
      <c r="D658" s="221"/>
      <c r="E658" s="312"/>
      <c r="F658" s="312"/>
      <c r="G658" s="312"/>
      <c r="H658" s="312"/>
      <c r="I658" s="312"/>
      <c r="J658" s="223"/>
    </row>
    <row r="659" spans="2:11" x14ac:dyDescent="0.25">
      <c r="B659" s="214"/>
      <c r="C659" s="215"/>
      <c r="D659" s="6" t="s">
        <v>171</v>
      </c>
      <c r="E659" s="14">
        <v>0</v>
      </c>
      <c r="F659" s="14">
        <v>0</v>
      </c>
      <c r="G659" s="14">
        <v>0</v>
      </c>
      <c r="H659" s="14">
        <v>0</v>
      </c>
      <c r="I659" s="14">
        <v>0</v>
      </c>
      <c r="J659" s="224"/>
      <c r="K659" s="27"/>
    </row>
    <row r="660" spans="2:11" ht="17.25" x14ac:dyDescent="0.25">
      <c r="B660" s="273"/>
      <c r="C660" s="274"/>
      <c r="D660" s="6" t="s">
        <v>172</v>
      </c>
      <c r="E660" s="14">
        <v>0</v>
      </c>
      <c r="F660" s="14">
        <v>0</v>
      </c>
      <c r="G660" s="14">
        <v>0</v>
      </c>
      <c r="H660" s="14">
        <v>0</v>
      </c>
      <c r="I660" s="14">
        <v>0</v>
      </c>
      <c r="J660" s="224"/>
      <c r="K660" s="27"/>
    </row>
    <row r="661" spans="2:11" x14ac:dyDescent="0.25">
      <c r="B661" s="275"/>
      <c r="C661" s="276"/>
      <c r="D661" s="277" t="s">
        <v>173</v>
      </c>
      <c r="E661" s="278">
        <v>0</v>
      </c>
      <c r="F661" s="278">
        <v>0</v>
      </c>
      <c r="G661" s="278">
        <v>0</v>
      </c>
      <c r="H661" s="278">
        <v>0</v>
      </c>
      <c r="I661" s="278">
        <v>0</v>
      </c>
      <c r="J661" s="279"/>
      <c r="K661" s="27"/>
    </row>
    <row r="662" spans="2:11" ht="17.25" x14ac:dyDescent="0.25">
      <c r="B662" s="273"/>
      <c r="C662" s="274"/>
      <c r="D662" s="6" t="s">
        <v>172</v>
      </c>
      <c r="E662" s="14">
        <v>0</v>
      </c>
      <c r="F662" s="14">
        <v>0</v>
      </c>
      <c r="G662" s="14">
        <v>0</v>
      </c>
      <c r="H662" s="14">
        <v>0</v>
      </c>
      <c r="I662" s="14">
        <v>0</v>
      </c>
      <c r="J662" s="224"/>
      <c r="K662" s="27"/>
    </row>
    <row r="663" spans="2:11" x14ac:dyDescent="0.25">
      <c r="B663" s="275"/>
      <c r="C663" s="276"/>
      <c r="D663" s="277" t="s">
        <v>174</v>
      </c>
      <c r="E663" s="278">
        <v>0</v>
      </c>
      <c r="F663" s="278">
        <v>0</v>
      </c>
      <c r="G663" s="278">
        <v>0</v>
      </c>
      <c r="H663" s="278">
        <v>0</v>
      </c>
      <c r="I663" s="278">
        <v>0</v>
      </c>
      <c r="J663" s="279"/>
      <c r="K663" s="27"/>
    </row>
    <row r="664" spans="2:11" ht="17.25" x14ac:dyDescent="0.25">
      <c r="B664" s="273"/>
      <c r="C664" s="274"/>
      <c r="D664" s="6" t="s">
        <v>172</v>
      </c>
      <c r="E664" s="14">
        <v>0</v>
      </c>
      <c r="F664" s="14">
        <v>0</v>
      </c>
      <c r="G664" s="14">
        <v>0</v>
      </c>
      <c r="H664" s="14">
        <v>0</v>
      </c>
      <c r="I664" s="14">
        <v>0</v>
      </c>
      <c r="J664" s="224"/>
      <c r="K664" s="27"/>
    </row>
    <row r="665" spans="2:11" x14ac:dyDescent="0.25">
      <c r="B665" s="275"/>
      <c r="C665" s="276"/>
      <c r="D665" s="277" t="s">
        <v>175</v>
      </c>
      <c r="E665" s="278">
        <v>0</v>
      </c>
      <c r="F665" s="278">
        <v>0</v>
      </c>
      <c r="G665" s="278">
        <v>0</v>
      </c>
      <c r="H665" s="278">
        <v>0</v>
      </c>
      <c r="I665" s="278">
        <v>0</v>
      </c>
      <c r="J665" s="279"/>
      <c r="K665" s="27"/>
    </row>
    <row r="666" spans="2:11" ht="17.25" x14ac:dyDescent="0.25">
      <c r="B666" s="273"/>
      <c r="C666" s="274"/>
      <c r="D666" s="6" t="s">
        <v>172</v>
      </c>
      <c r="E666" s="14">
        <v>0</v>
      </c>
      <c r="F666" s="14">
        <v>0</v>
      </c>
      <c r="G666" s="14">
        <v>0</v>
      </c>
      <c r="H666" s="14">
        <v>0</v>
      </c>
      <c r="I666" s="14">
        <v>0</v>
      </c>
      <c r="J666" s="224"/>
      <c r="K666" s="27"/>
    </row>
    <row r="667" spans="2:11" x14ac:dyDescent="0.25">
      <c r="B667" s="275"/>
      <c r="C667" s="276"/>
      <c r="D667" s="277" t="s">
        <v>176</v>
      </c>
      <c r="E667" s="278">
        <v>0</v>
      </c>
      <c r="F667" s="278">
        <v>0</v>
      </c>
      <c r="G667" s="278">
        <v>0</v>
      </c>
      <c r="H667" s="278">
        <v>0</v>
      </c>
      <c r="I667" s="278">
        <v>0</v>
      </c>
      <c r="J667" s="279"/>
      <c r="K667" s="27"/>
    </row>
    <row r="668" spans="2:11" ht="18" thickBot="1" x14ac:dyDescent="0.3">
      <c r="B668" s="280"/>
      <c r="C668" s="281"/>
      <c r="D668" s="25" t="s">
        <v>172</v>
      </c>
      <c r="E668" s="17">
        <v>0</v>
      </c>
      <c r="F668" s="17">
        <v>0</v>
      </c>
      <c r="G668" s="17">
        <v>0</v>
      </c>
      <c r="H668" s="17">
        <v>0</v>
      </c>
      <c r="I668" s="17">
        <v>0</v>
      </c>
      <c r="J668" s="282"/>
      <c r="K668" s="27"/>
    </row>
    <row r="669" spans="2:11" x14ac:dyDescent="0.25">
      <c r="B669" s="261" t="s">
        <v>156</v>
      </c>
      <c r="C669" s="230">
        <f>C643+1</f>
        <v>26</v>
      </c>
      <c r="D669" s="231"/>
      <c r="E669" s="308"/>
      <c r="F669" s="308"/>
      <c r="G669" s="308"/>
      <c r="H669" s="308"/>
      <c r="I669" s="308"/>
      <c r="J669" s="233"/>
    </row>
    <row r="670" spans="2:11" x14ac:dyDescent="0.25">
      <c r="B670" s="219" t="s">
        <v>157</v>
      </c>
      <c r="C670" s="220"/>
      <c r="D670" s="221"/>
      <c r="E670" s="309"/>
      <c r="F670" s="309"/>
      <c r="G670" s="309"/>
      <c r="H670" s="309"/>
      <c r="I670" s="309"/>
      <c r="J670" s="223"/>
    </row>
    <row r="671" spans="2:11" x14ac:dyDescent="0.25">
      <c r="B671" s="214"/>
      <c r="C671" s="215"/>
      <c r="D671" s="6" t="s">
        <v>158</v>
      </c>
      <c r="E671" s="23" t="e">
        <v>#N/A</v>
      </c>
      <c r="F671" s="23" t="e">
        <v>#N/A</v>
      </c>
      <c r="G671" s="23" t="e">
        <v>#N/A</v>
      </c>
      <c r="H671" s="23" t="e">
        <v>#N/A</v>
      </c>
      <c r="I671" s="23" t="e">
        <v>#N/A</v>
      </c>
      <c r="J671" s="24"/>
    </row>
    <row r="672" spans="2:11" x14ac:dyDescent="0.25">
      <c r="B672" s="214"/>
      <c r="C672" s="215"/>
      <c r="D672" s="6" t="s">
        <v>159</v>
      </c>
      <c r="E672" s="23" t="e">
        <v>#N/A</v>
      </c>
      <c r="F672" s="23" t="e">
        <v>#N/A</v>
      </c>
      <c r="G672" s="23" t="e">
        <v>#N/A</v>
      </c>
      <c r="H672" s="23" t="e">
        <v>#N/A</v>
      </c>
      <c r="I672" s="23" t="e">
        <v>#N/A</v>
      </c>
      <c r="J672" s="24"/>
    </row>
    <row r="673" spans="2:11" x14ac:dyDescent="0.25">
      <c r="B673" s="214"/>
      <c r="C673" s="215"/>
      <c r="D673" s="6" t="s">
        <v>160</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162</v>
      </c>
      <c r="C675" s="220"/>
      <c r="D675" s="221"/>
      <c r="E675" s="312"/>
      <c r="F675" s="312"/>
      <c r="G675" s="312"/>
      <c r="H675" s="312"/>
      <c r="I675" s="312"/>
      <c r="J675" s="223"/>
    </row>
    <row r="676" spans="2:11" x14ac:dyDescent="0.25">
      <c r="B676" s="214"/>
      <c r="C676" s="215"/>
      <c r="D676" s="6" t="s">
        <v>163</v>
      </c>
      <c r="E676" s="11" t="s">
        <v>164</v>
      </c>
      <c r="F676" s="11" t="s">
        <v>164</v>
      </c>
      <c r="G676" s="11" t="s">
        <v>164</v>
      </c>
      <c r="H676" s="11" t="s">
        <v>164</v>
      </c>
      <c r="I676" s="11" t="s">
        <v>164</v>
      </c>
      <c r="J676" s="224"/>
      <c r="K676" s="27"/>
    </row>
    <row r="677" spans="2:11" ht="17.25" x14ac:dyDescent="0.25">
      <c r="B677" s="214"/>
      <c r="C677" s="215"/>
      <c r="D677" s="6" t="s">
        <v>165</v>
      </c>
      <c r="E677" s="11">
        <v>0</v>
      </c>
      <c r="F677" s="11">
        <v>0</v>
      </c>
      <c r="G677" s="11">
        <v>0</v>
      </c>
      <c r="H677" s="11">
        <v>0</v>
      </c>
      <c r="I677" s="11">
        <v>0</v>
      </c>
      <c r="J677" s="224"/>
    </row>
    <row r="678" spans="2:11" s="272" customFormat="1" ht="17.25" x14ac:dyDescent="0.25">
      <c r="B678" s="267"/>
      <c r="C678" s="268"/>
      <c r="D678" s="269" t="s">
        <v>166</v>
      </c>
      <c r="E678" s="283">
        <v>0</v>
      </c>
      <c r="F678" s="283">
        <v>0</v>
      </c>
      <c r="G678" s="283">
        <v>0</v>
      </c>
      <c r="H678" s="283">
        <v>0</v>
      </c>
      <c r="I678" s="283">
        <v>0</v>
      </c>
      <c r="J678" s="270"/>
      <c r="K678" s="285"/>
    </row>
    <row r="679" spans="2:11" x14ac:dyDescent="0.25">
      <c r="B679" s="214"/>
      <c r="C679" s="215"/>
      <c r="D679" s="6" t="s">
        <v>167</v>
      </c>
      <c r="E679" s="14">
        <v>6</v>
      </c>
      <c r="F679" s="14">
        <v>6</v>
      </c>
      <c r="G679" s="14">
        <v>6</v>
      </c>
      <c r="H679" s="14">
        <v>6</v>
      </c>
      <c r="I679" s="14">
        <v>6</v>
      </c>
      <c r="J679" s="224"/>
    </row>
    <row r="680" spans="2:11" x14ac:dyDescent="0.25">
      <c r="B680" s="219" t="s">
        <v>168</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169</v>
      </c>
      <c r="E683" s="266">
        <v>0</v>
      </c>
      <c r="F683" s="266">
        <v>0</v>
      </c>
      <c r="G683" s="266">
        <v>0</v>
      </c>
      <c r="H683" s="266">
        <v>0</v>
      </c>
      <c r="I683" s="266">
        <v>0</v>
      </c>
      <c r="J683" s="218"/>
    </row>
    <row r="684" spans="2:11" x14ac:dyDescent="0.25">
      <c r="B684" s="219" t="s">
        <v>170</v>
      </c>
      <c r="C684" s="220"/>
      <c r="D684" s="221"/>
      <c r="E684" s="312"/>
      <c r="F684" s="312"/>
      <c r="G684" s="312"/>
      <c r="H684" s="312"/>
      <c r="I684" s="312"/>
      <c r="J684" s="223"/>
    </row>
    <row r="685" spans="2:11" x14ac:dyDescent="0.25">
      <c r="B685" s="214"/>
      <c r="C685" s="215"/>
      <c r="D685" s="6" t="s">
        <v>171</v>
      </c>
      <c r="E685" s="14">
        <v>0</v>
      </c>
      <c r="F685" s="14">
        <v>0</v>
      </c>
      <c r="G685" s="14">
        <v>0</v>
      </c>
      <c r="H685" s="14">
        <v>0</v>
      </c>
      <c r="I685" s="14">
        <v>0</v>
      </c>
      <c r="J685" s="224"/>
      <c r="K685" s="27"/>
    </row>
    <row r="686" spans="2:11" ht="17.25" x14ac:dyDescent="0.25">
      <c r="B686" s="273"/>
      <c r="C686" s="274"/>
      <c r="D686" s="6" t="s">
        <v>172</v>
      </c>
      <c r="E686" s="14">
        <v>0</v>
      </c>
      <c r="F686" s="14">
        <v>0</v>
      </c>
      <c r="G686" s="14">
        <v>0</v>
      </c>
      <c r="H686" s="14">
        <v>0</v>
      </c>
      <c r="I686" s="14">
        <v>0</v>
      </c>
      <c r="J686" s="224"/>
      <c r="K686" s="27"/>
    </row>
    <row r="687" spans="2:11" x14ac:dyDescent="0.25">
      <c r="B687" s="275"/>
      <c r="C687" s="276"/>
      <c r="D687" s="277" t="s">
        <v>173</v>
      </c>
      <c r="E687" s="278">
        <v>0</v>
      </c>
      <c r="F687" s="278">
        <v>0</v>
      </c>
      <c r="G687" s="278">
        <v>0</v>
      </c>
      <c r="H687" s="278">
        <v>0</v>
      </c>
      <c r="I687" s="278">
        <v>0</v>
      </c>
      <c r="J687" s="279"/>
      <c r="K687" s="27"/>
    </row>
    <row r="688" spans="2:11" ht="17.25" x14ac:dyDescent="0.25">
      <c r="B688" s="273"/>
      <c r="C688" s="274"/>
      <c r="D688" s="6" t="s">
        <v>172</v>
      </c>
      <c r="E688" s="14">
        <v>0</v>
      </c>
      <c r="F688" s="14">
        <v>0</v>
      </c>
      <c r="G688" s="14">
        <v>0</v>
      </c>
      <c r="H688" s="14">
        <v>0</v>
      </c>
      <c r="I688" s="14">
        <v>0</v>
      </c>
      <c r="J688" s="224"/>
      <c r="K688" s="27"/>
    </row>
    <row r="689" spans="2:11" x14ac:dyDescent="0.25">
      <c r="B689" s="275"/>
      <c r="C689" s="276"/>
      <c r="D689" s="277" t="s">
        <v>174</v>
      </c>
      <c r="E689" s="278">
        <v>0</v>
      </c>
      <c r="F689" s="278">
        <v>0</v>
      </c>
      <c r="G689" s="278">
        <v>0</v>
      </c>
      <c r="H689" s="278">
        <v>0</v>
      </c>
      <c r="I689" s="278">
        <v>0</v>
      </c>
      <c r="J689" s="279"/>
      <c r="K689" s="27"/>
    </row>
    <row r="690" spans="2:11" ht="17.25" x14ac:dyDescent="0.25">
      <c r="B690" s="273"/>
      <c r="C690" s="274"/>
      <c r="D690" s="6" t="s">
        <v>172</v>
      </c>
      <c r="E690" s="14">
        <v>0</v>
      </c>
      <c r="F690" s="14">
        <v>0</v>
      </c>
      <c r="G690" s="14">
        <v>0</v>
      </c>
      <c r="H690" s="14">
        <v>0</v>
      </c>
      <c r="I690" s="14">
        <v>0</v>
      </c>
      <c r="J690" s="224"/>
      <c r="K690" s="27"/>
    </row>
    <row r="691" spans="2:11" x14ac:dyDescent="0.25">
      <c r="B691" s="275"/>
      <c r="C691" s="276"/>
      <c r="D691" s="277" t="s">
        <v>175</v>
      </c>
      <c r="E691" s="278">
        <v>0</v>
      </c>
      <c r="F691" s="278">
        <v>0</v>
      </c>
      <c r="G691" s="278">
        <v>0</v>
      </c>
      <c r="H691" s="278">
        <v>0</v>
      </c>
      <c r="I691" s="278">
        <v>0</v>
      </c>
      <c r="J691" s="279"/>
      <c r="K691" s="27"/>
    </row>
    <row r="692" spans="2:11" ht="17.25" x14ac:dyDescent="0.25">
      <c r="B692" s="273"/>
      <c r="C692" s="274"/>
      <c r="D692" s="6" t="s">
        <v>172</v>
      </c>
      <c r="E692" s="14">
        <v>0</v>
      </c>
      <c r="F692" s="14">
        <v>0</v>
      </c>
      <c r="G692" s="14">
        <v>0</v>
      </c>
      <c r="H692" s="14">
        <v>0</v>
      </c>
      <c r="I692" s="14">
        <v>0</v>
      </c>
      <c r="J692" s="224"/>
      <c r="K692" s="27"/>
    </row>
    <row r="693" spans="2:11" x14ac:dyDescent="0.25">
      <c r="B693" s="275"/>
      <c r="C693" s="276"/>
      <c r="D693" s="277" t="s">
        <v>176</v>
      </c>
      <c r="E693" s="278">
        <v>0</v>
      </c>
      <c r="F693" s="278">
        <v>0</v>
      </c>
      <c r="G693" s="278">
        <v>0</v>
      </c>
      <c r="H693" s="278">
        <v>0</v>
      </c>
      <c r="I693" s="278">
        <v>0</v>
      </c>
      <c r="J693" s="279"/>
      <c r="K693" s="27"/>
    </row>
    <row r="694" spans="2:11" ht="18" thickBot="1" x14ac:dyDescent="0.3">
      <c r="B694" s="280"/>
      <c r="C694" s="281"/>
      <c r="D694" s="25" t="s">
        <v>172</v>
      </c>
      <c r="E694" s="17">
        <v>0</v>
      </c>
      <c r="F694" s="17">
        <v>0</v>
      </c>
      <c r="G694" s="17">
        <v>0</v>
      </c>
      <c r="H694" s="17">
        <v>0</v>
      </c>
      <c r="I694" s="17">
        <v>0</v>
      </c>
      <c r="J694" s="282"/>
      <c r="K694" s="27"/>
    </row>
    <row r="695" spans="2:11" x14ac:dyDescent="0.25">
      <c r="B695" s="261" t="s">
        <v>156</v>
      </c>
      <c r="C695" s="230">
        <f>C669+1</f>
        <v>27</v>
      </c>
      <c r="D695" s="231"/>
      <c r="E695" s="308"/>
      <c r="F695" s="308"/>
      <c r="G695" s="308"/>
      <c r="H695" s="308"/>
      <c r="I695" s="308"/>
      <c r="J695" s="233"/>
    </row>
    <row r="696" spans="2:11" x14ac:dyDescent="0.25">
      <c r="B696" s="219" t="s">
        <v>157</v>
      </c>
      <c r="C696" s="220"/>
      <c r="D696" s="221"/>
      <c r="E696" s="309"/>
      <c r="F696" s="309"/>
      <c r="G696" s="309"/>
      <c r="H696" s="309"/>
      <c r="I696" s="309"/>
      <c r="J696" s="223"/>
    </row>
    <row r="697" spans="2:11" x14ac:dyDescent="0.25">
      <c r="B697" s="214"/>
      <c r="C697" s="215"/>
      <c r="D697" s="6" t="s">
        <v>158</v>
      </c>
      <c r="E697" s="23" t="e">
        <v>#N/A</v>
      </c>
      <c r="F697" s="23" t="e">
        <v>#N/A</v>
      </c>
      <c r="G697" s="23" t="e">
        <v>#N/A</v>
      </c>
      <c r="H697" s="23" t="e">
        <v>#N/A</v>
      </c>
      <c r="I697" s="23" t="e">
        <v>#N/A</v>
      </c>
      <c r="J697" s="24"/>
    </row>
    <row r="698" spans="2:11" x14ac:dyDescent="0.25">
      <c r="B698" s="214"/>
      <c r="C698" s="215"/>
      <c r="D698" s="6" t="s">
        <v>159</v>
      </c>
      <c r="E698" s="23" t="e">
        <v>#N/A</v>
      </c>
      <c r="F698" s="23" t="e">
        <v>#N/A</v>
      </c>
      <c r="G698" s="23" t="e">
        <v>#N/A</v>
      </c>
      <c r="H698" s="23" t="e">
        <v>#N/A</v>
      </c>
      <c r="I698" s="23" t="e">
        <v>#N/A</v>
      </c>
      <c r="J698" s="24"/>
    </row>
    <row r="699" spans="2:11" x14ac:dyDescent="0.25">
      <c r="B699" s="214"/>
      <c r="C699" s="215"/>
      <c r="D699" s="6" t="s">
        <v>160</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162</v>
      </c>
      <c r="C701" s="220"/>
      <c r="D701" s="221"/>
      <c r="E701" s="312"/>
      <c r="F701" s="312"/>
      <c r="G701" s="312"/>
      <c r="H701" s="312"/>
      <c r="I701" s="312"/>
      <c r="J701" s="223"/>
    </row>
    <row r="702" spans="2:11" x14ac:dyDescent="0.25">
      <c r="B702" s="214"/>
      <c r="C702" s="215"/>
      <c r="D702" s="6" t="s">
        <v>163</v>
      </c>
      <c r="E702" s="11" t="s">
        <v>164</v>
      </c>
      <c r="F702" s="11" t="s">
        <v>164</v>
      </c>
      <c r="G702" s="11" t="s">
        <v>164</v>
      </c>
      <c r="H702" s="11" t="s">
        <v>164</v>
      </c>
      <c r="I702" s="11" t="s">
        <v>164</v>
      </c>
      <c r="J702" s="224"/>
      <c r="K702" s="27"/>
    </row>
    <row r="703" spans="2:11" ht="17.25" x14ac:dyDescent="0.25">
      <c r="B703" s="214"/>
      <c r="C703" s="215"/>
      <c r="D703" s="6" t="s">
        <v>165</v>
      </c>
      <c r="E703" s="11">
        <v>0</v>
      </c>
      <c r="F703" s="11">
        <v>0</v>
      </c>
      <c r="G703" s="11">
        <v>0</v>
      </c>
      <c r="H703" s="11">
        <v>0</v>
      </c>
      <c r="I703" s="11">
        <v>0</v>
      </c>
      <c r="J703" s="224"/>
    </row>
    <row r="704" spans="2:11" s="272" customFormat="1" ht="17.25" x14ac:dyDescent="0.25">
      <c r="B704" s="267"/>
      <c r="C704" s="268"/>
      <c r="D704" s="269" t="s">
        <v>166</v>
      </c>
      <c r="E704" s="283">
        <v>0</v>
      </c>
      <c r="F704" s="283">
        <v>0</v>
      </c>
      <c r="G704" s="283">
        <v>0</v>
      </c>
      <c r="H704" s="283">
        <v>0</v>
      </c>
      <c r="I704" s="283">
        <v>0</v>
      </c>
      <c r="J704" s="270"/>
      <c r="K704" s="285"/>
    </row>
    <row r="705" spans="2:11" x14ac:dyDescent="0.25">
      <c r="B705" s="214"/>
      <c r="C705" s="215"/>
      <c r="D705" s="6" t="s">
        <v>167</v>
      </c>
      <c r="E705" s="14">
        <v>6</v>
      </c>
      <c r="F705" s="14">
        <v>6</v>
      </c>
      <c r="G705" s="14">
        <v>6</v>
      </c>
      <c r="H705" s="14">
        <v>6</v>
      </c>
      <c r="I705" s="14">
        <v>6</v>
      </c>
      <c r="J705" s="224"/>
    </row>
    <row r="706" spans="2:11" x14ac:dyDescent="0.25">
      <c r="B706" s="219" t="s">
        <v>168</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169</v>
      </c>
      <c r="E709" s="266">
        <v>0</v>
      </c>
      <c r="F709" s="266">
        <v>0</v>
      </c>
      <c r="G709" s="266">
        <v>0</v>
      </c>
      <c r="H709" s="266">
        <v>0</v>
      </c>
      <c r="I709" s="266">
        <v>0</v>
      </c>
      <c r="J709" s="218"/>
    </row>
    <row r="710" spans="2:11" x14ac:dyDescent="0.25">
      <c r="B710" s="219" t="s">
        <v>170</v>
      </c>
      <c r="C710" s="220"/>
      <c r="D710" s="221"/>
      <c r="E710" s="312"/>
      <c r="F710" s="312"/>
      <c r="G710" s="312"/>
      <c r="H710" s="312"/>
      <c r="I710" s="312"/>
      <c r="J710" s="223"/>
    </row>
    <row r="711" spans="2:11" x14ac:dyDescent="0.25">
      <c r="B711" s="214"/>
      <c r="C711" s="215"/>
      <c r="D711" s="6" t="s">
        <v>171</v>
      </c>
      <c r="E711" s="14">
        <v>0</v>
      </c>
      <c r="F711" s="14">
        <v>0</v>
      </c>
      <c r="G711" s="14">
        <v>0</v>
      </c>
      <c r="H711" s="14">
        <v>0</v>
      </c>
      <c r="I711" s="14">
        <v>0</v>
      </c>
      <c r="J711" s="224"/>
      <c r="K711" s="27"/>
    </row>
    <row r="712" spans="2:11" ht="17.25" x14ac:dyDescent="0.25">
      <c r="B712" s="273"/>
      <c r="C712" s="274"/>
      <c r="D712" s="6" t="s">
        <v>172</v>
      </c>
      <c r="E712" s="14">
        <v>0</v>
      </c>
      <c r="F712" s="14">
        <v>0</v>
      </c>
      <c r="G712" s="14">
        <v>0</v>
      </c>
      <c r="H712" s="14">
        <v>0</v>
      </c>
      <c r="I712" s="14">
        <v>0</v>
      </c>
      <c r="J712" s="224"/>
      <c r="K712" s="27"/>
    </row>
    <row r="713" spans="2:11" x14ac:dyDescent="0.25">
      <c r="B713" s="275"/>
      <c r="C713" s="276"/>
      <c r="D713" s="277" t="s">
        <v>173</v>
      </c>
      <c r="E713" s="278">
        <v>0</v>
      </c>
      <c r="F713" s="278">
        <v>0</v>
      </c>
      <c r="G713" s="278">
        <v>0</v>
      </c>
      <c r="H713" s="278">
        <v>0</v>
      </c>
      <c r="I713" s="278">
        <v>0</v>
      </c>
      <c r="J713" s="279"/>
      <c r="K713" s="27"/>
    </row>
    <row r="714" spans="2:11" ht="17.25" x14ac:dyDescent="0.25">
      <c r="B714" s="273"/>
      <c r="C714" s="274"/>
      <c r="D714" s="6" t="s">
        <v>172</v>
      </c>
      <c r="E714" s="14">
        <v>0</v>
      </c>
      <c r="F714" s="14">
        <v>0</v>
      </c>
      <c r="G714" s="14">
        <v>0</v>
      </c>
      <c r="H714" s="14">
        <v>0</v>
      </c>
      <c r="I714" s="14">
        <v>0</v>
      </c>
      <c r="J714" s="224"/>
      <c r="K714" s="27"/>
    </row>
    <row r="715" spans="2:11" x14ac:dyDescent="0.25">
      <c r="B715" s="275"/>
      <c r="C715" s="276"/>
      <c r="D715" s="277" t="s">
        <v>174</v>
      </c>
      <c r="E715" s="278">
        <v>0</v>
      </c>
      <c r="F715" s="278">
        <v>0</v>
      </c>
      <c r="G715" s="278">
        <v>0</v>
      </c>
      <c r="H715" s="278">
        <v>0</v>
      </c>
      <c r="I715" s="278">
        <v>0</v>
      </c>
      <c r="J715" s="279"/>
      <c r="K715" s="27"/>
    </row>
    <row r="716" spans="2:11" ht="17.25" x14ac:dyDescent="0.25">
      <c r="B716" s="273"/>
      <c r="C716" s="274"/>
      <c r="D716" s="6" t="s">
        <v>172</v>
      </c>
      <c r="E716" s="14">
        <v>0</v>
      </c>
      <c r="F716" s="14">
        <v>0</v>
      </c>
      <c r="G716" s="14">
        <v>0</v>
      </c>
      <c r="H716" s="14">
        <v>0</v>
      </c>
      <c r="I716" s="14">
        <v>0</v>
      </c>
      <c r="J716" s="224"/>
      <c r="K716" s="27"/>
    </row>
    <row r="717" spans="2:11" x14ac:dyDescent="0.25">
      <c r="B717" s="275"/>
      <c r="C717" s="276"/>
      <c r="D717" s="277" t="s">
        <v>175</v>
      </c>
      <c r="E717" s="278">
        <v>0</v>
      </c>
      <c r="F717" s="278">
        <v>0</v>
      </c>
      <c r="G717" s="278">
        <v>0</v>
      </c>
      <c r="H717" s="278">
        <v>0</v>
      </c>
      <c r="I717" s="278">
        <v>0</v>
      </c>
      <c r="J717" s="279"/>
      <c r="K717" s="27"/>
    </row>
    <row r="718" spans="2:11" ht="17.25" x14ac:dyDescent="0.25">
      <c r="B718" s="273"/>
      <c r="C718" s="274"/>
      <c r="D718" s="6" t="s">
        <v>172</v>
      </c>
      <c r="E718" s="14">
        <v>0</v>
      </c>
      <c r="F718" s="14">
        <v>0</v>
      </c>
      <c r="G718" s="14">
        <v>0</v>
      </c>
      <c r="H718" s="14">
        <v>0</v>
      </c>
      <c r="I718" s="14">
        <v>0</v>
      </c>
      <c r="J718" s="224"/>
      <c r="K718" s="27"/>
    </row>
    <row r="719" spans="2:11" x14ac:dyDescent="0.25">
      <c r="B719" s="275"/>
      <c r="C719" s="276"/>
      <c r="D719" s="277" t="s">
        <v>176</v>
      </c>
      <c r="E719" s="278">
        <v>0</v>
      </c>
      <c r="F719" s="278">
        <v>0</v>
      </c>
      <c r="G719" s="278">
        <v>0</v>
      </c>
      <c r="H719" s="278">
        <v>0</v>
      </c>
      <c r="I719" s="278">
        <v>0</v>
      </c>
      <c r="J719" s="279"/>
      <c r="K719" s="27"/>
    </row>
    <row r="720" spans="2:11" ht="18" thickBot="1" x14ac:dyDescent="0.3">
      <c r="B720" s="280"/>
      <c r="C720" s="281"/>
      <c r="D720" s="25" t="s">
        <v>172</v>
      </c>
      <c r="E720" s="17">
        <v>0</v>
      </c>
      <c r="F720" s="17">
        <v>0</v>
      </c>
      <c r="G720" s="17">
        <v>0</v>
      </c>
      <c r="H720" s="17">
        <v>0</v>
      </c>
      <c r="I720" s="17">
        <v>0</v>
      </c>
      <c r="J720" s="282"/>
      <c r="K720" s="27"/>
    </row>
    <row r="721" spans="2:11" x14ac:dyDescent="0.25">
      <c r="B721" s="261" t="s">
        <v>156</v>
      </c>
      <c r="C721" s="230">
        <f>C695+1</f>
        <v>28</v>
      </c>
      <c r="D721" s="231"/>
      <c r="E721" s="308"/>
      <c r="F721" s="308"/>
      <c r="G721" s="308"/>
      <c r="H721" s="308"/>
      <c r="I721" s="308"/>
      <c r="J721" s="233"/>
    </row>
    <row r="722" spans="2:11" x14ac:dyDescent="0.25">
      <c r="B722" s="219" t="s">
        <v>157</v>
      </c>
      <c r="C722" s="220"/>
      <c r="D722" s="221"/>
      <c r="E722" s="309"/>
      <c r="F722" s="309"/>
      <c r="G722" s="309"/>
      <c r="H722" s="309"/>
      <c r="I722" s="309"/>
      <c r="J722" s="223"/>
    </row>
    <row r="723" spans="2:11" x14ac:dyDescent="0.25">
      <c r="B723" s="214"/>
      <c r="C723" s="215"/>
      <c r="D723" s="6" t="s">
        <v>158</v>
      </c>
      <c r="E723" s="23" t="e">
        <v>#N/A</v>
      </c>
      <c r="F723" s="23" t="e">
        <v>#N/A</v>
      </c>
      <c r="G723" s="23" t="e">
        <v>#N/A</v>
      </c>
      <c r="H723" s="23" t="e">
        <v>#N/A</v>
      </c>
      <c r="I723" s="23" t="e">
        <v>#N/A</v>
      </c>
      <c r="J723" s="24"/>
    </row>
    <row r="724" spans="2:11" x14ac:dyDescent="0.25">
      <c r="B724" s="214"/>
      <c r="C724" s="215"/>
      <c r="D724" s="6" t="s">
        <v>159</v>
      </c>
      <c r="E724" s="23" t="e">
        <v>#N/A</v>
      </c>
      <c r="F724" s="23" t="e">
        <v>#N/A</v>
      </c>
      <c r="G724" s="23" t="e">
        <v>#N/A</v>
      </c>
      <c r="H724" s="23" t="e">
        <v>#N/A</v>
      </c>
      <c r="I724" s="23" t="e">
        <v>#N/A</v>
      </c>
      <c r="J724" s="24"/>
    </row>
    <row r="725" spans="2:11" x14ac:dyDescent="0.25">
      <c r="B725" s="214"/>
      <c r="C725" s="215"/>
      <c r="D725" s="6" t="s">
        <v>160</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162</v>
      </c>
      <c r="C727" s="220"/>
      <c r="D727" s="221"/>
      <c r="E727" s="312"/>
      <c r="F727" s="312"/>
      <c r="G727" s="312"/>
      <c r="H727" s="312"/>
      <c r="I727" s="312"/>
      <c r="J727" s="223"/>
    </row>
    <row r="728" spans="2:11" x14ac:dyDescent="0.25">
      <c r="B728" s="214"/>
      <c r="C728" s="215"/>
      <c r="D728" s="6" t="s">
        <v>163</v>
      </c>
      <c r="E728" s="11" t="s">
        <v>164</v>
      </c>
      <c r="F728" s="11" t="s">
        <v>164</v>
      </c>
      <c r="G728" s="11" t="s">
        <v>164</v>
      </c>
      <c r="H728" s="11" t="s">
        <v>164</v>
      </c>
      <c r="I728" s="11" t="s">
        <v>164</v>
      </c>
      <c r="J728" s="224"/>
      <c r="K728" s="27"/>
    </row>
    <row r="729" spans="2:11" ht="17.25" x14ac:dyDescent="0.25">
      <c r="B729" s="214"/>
      <c r="C729" s="215"/>
      <c r="D729" s="6" t="s">
        <v>165</v>
      </c>
      <c r="E729" s="11">
        <v>0</v>
      </c>
      <c r="F729" s="11">
        <v>0</v>
      </c>
      <c r="G729" s="11">
        <v>0</v>
      </c>
      <c r="H729" s="11">
        <v>0</v>
      </c>
      <c r="I729" s="11">
        <v>0</v>
      </c>
      <c r="J729" s="224"/>
    </row>
    <row r="730" spans="2:11" s="272" customFormat="1" ht="17.25" x14ac:dyDescent="0.25">
      <c r="B730" s="267"/>
      <c r="C730" s="268"/>
      <c r="D730" s="269" t="s">
        <v>166</v>
      </c>
      <c r="E730" s="283">
        <v>0</v>
      </c>
      <c r="F730" s="283">
        <v>0</v>
      </c>
      <c r="G730" s="283">
        <v>0</v>
      </c>
      <c r="H730" s="283">
        <v>0</v>
      </c>
      <c r="I730" s="283">
        <v>0</v>
      </c>
      <c r="J730" s="270"/>
      <c r="K730" s="285"/>
    </row>
    <row r="731" spans="2:11" x14ac:dyDescent="0.25">
      <c r="B731" s="214"/>
      <c r="C731" s="215"/>
      <c r="D731" s="6" t="s">
        <v>167</v>
      </c>
      <c r="E731" s="14">
        <v>6</v>
      </c>
      <c r="F731" s="14">
        <v>6</v>
      </c>
      <c r="G731" s="14">
        <v>6</v>
      </c>
      <c r="H731" s="14">
        <v>6</v>
      </c>
      <c r="I731" s="14">
        <v>6</v>
      </c>
      <c r="J731" s="224"/>
    </row>
    <row r="732" spans="2:11" x14ac:dyDescent="0.25">
      <c r="B732" s="219" t="s">
        <v>168</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169</v>
      </c>
      <c r="E735" s="266">
        <v>0</v>
      </c>
      <c r="F735" s="266">
        <v>0</v>
      </c>
      <c r="G735" s="266">
        <v>0</v>
      </c>
      <c r="H735" s="266">
        <v>0</v>
      </c>
      <c r="I735" s="266">
        <v>0</v>
      </c>
      <c r="J735" s="218"/>
    </row>
    <row r="736" spans="2:11" x14ac:dyDescent="0.25">
      <c r="B736" s="219" t="s">
        <v>170</v>
      </c>
      <c r="C736" s="220"/>
      <c r="D736" s="221"/>
      <c r="E736" s="312"/>
      <c r="F736" s="312"/>
      <c r="G736" s="312"/>
      <c r="H736" s="312"/>
      <c r="I736" s="312"/>
      <c r="J736" s="223"/>
    </row>
    <row r="737" spans="2:11" x14ac:dyDescent="0.25">
      <c r="B737" s="214"/>
      <c r="C737" s="215"/>
      <c r="D737" s="6" t="s">
        <v>171</v>
      </c>
      <c r="E737" s="14">
        <v>0</v>
      </c>
      <c r="F737" s="14">
        <v>0</v>
      </c>
      <c r="G737" s="14">
        <v>0</v>
      </c>
      <c r="H737" s="14">
        <v>0</v>
      </c>
      <c r="I737" s="14">
        <v>0</v>
      </c>
      <c r="J737" s="224"/>
      <c r="K737" s="27"/>
    </row>
    <row r="738" spans="2:11" ht="17.25" x14ac:dyDescent="0.25">
      <c r="B738" s="273"/>
      <c r="C738" s="274"/>
      <c r="D738" s="6" t="s">
        <v>172</v>
      </c>
      <c r="E738" s="14">
        <v>0</v>
      </c>
      <c r="F738" s="14">
        <v>0</v>
      </c>
      <c r="G738" s="14">
        <v>0</v>
      </c>
      <c r="H738" s="14">
        <v>0</v>
      </c>
      <c r="I738" s="14">
        <v>0</v>
      </c>
      <c r="J738" s="224"/>
      <c r="K738" s="27"/>
    </row>
    <row r="739" spans="2:11" x14ac:dyDescent="0.25">
      <c r="B739" s="275"/>
      <c r="C739" s="276"/>
      <c r="D739" s="277" t="s">
        <v>173</v>
      </c>
      <c r="E739" s="278">
        <v>0</v>
      </c>
      <c r="F739" s="278">
        <v>0</v>
      </c>
      <c r="G739" s="278">
        <v>0</v>
      </c>
      <c r="H739" s="278">
        <v>0</v>
      </c>
      <c r="I739" s="278">
        <v>0</v>
      </c>
      <c r="J739" s="279"/>
      <c r="K739" s="27"/>
    </row>
    <row r="740" spans="2:11" ht="17.25" x14ac:dyDescent="0.25">
      <c r="B740" s="273"/>
      <c r="C740" s="274"/>
      <c r="D740" s="6" t="s">
        <v>172</v>
      </c>
      <c r="E740" s="14">
        <v>0</v>
      </c>
      <c r="F740" s="14">
        <v>0</v>
      </c>
      <c r="G740" s="14">
        <v>0</v>
      </c>
      <c r="H740" s="14">
        <v>0</v>
      </c>
      <c r="I740" s="14">
        <v>0</v>
      </c>
      <c r="J740" s="224"/>
      <c r="K740" s="27"/>
    </row>
    <row r="741" spans="2:11" x14ac:dyDescent="0.25">
      <c r="B741" s="275"/>
      <c r="C741" s="276"/>
      <c r="D741" s="277" t="s">
        <v>174</v>
      </c>
      <c r="E741" s="278">
        <v>0</v>
      </c>
      <c r="F741" s="278">
        <v>0</v>
      </c>
      <c r="G741" s="278">
        <v>0</v>
      </c>
      <c r="H741" s="278">
        <v>0</v>
      </c>
      <c r="I741" s="278">
        <v>0</v>
      </c>
      <c r="J741" s="279"/>
      <c r="K741" s="27"/>
    </row>
    <row r="742" spans="2:11" ht="17.25" x14ac:dyDescent="0.25">
      <c r="B742" s="273"/>
      <c r="C742" s="274"/>
      <c r="D742" s="6" t="s">
        <v>172</v>
      </c>
      <c r="E742" s="14">
        <v>0</v>
      </c>
      <c r="F742" s="14">
        <v>0</v>
      </c>
      <c r="G742" s="14">
        <v>0</v>
      </c>
      <c r="H742" s="14">
        <v>0</v>
      </c>
      <c r="I742" s="14">
        <v>0</v>
      </c>
      <c r="J742" s="224"/>
      <c r="K742" s="27"/>
    </row>
    <row r="743" spans="2:11" x14ac:dyDescent="0.25">
      <c r="B743" s="275"/>
      <c r="C743" s="276"/>
      <c r="D743" s="277" t="s">
        <v>175</v>
      </c>
      <c r="E743" s="278">
        <v>0</v>
      </c>
      <c r="F743" s="278">
        <v>0</v>
      </c>
      <c r="G743" s="278">
        <v>0</v>
      </c>
      <c r="H743" s="278">
        <v>0</v>
      </c>
      <c r="I743" s="278">
        <v>0</v>
      </c>
      <c r="J743" s="279"/>
      <c r="K743" s="27"/>
    </row>
    <row r="744" spans="2:11" ht="17.25" x14ac:dyDescent="0.25">
      <c r="B744" s="273"/>
      <c r="C744" s="274"/>
      <c r="D744" s="6" t="s">
        <v>172</v>
      </c>
      <c r="E744" s="14">
        <v>0</v>
      </c>
      <c r="F744" s="14">
        <v>0</v>
      </c>
      <c r="G744" s="14">
        <v>0</v>
      </c>
      <c r="H744" s="14">
        <v>0</v>
      </c>
      <c r="I744" s="14">
        <v>0</v>
      </c>
      <c r="J744" s="224"/>
      <c r="K744" s="27"/>
    </row>
    <row r="745" spans="2:11" x14ac:dyDescent="0.25">
      <c r="B745" s="275"/>
      <c r="C745" s="276"/>
      <c r="D745" s="277" t="s">
        <v>176</v>
      </c>
      <c r="E745" s="278">
        <v>0</v>
      </c>
      <c r="F745" s="278">
        <v>0</v>
      </c>
      <c r="G745" s="278">
        <v>0</v>
      </c>
      <c r="H745" s="278">
        <v>0</v>
      </c>
      <c r="I745" s="278">
        <v>0</v>
      </c>
      <c r="J745" s="279"/>
      <c r="K745" s="27"/>
    </row>
    <row r="746" spans="2:11" ht="18" thickBot="1" x14ac:dyDescent="0.3">
      <c r="B746" s="280"/>
      <c r="C746" s="281"/>
      <c r="D746" s="25" t="s">
        <v>172</v>
      </c>
      <c r="E746" s="17">
        <v>0</v>
      </c>
      <c r="F746" s="17">
        <v>0</v>
      </c>
      <c r="G746" s="17">
        <v>0</v>
      </c>
      <c r="H746" s="17">
        <v>0</v>
      </c>
      <c r="I746" s="17">
        <v>0</v>
      </c>
      <c r="J746" s="282"/>
      <c r="K746" s="27"/>
    </row>
    <row r="747" spans="2:11" x14ac:dyDescent="0.25">
      <c r="B747" s="261" t="s">
        <v>156</v>
      </c>
      <c r="C747" s="230">
        <f>C721+1</f>
        <v>29</v>
      </c>
      <c r="D747" s="231"/>
      <c r="E747" s="308"/>
      <c r="F747" s="308"/>
      <c r="G747" s="308"/>
      <c r="H747" s="308"/>
      <c r="I747" s="308"/>
      <c r="J747" s="233"/>
    </row>
    <row r="748" spans="2:11" x14ac:dyDescent="0.25">
      <c r="B748" s="219" t="s">
        <v>157</v>
      </c>
      <c r="C748" s="220"/>
      <c r="D748" s="221"/>
      <c r="E748" s="309"/>
      <c r="F748" s="309"/>
      <c r="G748" s="309"/>
      <c r="H748" s="309"/>
      <c r="I748" s="309"/>
      <c r="J748" s="223"/>
    </row>
    <row r="749" spans="2:11" x14ac:dyDescent="0.25">
      <c r="B749" s="214"/>
      <c r="C749" s="215"/>
      <c r="D749" s="6" t="s">
        <v>158</v>
      </c>
      <c r="E749" s="23" t="e">
        <v>#N/A</v>
      </c>
      <c r="F749" s="23" t="e">
        <v>#N/A</v>
      </c>
      <c r="G749" s="23" t="e">
        <v>#N/A</v>
      </c>
      <c r="H749" s="23" t="e">
        <v>#N/A</v>
      </c>
      <c r="I749" s="23" t="e">
        <v>#N/A</v>
      </c>
      <c r="J749" s="24"/>
    </row>
    <row r="750" spans="2:11" x14ac:dyDescent="0.25">
      <c r="B750" s="214"/>
      <c r="C750" s="215"/>
      <c r="D750" s="6" t="s">
        <v>159</v>
      </c>
      <c r="E750" s="23" t="e">
        <v>#N/A</v>
      </c>
      <c r="F750" s="23" t="e">
        <v>#N/A</v>
      </c>
      <c r="G750" s="23" t="e">
        <v>#N/A</v>
      </c>
      <c r="H750" s="23" t="e">
        <v>#N/A</v>
      </c>
      <c r="I750" s="23" t="e">
        <v>#N/A</v>
      </c>
      <c r="J750" s="24"/>
    </row>
    <row r="751" spans="2:11" x14ac:dyDescent="0.25">
      <c r="B751" s="214"/>
      <c r="C751" s="215"/>
      <c r="D751" s="6" t="s">
        <v>160</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162</v>
      </c>
      <c r="C753" s="220"/>
      <c r="D753" s="221"/>
      <c r="E753" s="312"/>
      <c r="F753" s="312"/>
      <c r="G753" s="312"/>
      <c r="H753" s="312"/>
      <c r="I753" s="312"/>
      <c r="J753" s="223"/>
    </row>
    <row r="754" spans="2:11" x14ac:dyDescent="0.25">
      <c r="B754" s="214"/>
      <c r="C754" s="215"/>
      <c r="D754" s="6" t="s">
        <v>163</v>
      </c>
      <c r="E754" s="11" t="s">
        <v>164</v>
      </c>
      <c r="F754" s="11" t="s">
        <v>164</v>
      </c>
      <c r="G754" s="11" t="s">
        <v>164</v>
      </c>
      <c r="H754" s="11" t="s">
        <v>164</v>
      </c>
      <c r="I754" s="11" t="s">
        <v>164</v>
      </c>
      <c r="J754" s="224"/>
      <c r="K754" s="27"/>
    </row>
    <row r="755" spans="2:11" ht="17.25" x14ac:dyDescent="0.25">
      <c r="B755" s="214"/>
      <c r="C755" s="215"/>
      <c r="D755" s="6" t="s">
        <v>165</v>
      </c>
      <c r="E755" s="11">
        <v>0</v>
      </c>
      <c r="F755" s="11">
        <v>0</v>
      </c>
      <c r="G755" s="11">
        <v>0</v>
      </c>
      <c r="H755" s="11">
        <v>0</v>
      </c>
      <c r="I755" s="11">
        <v>0</v>
      </c>
      <c r="J755" s="224"/>
    </row>
    <row r="756" spans="2:11" s="272" customFormat="1" ht="17.25" x14ac:dyDescent="0.25">
      <c r="B756" s="267"/>
      <c r="C756" s="268"/>
      <c r="D756" s="269" t="s">
        <v>166</v>
      </c>
      <c r="E756" s="283">
        <v>0</v>
      </c>
      <c r="F756" s="283">
        <v>0</v>
      </c>
      <c r="G756" s="283">
        <v>0</v>
      </c>
      <c r="H756" s="283">
        <v>0</v>
      </c>
      <c r="I756" s="283">
        <v>0</v>
      </c>
      <c r="J756" s="270"/>
      <c r="K756" s="285"/>
    </row>
    <row r="757" spans="2:11" x14ac:dyDescent="0.25">
      <c r="B757" s="214"/>
      <c r="C757" s="215"/>
      <c r="D757" s="6" t="s">
        <v>167</v>
      </c>
      <c r="E757" s="14">
        <v>6</v>
      </c>
      <c r="F757" s="14">
        <v>6</v>
      </c>
      <c r="G757" s="14">
        <v>6</v>
      </c>
      <c r="H757" s="14">
        <v>6</v>
      </c>
      <c r="I757" s="14">
        <v>6</v>
      </c>
      <c r="J757" s="224"/>
    </row>
    <row r="758" spans="2:11" x14ac:dyDescent="0.25">
      <c r="B758" s="219" t="s">
        <v>168</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169</v>
      </c>
      <c r="E761" s="266">
        <v>0</v>
      </c>
      <c r="F761" s="266">
        <v>0</v>
      </c>
      <c r="G761" s="266">
        <v>0</v>
      </c>
      <c r="H761" s="266">
        <v>0</v>
      </c>
      <c r="I761" s="266">
        <v>0</v>
      </c>
      <c r="J761" s="218"/>
    </row>
    <row r="762" spans="2:11" x14ac:dyDescent="0.25">
      <c r="B762" s="219" t="s">
        <v>170</v>
      </c>
      <c r="C762" s="220"/>
      <c r="D762" s="221"/>
      <c r="E762" s="312"/>
      <c r="F762" s="312"/>
      <c r="G762" s="312"/>
      <c r="H762" s="312"/>
      <c r="I762" s="312"/>
      <c r="J762" s="223"/>
    </row>
    <row r="763" spans="2:11" x14ac:dyDescent="0.25">
      <c r="B763" s="214"/>
      <c r="C763" s="215"/>
      <c r="D763" s="6" t="s">
        <v>171</v>
      </c>
      <c r="E763" s="14">
        <v>0</v>
      </c>
      <c r="F763" s="14">
        <v>0</v>
      </c>
      <c r="G763" s="14">
        <v>0</v>
      </c>
      <c r="H763" s="14">
        <v>0</v>
      </c>
      <c r="I763" s="14">
        <v>0</v>
      </c>
      <c r="J763" s="224"/>
      <c r="K763" s="27"/>
    </row>
    <row r="764" spans="2:11" ht="17.25" x14ac:dyDescent="0.25">
      <c r="B764" s="273"/>
      <c r="C764" s="274"/>
      <c r="D764" s="6" t="s">
        <v>172</v>
      </c>
      <c r="E764" s="14">
        <v>0</v>
      </c>
      <c r="F764" s="14">
        <v>0</v>
      </c>
      <c r="G764" s="14">
        <v>0</v>
      </c>
      <c r="H764" s="14">
        <v>0</v>
      </c>
      <c r="I764" s="14">
        <v>0</v>
      </c>
      <c r="J764" s="224"/>
      <c r="K764" s="27"/>
    </row>
    <row r="765" spans="2:11" x14ac:dyDescent="0.25">
      <c r="B765" s="275"/>
      <c r="C765" s="276"/>
      <c r="D765" s="277" t="s">
        <v>173</v>
      </c>
      <c r="E765" s="278">
        <v>0</v>
      </c>
      <c r="F765" s="278">
        <v>0</v>
      </c>
      <c r="G765" s="278">
        <v>0</v>
      </c>
      <c r="H765" s="278">
        <v>0</v>
      </c>
      <c r="I765" s="278">
        <v>0</v>
      </c>
      <c r="J765" s="279"/>
      <c r="K765" s="27"/>
    </row>
    <row r="766" spans="2:11" ht="17.25" x14ac:dyDescent="0.25">
      <c r="B766" s="273"/>
      <c r="C766" s="274"/>
      <c r="D766" s="6" t="s">
        <v>172</v>
      </c>
      <c r="E766" s="14">
        <v>0</v>
      </c>
      <c r="F766" s="14">
        <v>0</v>
      </c>
      <c r="G766" s="14">
        <v>0</v>
      </c>
      <c r="H766" s="14">
        <v>0</v>
      </c>
      <c r="I766" s="14">
        <v>0</v>
      </c>
      <c r="J766" s="224"/>
      <c r="K766" s="27"/>
    </row>
    <row r="767" spans="2:11" x14ac:dyDescent="0.25">
      <c r="B767" s="275"/>
      <c r="C767" s="276"/>
      <c r="D767" s="277" t="s">
        <v>174</v>
      </c>
      <c r="E767" s="278">
        <v>0</v>
      </c>
      <c r="F767" s="278">
        <v>0</v>
      </c>
      <c r="G767" s="278">
        <v>0</v>
      </c>
      <c r="H767" s="278">
        <v>0</v>
      </c>
      <c r="I767" s="278">
        <v>0</v>
      </c>
      <c r="J767" s="279"/>
      <c r="K767" s="27"/>
    </row>
    <row r="768" spans="2:11" ht="17.25" x14ac:dyDescent="0.25">
      <c r="B768" s="273"/>
      <c r="C768" s="274"/>
      <c r="D768" s="6" t="s">
        <v>172</v>
      </c>
      <c r="E768" s="14">
        <v>0</v>
      </c>
      <c r="F768" s="14">
        <v>0</v>
      </c>
      <c r="G768" s="14">
        <v>0</v>
      </c>
      <c r="H768" s="14">
        <v>0</v>
      </c>
      <c r="I768" s="14">
        <v>0</v>
      </c>
      <c r="J768" s="224"/>
      <c r="K768" s="27"/>
    </row>
    <row r="769" spans="2:11" x14ac:dyDescent="0.25">
      <c r="B769" s="275"/>
      <c r="C769" s="276"/>
      <c r="D769" s="277" t="s">
        <v>175</v>
      </c>
      <c r="E769" s="278">
        <v>0</v>
      </c>
      <c r="F769" s="278">
        <v>0</v>
      </c>
      <c r="G769" s="278">
        <v>0</v>
      </c>
      <c r="H769" s="278">
        <v>0</v>
      </c>
      <c r="I769" s="278">
        <v>0</v>
      </c>
      <c r="J769" s="279"/>
      <c r="K769" s="27"/>
    </row>
    <row r="770" spans="2:11" ht="17.25" x14ac:dyDescent="0.25">
      <c r="B770" s="273"/>
      <c r="C770" s="274"/>
      <c r="D770" s="6" t="s">
        <v>172</v>
      </c>
      <c r="E770" s="14">
        <v>0</v>
      </c>
      <c r="F770" s="14">
        <v>0</v>
      </c>
      <c r="G770" s="14">
        <v>0</v>
      </c>
      <c r="H770" s="14">
        <v>0</v>
      </c>
      <c r="I770" s="14">
        <v>0</v>
      </c>
      <c r="J770" s="224"/>
      <c r="K770" s="27"/>
    </row>
    <row r="771" spans="2:11" x14ac:dyDescent="0.25">
      <c r="B771" s="275"/>
      <c r="C771" s="276"/>
      <c r="D771" s="277" t="s">
        <v>176</v>
      </c>
      <c r="E771" s="278">
        <v>0</v>
      </c>
      <c r="F771" s="278">
        <v>0</v>
      </c>
      <c r="G771" s="278">
        <v>0</v>
      </c>
      <c r="H771" s="278">
        <v>0</v>
      </c>
      <c r="I771" s="278">
        <v>0</v>
      </c>
      <c r="J771" s="279"/>
      <c r="K771" s="27"/>
    </row>
    <row r="772" spans="2:11" ht="18" thickBot="1" x14ac:dyDescent="0.3">
      <c r="B772" s="280"/>
      <c r="C772" s="281"/>
      <c r="D772" s="25" t="s">
        <v>172</v>
      </c>
      <c r="E772" s="17">
        <v>0</v>
      </c>
      <c r="F772" s="17">
        <v>0</v>
      </c>
      <c r="G772" s="17">
        <v>0</v>
      </c>
      <c r="H772" s="17">
        <v>0</v>
      </c>
      <c r="I772" s="17">
        <v>0</v>
      </c>
      <c r="J772" s="282"/>
      <c r="K772" s="27"/>
    </row>
    <row r="773" spans="2:11" x14ac:dyDescent="0.25">
      <c r="B773" s="261" t="s">
        <v>156</v>
      </c>
      <c r="C773" s="230">
        <f>C747+1</f>
        <v>30</v>
      </c>
      <c r="D773" s="231"/>
      <c r="E773" s="308"/>
      <c r="F773" s="308"/>
      <c r="G773" s="308"/>
      <c r="H773" s="308"/>
      <c r="I773" s="308"/>
      <c r="J773" s="233"/>
    </row>
    <row r="774" spans="2:11" x14ac:dyDescent="0.25">
      <c r="B774" s="219" t="s">
        <v>157</v>
      </c>
      <c r="C774" s="220"/>
      <c r="D774" s="221"/>
      <c r="E774" s="309"/>
      <c r="F774" s="309"/>
      <c r="G774" s="309"/>
      <c r="H774" s="309"/>
      <c r="I774" s="309"/>
      <c r="J774" s="223"/>
    </row>
    <row r="775" spans="2:11" x14ac:dyDescent="0.25">
      <c r="B775" s="214"/>
      <c r="C775" s="215"/>
      <c r="D775" s="6" t="s">
        <v>158</v>
      </c>
      <c r="E775" s="23" t="e">
        <v>#N/A</v>
      </c>
      <c r="F775" s="23" t="e">
        <v>#N/A</v>
      </c>
      <c r="G775" s="23" t="e">
        <v>#N/A</v>
      </c>
      <c r="H775" s="23" t="e">
        <v>#N/A</v>
      </c>
      <c r="I775" s="23" t="e">
        <v>#N/A</v>
      </c>
      <c r="J775" s="24"/>
    </row>
    <row r="776" spans="2:11" x14ac:dyDescent="0.25">
      <c r="B776" s="214"/>
      <c r="C776" s="215"/>
      <c r="D776" s="6" t="s">
        <v>159</v>
      </c>
      <c r="E776" s="23" t="e">
        <v>#N/A</v>
      </c>
      <c r="F776" s="23" t="e">
        <v>#N/A</v>
      </c>
      <c r="G776" s="23" t="e">
        <v>#N/A</v>
      </c>
      <c r="H776" s="23" t="e">
        <v>#N/A</v>
      </c>
      <c r="I776" s="23" t="e">
        <v>#N/A</v>
      </c>
      <c r="J776" s="24"/>
    </row>
    <row r="777" spans="2:11" x14ac:dyDescent="0.25">
      <c r="B777" s="214"/>
      <c r="C777" s="215"/>
      <c r="D777" s="6" t="s">
        <v>160</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162</v>
      </c>
      <c r="C779" s="220"/>
      <c r="D779" s="221"/>
      <c r="E779" s="312"/>
      <c r="F779" s="312"/>
      <c r="G779" s="312"/>
      <c r="H779" s="312"/>
      <c r="I779" s="312"/>
      <c r="J779" s="223"/>
    </row>
    <row r="780" spans="2:11" x14ac:dyDescent="0.25">
      <c r="B780" s="214"/>
      <c r="C780" s="215"/>
      <c r="D780" s="6" t="s">
        <v>163</v>
      </c>
      <c r="E780" s="11" t="s">
        <v>164</v>
      </c>
      <c r="F780" s="11" t="s">
        <v>164</v>
      </c>
      <c r="G780" s="11" t="s">
        <v>164</v>
      </c>
      <c r="H780" s="11" t="s">
        <v>164</v>
      </c>
      <c r="I780" s="11" t="s">
        <v>164</v>
      </c>
      <c r="J780" s="224"/>
      <c r="K780" s="27"/>
    </row>
    <row r="781" spans="2:11" ht="17.25" x14ac:dyDescent="0.25">
      <c r="B781" s="214"/>
      <c r="C781" s="215"/>
      <c r="D781" s="6" t="s">
        <v>165</v>
      </c>
      <c r="E781" s="11">
        <v>0</v>
      </c>
      <c r="F781" s="11">
        <v>0</v>
      </c>
      <c r="G781" s="11">
        <v>0</v>
      </c>
      <c r="H781" s="11">
        <v>0</v>
      </c>
      <c r="I781" s="11">
        <v>0</v>
      </c>
      <c r="J781" s="224"/>
    </row>
    <row r="782" spans="2:11" s="272" customFormat="1" ht="17.25" x14ac:dyDescent="0.25">
      <c r="B782" s="267"/>
      <c r="C782" s="268"/>
      <c r="D782" s="269" t="s">
        <v>166</v>
      </c>
      <c r="E782" s="283">
        <v>0</v>
      </c>
      <c r="F782" s="283">
        <v>0</v>
      </c>
      <c r="G782" s="283">
        <v>0</v>
      </c>
      <c r="H782" s="283">
        <v>0</v>
      </c>
      <c r="I782" s="283">
        <v>0</v>
      </c>
      <c r="J782" s="270"/>
      <c r="K782" s="285"/>
    </row>
    <row r="783" spans="2:11" x14ac:dyDescent="0.25">
      <c r="B783" s="214"/>
      <c r="C783" s="215"/>
      <c r="D783" s="6" t="s">
        <v>167</v>
      </c>
      <c r="E783" s="14">
        <v>6</v>
      </c>
      <c r="F783" s="14">
        <v>6</v>
      </c>
      <c r="G783" s="14">
        <v>6</v>
      </c>
      <c r="H783" s="14">
        <v>6</v>
      </c>
      <c r="I783" s="14">
        <v>6</v>
      </c>
      <c r="J783" s="224"/>
    </row>
    <row r="784" spans="2:11" x14ac:dyDescent="0.25">
      <c r="B784" s="219" t="s">
        <v>168</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169</v>
      </c>
      <c r="E787" s="266">
        <v>0</v>
      </c>
      <c r="F787" s="266">
        <v>0</v>
      </c>
      <c r="G787" s="266">
        <v>0</v>
      </c>
      <c r="H787" s="266">
        <v>0</v>
      </c>
      <c r="I787" s="266">
        <v>0</v>
      </c>
      <c r="J787" s="218"/>
    </row>
    <row r="788" spans="2:11" x14ac:dyDescent="0.25">
      <c r="B788" s="219" t="s">
        <v>170</v>
      </c>
      <c r="C788" s="220"/>
      <c r="D788" s="221"/>
      <c r="E788" s="312"/>
      <c r="F788" s="312"/>
      <c r="G788" s="312"/>
      <c r="H788" s="312"/>
      <c r="I788" s="312"/>
      <c r="J788" s="223"/>
    </row>
    <row r="789" spans="2:11" x14ac:dyDescent="0.25">
      <c r="B789" s="214"/>
      <c r="C789" s="215"/>
      <c r="D789" s="6" t="s">
        <v>171</v>
      </c>
      <c r="E789" s="14">
        <v>0</v>
      </c>
      <c r="F789" s="14">
        <v>0</v>
      </c>
      <c r="G789" s="14">
        <v>0</v>
      </c>
      <c r="H789" s="14">
        <v>0</v>
      </c>
      <c r="I789" s="14">
        <v>0</v>
      </c>
      <c r="J789" s="224"/>
      <c r="K789" s="27"/>
    </row>
    <row r="790" spans="2:11" ht="17.25" x14ac:dyDescent="0.25">
      <c r="B790" s="273"/>
      <c r="C790" s="274"/>
      <c r="D790" s="6" t="s">
        <v>172</v>
      </c>
      <c r="E790" s="14">
        <v>0</v>
      </c>
      <c r="F790" s="14">
        <v>0</v>
      </c>
      <c r="G790" s="14">
        <v>0</v>
      </c>
      <c r="H790" s="14">
        <v>0</v>
      </c>
      <c r="I790" s="14">
        <v>0</v>
      </c>
      <c r="J790" s="224"/>
      <c r="K790" s="27"/>
    </row>
    <row r="791" spans="2:11" x14ac:dyDescent="0.25">
      <c r="B791" s="275"/>
      <c r="C791" s="276"/>
      <c r="D791" s="277" t="s">
        <v>173</v>
      </c>
      <c r="E791" s="278">
        <v>0</v>
      </c>
      <c r="F791" s="278">
        <v>0</v>
      </c>
      <c r="G791" s="278">
        <v>0</v>
      </c>
      <c r="H791" s="278">
        <v>0</v>
      </c>
      <c r="I791" s="278">
        <v>0</v>
      </c>
      <c r="J791" s="279"/>
      <c r="K791" s="27"/>
    </row>
    <row r="792" spans="2:11" ht="17.25" x14ac:dyDescent="0.25">
      <c r="B792" s="273"/>
      <c r="C792" s="274"/>
      <c r="D792" s="6" t="s">
        <v>172</v>
      </c>
      <c r="E792" s="14">
        <v>0</v>
      </c>
      <c r="F792" s="14">
        <v>0</v>
      </c>
      <c r="G792" s="14">
        <v>0</v>
      </c>
      <c r="H792" s="14">
        <v>0</v>
      </c>
      <c r="I792" s="14">
        <v>0</v>
      </c>
      <c r="J792" s="224"/>
      <c r="K792" s="27"/>
    </row>
    <row r="793" spans="2:11" x14ac:dyDescent="0.25">
      <c r="B793" s="275"/>
      <c r="C793" s="276"/>
      <c r="D793" s="277" t="s">
        <v>174</v>
      </c>
      <c r="E793" s="278">
        <v>0</v>
      </c>
      <c r="F793" s="278">
        <v>0</v>
      </c>
      <c r="G793" s="278">
        <v>0</v>
      </c>
      <c r="H793" s="278">
        <v>0</v>
      </c>
      <c r="I793" s="278">
        <v>0</v>
      </c>
      <c r="J793" s="279"/>
      <c r="K793" s="27"/>
    </row>
    <row r="794" spans="2:11" ht="17.25" x14ac:dyDescent="0.25">
      <c r="B794" s="273"/>
      <c r="C794" s="274"/>
      <c r="D794" s="6" t="s">
        <v>172</v>
      </c>
      <c r="E794" s="14">
        <v>0</v>
      </c>
      <c r="F794" s="14">
        <v>0</v>
      </c>
      <c r="G794" s="14">
        <v>0</v>
      </c>
      <c r="H794" s="14">
        <v>0</v>
      </c>
      <c r="I794" s="14">
        <v>0</v>
      </c>
      <c r="J794" s="224"/>
      <c r="K794" s="27"/>
    </row>
    <row r="795" spans="2:11" x14ac:dyDescent="0.25">
      <c r="B795" s="275"/>
      <c r="C795" s="276"/>
      <c r="D795" s="277" t="s">
        <v>175</v>
      </c>
      <c r="E795" s="278">
        <v>0</v>
      </c>
      <c r="F795" s="278">
        <v>0</v>
      </c>
      <c r="G795" s="278">
        <v>0</v>
      </c>
      <c r="H795" s="278">
        <v>0</v>
      </c>
      <c r="I795" s="278">
        <v>0</v>
      </c>
      <c r="J795" s="279"/>
      <c r="K795" s="27"/>
    </row>
    <row r="796" spans="2:11" ht="17.25" x14ac:dyDescent="0.25">
      <c r="B796" s="273"/>
      <c r="C796" s="274"/>
      <c r="D796" s="6" t="s">
        <v>172</v>
      </c>
      <c r="E796" s="14">
        <v>0</v>
      </c>
      <c r="F796" s="14">
        <v>0</v>
      </c>
      <c r="G796" s="14">
        <v>0</v>
      </c>
      <c r="H796" s="14">
        <v>0</v>
      </c>
      <c r="I796" s="14">
        <v>0</v>
      </c>
      <c r="J796" s="224"/>
      <c r="K796" s="27"/>
    </row>
    <row r="797" spans="2:11" x14ac:dyDescent="0.25">
      <c r="B797" s="275"/>
      <c r="C797" s="276"/>
      <c r="D797" s="277" t="s">
        <v>176</v>
      </c>
      <c r="E797" s="278">
        <v>0</v>
      </c>
      <c r="F797" s="278">
        <v>0</v>
      </c>
      <c r="G797" s="278">
        <v>0</v>
      </c>
      <c r="H797" s="278">
        <v>0</v>
      </c>
      <c r="I797" s="278">
        <v>0</v>
      </c>
      <c r="J797" s="279"/>
      <c r="K797" s="27"/>
    </row>
    <row r="798" spans="2:11" ht="18" thickBot="1" x14ac:dyDescent="0.3">
      <c r="B798" s="280"/>
      <c r="C798" s="281"/>
      <c r="D798" s="25" t="s">
        <v>172</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broke.xlsm]A1c. Parameters for SOM calcs'!#REF!</xm:f>
          </x14:formula1>
          <xm:sqref>E343:I343 E369:I369</xm:sqref>
        </x14:dataValidation>
        <x14:dataValidation type="list" allowBlank="1" showInputMessage="1" showErrorMessage="1" xr:uid="{47E905BF-D334-4D89-8D60-A7395EFCE153}">
          <x14:formula1>
            <xm:f>'E:\ORATOR_Excel\v34\[ORATOR V1.0.34.xlsm]A1c. Parameters for SOM calcs'!#REF!</xm:f>
          </x14:formula1>
          <xm:sqref>E291:I291 E317:I317 E83:I83 E109:I109 E135:I135 E161:I161 E187:I187 E213:I213 E239:I239 E265:I265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531" t="s">
        <v>27</v>
      </c>
      <c r="J6" s="532"/>
      <c r="K6" s="532"/>
      <c r="L6" s="533"/>
      <c r="M6" s="41" t="s">
        <v>28</v>
      </c>
      <c r="N6" s="42"/>
      <c r="O6" s="43"/>
      <c r="P6" s="44"/>
    </row>
    <row r="7" spans="2:50" ht="15.95" customHeight="1" x14ac:dyDescent="0.25">
      <c r="B7" s="33"/>
      <c r="C7" s="45"/>
      <c r="D7" s="35"/>
      <c r="E7" s="46" t="s">
        <v>29</v>
      </c>
      <c r="F7" s="46" t="s">
        <v>30</v>
      </c>
      <c r="G7" s="47">
        <v>100</v>
      </c>
      <c r="H7" s="35" t="s">
        <v>31</v>
      </c>
      <c r="I7" s="534" t="s">
        <v>32</v>
      </c>
      <c r="J7" s="535"/>
      <c r="K7" s="535"/>
      <c r="L7" s="536"/>
      <c r="M7" s="48" t="s">
        <v>33</v>
      </c>
      <c r="N7" s="48"/>
      <c r="O7" s="49"/>
      <c r="P7" s="44"/>
    </row>
    <row r="8" spans="2:50" ht="15.95" customHeight="1" x14ac:dyDescent="0.25">
      <c r="B8" s="50"/>
      <c r="C8" s="45"/>
      <c r="D8" s="35"/>
      <c r="E8" s="46" t="s">
        <v>34</v>
      </c>
      <c r="F8" s="46" t="s">
        <v>35</v>
      </c>
      <c r="G8" s="47">
        <v>100</v>
      </c>
      <c r="H8" s="35" t="s">
        <v>31</v>
      </c>
      <c r="I8" s="534"/>
      <c r="J8" s="535"/>
      <c r="K8" s="535"/>
      <c r="L8" s="536"/>
      <c r="M8" s="48"/>
      <c r="N8" s="48"/>
      <c r="O8" s="49"/>
      <c r="P8" s="44"/>
    </row>
    <row r="9" spans="2:50" ht="15.95" customHeight="1" x14ac:dyDescent="0.25">
      <c r="B9" s="50"/>
      <c r="C9" s="51"/>
      <c r="D9" s="52"/>
      <c r="E9" s="52"/>
      <c r="F9" s="52"/>
      <c r="G9" s="52"/>
      <c r="H9" s="52"/>
      <c r="I9" s="537"/>
      <c r="J9" s="538"/>
      <c r="K9" s="538"/>
      <c r="L9" s="539"/>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529"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530"/>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529"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530"/>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529"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530"/>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529"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530"/>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31"/>
  <sheetViews>
    <sheetView workbookViewId="0">
      <pane ySplit="1" topLeftCell="A8" activePane="bottomLeft" state="frozen"/>
      <selection pane="bottomLeft"/>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107</v>
      </c>
      <c r="Q1" s="181" t="s">
        <v>108</v>
      </c>
      <c r="R1" s="181" t="s">
        <v>109</v>
      </c>
      <c r="S1" s="181" t="s">
        <v>110</v>
      </c>
      <c r="T1" s="181" t="s">
        <v>111</v>
      </c>
      <c r="U1" s="181" t="s">
        <v>112</v>
      </c>
      <c r="V1" s="181" t="s">
        <v>113</v>
      </c>
      <c r="W1" s="181" t="s">
        <v>114</v>
      </c>
      <c r="X1" s="181" t="s">
        <v>115</v>
      </c>
      <c r="Y1" s="181" t="s">
        <v>116</v>
      </c>
      <c r="Z1" s="181" t="s">
        <v>117</v>
      </c>
      <c r="AA1" s="181" t="s">
        <v>118</v>
      </c>
      <c r="AB1" s="181" t="s">
        <v>119</v>
      </c>
      <c r="AC1" s="181" t="s">
        <v>120</v>
      </c>
      <c r="AD1" s="181" t="s">
        <v>121</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122</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123</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124</v>
      </c>
      <c r="D11" s="167" t="s">
        <v>124</v>
      </c>
      <c r="E11" s="167" t="s">
        <v>125</v>
      </c>
      <c r="F11" s="167" t="s">
        <v>125</v>
      </c>
      <c r="G11" s="163" t="s">
        <v>125</v>
      </c>
      <c r="H11" s="163" t="s">
        <v>125</v>
      </c>
      <c r="I11" s="163" t="s">
        <v>125</v>
      </c>
      <c r="J11" s="163" t="s">
        <v>125</v>
      </c>
      <c r="K11" s="163" t="s">
        <v>125</v>
      </c>
      <c r="L11" s="163" t="s">
        <v>125</v>
      </c>
      <c r="M11" s="163" t="s">
        <v>125</v>
      </c>
      <c r="N11" s="163" t="s">
        <v>125</v>
      </c>
      <c r="O11" s="163" t="s">
        <v>125</v>
      </c>
      <c r="P11" s="167" t="s">
        <v>125</v>
      </c>
      <c r="Q11" s="167" t="s">
        <v>125</v>
      </c>
      <c r="R11" s="167" t="s">
        <v>125</v>
      </c>
      <c r="S11" s="167" t="s">
        <v>125</v>
      </c>
      <c r="T11" s="163" t="s">
        <v>125</v>
      </c>
      <c r="U11" s="163" t="s">
        <v>125</v>
      </c>
      <c r="V11" s="163" t="s">
        <v>125</v>
      </c>
      <c r="W11" s="163" t="s">
        <v>125</v>
      </c>
      <c r="X11" s="163" t="s">
        <v>125</v>
      </c>
      <c r="Y11" s="163" t="s">
        <v>125</v>
      </c>
      <c r="Z11" s="163" t="s">
        <v>125</v>
      </c>
      <c r="AA11" s="163" t="s">
        <v>125</v>
      </c>
      <c r="AB11" s="163" t="s">
        <v>125</v>
      </c>
      <c r="AC11" s="167" t="s">
        <v>125</v>
      </c>
      <c r="AD11" s="167" t="s">
        <v>125</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30"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30"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30"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30"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30"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30"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30"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30" ht="18" customHeight="1" x14ac:dyDescent="0.25">
      <c r="B25" s="168"/>
      <c r="C25" s="168"/>
      <c r="D25" s="168"/>
      <c r="E25" s="168"/>
      <c r="F25" s="168"/>
      <c r="G25" s="168"/>
      <c r="H25" s="168"/>
      <c r="I25" s="168"/>
      <c r="J25" s="168"/>
      <c r="K25" s="168"/>
      <c r="L25" s="168"/>
      <c r="M25" s="168"/>
      <c r="N25" s="168"/>
      <c r="O25" s="168"/>
    </row>
    <row r="26" spans="1:30" ht="18" customHeight="1" x14ac:dyDescent="0.25">
      <c r="A26" s="171" t="s">
        <v>126</v>
      </c>
      <c r="B26" s="168"/>
      <c r="C26" s="168"/>
      <c r="D26" s="168"/>
      <c r="E26" s="168"/>
      <c r="F26" s="168"/>
      <c r="G26" s="168"/>
      <c r="H26" s="168"/>
      <c r="I26" s="168"/>
      <c r="J26" s="168"/>
      <c r="K26" s="168"/>
      <c r="L26" s="168"/>
      <c r="M26" s="168"/>
      <c r="N26" s="168"/>
      <c r="O26" s="168"/>
    </row>
    <row r="27" spans="1:30"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30"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167">
        <v>0</v>
      </c>
      <c r="Q28" s="167">
        <v>0</v>
      </c>
      <c r="R28" s="167">
        <v>0</v>
      </c>
      <c r="S28" s="167">
        <v>0</v>
      </c>
      <c r="T28" s="163">
        <v>0</v>
      </c>
      <c r="U28" s="163">
        <v>0</v>
      </c>
      <c r="V28" s="163">
        <v>0</v>
      </c>
      <c r="W28" s="163">
        <v>0</v>
      </c>
      <c r="X28" s="163">
        <v>0</v>
      </c>
      <c r="Y28" s="163">
        <v>0</v>
      </c>
      <c r="Z28" s="163">
        <v>0</v>
      </c>
      <c r="AA28" s="163">
        <v>0</v>
      </c>
      <c r="AB28" s="163">
        <v>0</v>
      </c>
      <c r="AC28" s="167">
        <v>0</v>
      </c>
      <c r="AD28" s="167">
        <v>0</v>
      </c>
    </row>
    <row r="29" spans="1:30" ht="35.25" customHeight="1" x14ac:dyDescent="0.25">
      <c r="A29" s="166"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167">
        <v>88</v>
      </c>
      <c r="Q29" s="167">
        <v>102</v>
      </c>
      <c r="R29" s="167">
        <v>94</v>
      </c>
      <c r="S29" s="167">
        <v>79</v>
      </c>
      <c r="T29" s="163">
        <v>105</v>
      </c>
      <c r="U29" s="163">
        <v>123</v>
      </c>
      <c r="V29" s="163">
        <v>113</v>
      </c>
      <c r="W29" s="163">
        <v>75</v>
      </c>
      <c r="X29" s="163">
        <v>67</v>
      </c>
      <c r="Y29" s="163">
        <v>96</v>
      </c>
      <c r="Z29" s="163">
        <v>99</v>
      </c>
      <c r="AA29" s="163">
        <v>96</v>
      </c>
      <c r="AB29" s="163">
        <v>0</v>
      </c>
      <c r="AC29" s="167">
        <v>0</v>
      </c>
      <c r="AD29" s="167">
        <v>0</v>
      </c>
    </row>
    <row r="30" spans="1:30"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30"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4" sqref="B14"/>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178</v>
      </c>
      <c r="G1" s="287" t="s">
        <v>179</v>
      </c>
      <c r="H1" s="287" t="s">
        <v>180</v>
      </c>
      <c r="I1" s="287" t="s">
        <v>181</v>
      </c>
      <c r="J1" s="287" t="s">
        <v>182</v>
      </c>
      <c r="K1" s="287" t="s">
        <v>183</v>
      </c>
      <c r="L1" s="287" t="s">
        <v>120</v>
      </c>
      <c r="M1" s="287" t="s">
        <v>184</v>
      </c>
      <c r="N1" s="287" t="s">
        <v>150</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230</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185</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workbookViewId="0">
      <selection activeCell="G24" sqref="G24"/>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2.5703125" style="176" customWidth="1"/>
    <col min="8" max="16384" width="9.140625" style="176"/>
  </cols>
  <sheetData>
    <row r="1" spans="1:7" ht="20.100000000000001" customHeight="1" x14ac:dyDescent="0.25">
      <c r="A1" s="179" t="s">
        <v>98</v>
      </c>
      <c r="B1" s="351" t="s">
        <v>212</v>
      </c>
      <c r="C1" s="351" t="s">
        <v>211</v>
      </c>
      <c r="D1" s="352" t="s">
        <v>210</v>
      </c>
      <c r="E1" s="350" t="s">
        <v>198</v>
      </c>
      <c r="F1" s="350"/>
      <c r="G1" s="352" t="s">
        <v>197</v>
      </c>
    </row>
    <row r="2" spans="1:7" ht="20.100000000000001" customHeight="1" x14ac:dyDescent="0.25">
      <c r="A2" s="372" t="s">
        <v>90</v>
      </c>
      <c r="B2" s="164">
        <v>10</v>
      </c>
      <c r="C2" s="164" t="s">
        <v>91</v>
      </c>
      <c r="D2" t="s">
        <v>229</v>
      </c>
      <c r="E2" s="349" t="s">
        <v>199</v>
      </c>
    </row>
    <row r="3" spans="1:7" ht="20.100000000000001" customHeight="1" x14ac:dyDescent="0.25">
      <c r="A3" s="372" t="s">
        <v>88</v>
      </c>
      <c r="B3" s="177">
        <v>0.5</v>
      </c>
      <c r="C3" s="164"/>
      <c r="D3" s="354" t="s">
        <v>104</v>
      </c>
      <c r="E3" s="349" t="s">
        <v>200</v>
      </c>
    </row>
    <row r="4" spans="1:7" ht="20.100000000000001" customHeight="1" x14ac:dyDescent="0.25">
      <c r="A4" s="372" t="s">
        <v>87</v>
      </c>
      <c r="B4" s="177">
        <v>0</v>
      </c>
      <c r="C4" s="164"/>
      <c r="D4" s="354"/>
      <c r="E4" s="349" t="s">
        <v>201</v>
      </c>
    </row>
    <row r="5" spans="1:7" ht="20.100000000000001" customHeight="1" x14ac:dyDescent="0.25">
      <c r="A5" s="372" t="s">
        <v>89</v>
      </c>
      <c r="B5" s="164">
        <v>2.6</v>
      </c>
      <c r="C5" s="164"/>
      <c r="D5" s="354"/>
      <c r="E5" s="349" t="s">
        <v>202</v>
      </c>
      <c r="G5" s="353" t="s">
        <v>215</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t="s">
        <v>102</v>
      </c>
      <c r="E8" s="349" t="s">
        <v>203</v>
      </c>
    </row>
    <row r="9" spans="1:7" ht="20.100000000000001" customHeight="1" x14ac:dyDescent="0.25">
      <c r="A9" s="372" t="s">
        <v>105</v>
      </c>
      <c r="B9" s="164">
        <v>3.3</v>
      </c>
      <c r="C9" s="164" t="s">
        <v>101</v>
      </c>
      <c r="D9" s="354" t="s">
        <v>103</v>
      </c>
      <c r="E9" s="349" t="s">
        <v>204</v>
      </c>
    </row>
    <row r="10" spans="1:7" ht="20.100000000000001" customHeight="1" x14ac:dyDescent="0.25">
      <c r="A10" s="372" t="s">
        <v>127</v>
      </c>
      <c r="B10" s="182">
        <v>0.02</v>
      </c>
      <c r="C10" s="164"/>
      <c r="D10" s="354" t="s">
        <v>131</v>
      </c>
      <c r="E10" s="349" t="s">
        <v>205</v>
      </c>
    </row>
    <row r="11" spans="1:7" ht="20.100000000000001" customHeight="1" x14ac:dyDescent="0.25">
      <c r="A11" s="372" t="s">
        <v>128</v>
      </c>
      <c r="B11" s="182">
        <v>0.02</v>
      </c>
      <c r="C11" s="164"/>
      <c r="D11" s="354" t="s">
        <v>130</v>
      </c>
      <c r="E11" s="349" t="s">
        <v>206</v>
      </c>
    </row>
    <row r="12" spans="1:7" ht="20.100000000000001" customHeight="1" x14ac:dyDescent="0.25">
      <c r="A12" s="372" t="s">
        <v>129</v>
      </c>
      <c r="B12" s="182">
        <v>0.4</v>
      </c>
      <c r="C12" s="164"/>
      <c r="D12" s="354" t="s">
        <v>132</v>
      </c>
      <c r="E12" s="349" t="s">
        <v>207</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133</v>
      </c>
      <c r="B15" s="164">
        <v>21</v>
      </c>
      <c r="C15" s="164" t="s">
        <v>134</v>
      </c>
      <c r="D15" s="354" t="s">
        <v>135</v>
      </c>
      <c r="E15" s="349" t="s">
        <v>208</v>
      </c>
    </row>
    <row r="16" spans="1:7" ht="19.5" customHeight="1" x14ac:dyDescent="0.25">
      <c r="A16" s="372" t="s">
        <v>97</v>
      </c>
      <c r="B16" s="164">
        <v>0.15</v>
      </c>
      <c r="C16" s="164"/>
      <c r="D16" s="354" t="s">
        <v>136</v>
      </c>
      <c r="E16" s="349" t="s">
        <v>209</v>
      </c>
    </row>
    <row r="17" spans="1:7" ht="19.5" customHeight="1" x14ac:dyDescent="0.25">
      <c r="A17" s="372"/>
      <c r="B17" s="164"/>
      <c r="C17" s="164"/>
      <c r="D17" s="354"/>
    </row>
    <row r="18" spans="1:7" ht="19.5" customHeight="1" x14ac:dyDescent="0.25">
      <c r="A18" s="373" t="s">
        <v>213</v>
      </c>
      <c r="B18" s="164">
        <v>0.5</v>
      </c>
      <c r="C18" s="164"/>
      <c r="D18" s="354" t="s">
        <v>214</v>
      </c>
      <c r="E18" s="349" t="s">
        <v>223</v>
      </c>
      <c r="F18" s="355" t="s">
        <v>217</v>
      </c>
      <c r="G18" s="356" t="s">
        <v>222</v>
      </c>
    </row>
    <row r="19" spans="1:7" ht="20.100000000000001" customHeight="1" x14ac:dyDescent="0.25">
      <c r="A19" s="374" t="s">
        <v>220</v>
      </c>
      <c r="B19" s="163">
        <v>8.5</v>
      </c>
      <c r="D19" s="165" t="s">
        <v>216</v>
      </c>
      <c r="E19" s="349" t="s">
        <v>221</v>
      </c>
      <c r="F19" s="182" t="s">
        <v>218</v>
      </c>
      <c r="G19" t="s">
        <v>219</v>
      </c>
    </row>
    <row r="20" spans="1:7" ht="20.100000000000001" customHeight="1" x14ac:dyDescent="0.25">
      <c r="A20" s="388" t="s">
        <v>224</v>
      </c>
      <c r="D20" s="354"/>
    </row>
    <row r="21" spans="1:7" ht="20.100000000000001" customHeight="1" x14ac:dyDescent="0.25">
      <c r="A21" s="389" t="s">
        <v>106</v>
      </c>
      <c r="B21" s="182">
        <v>2</v>
      </c>
    </row>
    <row r="22" spans="1:7" ht="20.100000000000001" customHeight="1" x14ac:dyDescent="0.25">
      <c r="D22" s="354"/>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9117-AA68-41F0-A3DE-CA63FDAC138F}">
  <sheetPr codeName="Sheet33">
    <tabColor theme="8" tint="-0.249977111117893"/>
  </sheetPr>
  <dimension ref="B1:L32"/>
  <sheetViews>
    <sheetView workbookViewId="0">
      <selection activeCell="H23" sqref="H23"/>
    </sheetView>
  </sheetViews>
  <sheetFormatPr defaultColWidth="9.140625" defaultRowHeight="15" x14ac:dyDescent="0.25"/>
  <cols>
    <col min="1" max="1" width="0.85546875" style="184" customWidth="1"/>
    <col min="2" max="2" width="5.28515625" style="183" customWidth="1"/>
    <col min="3" max="3" width="3.28515625" style="183" customWidth="1"/>
    <col min="4" max="4" width="34.42578125" style="184" customWidth="1"/>
    <col min="5" max="10" width="20.7109375" style="185" customWidth="1"/>
    <col min="11" max="11" width="20.42578125" style="185" customWidth="1"/>
    <col min="12" max="12" width="24.5703125" style="186" customWidth="1"/>
    <col min="13" max="16384" width="9.140625" style="184"/>
  </cols>
  <sheetData>
    <row r="1" spans="2:12" ht="3" customHeight="1" x14ac:dyDescent="0.25"/>
    <row r="2" spans="2:12" ht="15.95" customHeight="1" x14ac:dyDescent="0.25">
      <c r="B2" s="187" t="s">
        <v>231</v>
      </c>
      <c r="C2" s="188"/>
      <c r="D2" s="189"/>
      <c r="E2" s="189"/>
      <c r="F2" s="189"/>
      <c r="G2" s="189"/>
      <c r="H2" s="189"/>
      <c r="I2" s="189"/>
      <c r="J2" s="189"/>
      <c r="K2" s="394"/>
    </row>
    <row r="3" spans="2:12" ht="15.95" customHeight="1" x14ac:dyDescent="0.25">
      <c r="B3" s="195"/>
      <c r="C3" s="196"/>
      <c r="D3" s="192"/>
      <c r="E3" s="192"/>
      <c r="F3" s="192"/>
      <c r="G3" s="192"/>
      <c r="H3" s="192"/>
      <c r="I3" s="192"/>
      <c r="J3" s="192"/>
      <c r="K3" s="395"/>
      <c r="L3" s="197"/>
    </row>
    <row r="4" spans="2:12" ht="15.95" customHeight="1" x14ac:dyDescent="0.25">
      <c r="B4" s="195"/>
      <c r="C4" s="196"/>
      <c r="D4" s="192"/>
      <c r="E4" s="192"/>
      <c r="F4" s="192"/>
      <c r="G4" s="192"/>
      <c r="H4" s="192"/>
      <c r="I4" s="192"/>
      <c r="J4" s="192"/>
      <c r="K4" s="395"/>
      <c r="L4" s="197"/>
    </row>
    <row r="5" spans="2:12" ht="15.95" customHeight="1" x14ac:dyDescent="0.25">
      <c r="B5" s="195"/>
      <c r="C5" s="196"/>
      <c r="D5" s="192"/>
      <c r="E5" s="192"/>
      <c r="F5" s="192"/>
      <c r="G5" s="192"/>
      <c r="H5" s="192"/>
      <c r="I5" s="192"/>
      <c r="J5" s="192"/>
      <c r="K5" s="395"/>
      <c r="L5" s="197"/>
    </row>
    <row r="6" spans="2:12" ht="15.95" customHeight="1" x14ac:dyDescent="0.25">
      <c r="B6" s="195" t="s">
        <v>232</v>
      </c>
      <c r="C6" s="196"/>
      <c r="D6" s="192"/>
      <c r="E6" s="192"/>
      <c r="F6" s="192"/>
      <c r="G6" s="192"/>
      <c r="H6" s="192"/>
      <c r="I6" s="192"/>
      <c r="J6" s="192"/>
      <c r="K6" s="395"/>
    </row>
    <row r="7" spans="2:12" ht="15.95" customHeight="1" x14ac:dyDescent="0.25">
      <c r="B7" s="195" t="s">
        <v>233</v>
      </c>
      <c r="C7" s="199"/>
      <c r="D7" s="192"/>
      <c r="E7" s="192"/>
      <c r="F7" s="192"/>
      <c r="G7" s="192"/>
      <c r="H7" s="192"/>
      <c r="I7" s="192"/>
      <c r="J7" s="192"/>
      <c r="K7" s="395"/>
    </row>
    <row r="8" spans="2:12" ht="15.95" customHeight="1" x14ac:dyDescent="0.25">
      <c r="B8" s="195"/>
      <c r="C8" s="199"/>
      <c r="D8" s="192"/>
      <c r="E8" s="192"/>
      <c r="F8" s="192"/>
      <c r="G8" s="192"/>
      <c r="H8" s="192"/>
      <c r="I8" s="192"/>
      <c r="J8" s="192"/>
      <c r="K8" s="395"/>
    </row>
    <row r="9" spans="2:12" ht="15.95" customHeight="1" x14ac:dyDescent="0.25">
      <c r="B9" s="198"/>
      <c r="C9" s="199"/>
      <c r="D9" s="200"/>
      <c r="E9" s="201" t="s">
        <v>234</v>
      </c>
      <c r="F9" s="2">
        <v>2</v>
      </c>
      <c r="G9" s="192"/>
      <c r="H9" s="192"/>
      <c r="I9" s="192"/>
      <c r="J9" s="192"/>
      <c r="K9" s="395"/>
    </row>
    <row r="10" spans="2:12" ht="15.95" customHeight="1" x14ac:dyDescent="0.25">
      <c r="B10" s="198"/>
      <c r="C10" s="199"/>
      <c r="D10" s="200"/>
      <c r="E10" s="201" t="s">
        <v>235</v>
      </c>
      <c r="F10" s="2">
        <v>6</v>
      </c>
      <c r="G10" s="192"/>
      <c r="H10" s="192"/>
      <c r="I10" s="192"/>
      <c r="J10" s="192"/>
      <c r="K10" s="395"/>
    </row>
    <row r="11" spans="2:12" ht="15.95" customHeight="1" x14ac:dyDescent="0.25">
      <c r="B11" s="198"/>
      <c r="C11" s="199"/>
      <c r="D11" s="200"/>
      <c r="E11" s="201"/>
      <c r="F11" s="396"/>
      <c r="G11" s="192"/>
      <c r="H11" s="192"/>
      <c r="I11" s="192"/>
      <c r="J11" s="192"/>
      <c r="K11" s="395"/>
    </row>
    <row r="12" spans="2:12" ht="15.95" customHeight="1" x14ac:dyDescent="0.25">
      <c r="B12" s="198"/>
      <c r="C12" s="199"/>
      <c r="D12" s="397" t="s">
        <v>236</v>
      </c>
      <c r="E12" s="321"/>
      <c r="F12" s="321"/>
      <c r="G12" s="321"/>
      <c r="H12" s="321"/>
      <c r="I12" s="321"/>
      <c r="J12" s="322"/>
      <c r="K12" s="395"/>
    </row>
    <row r="13" spans="2:12" ht="15.95" customHeight="1" x14ac:dyDescent="0.25">
      <c r="B13" s="198"/>
      <c r="C13" s="199"/>
      <c r="D13" s="398" t="s">
        <v>237</v>
      </c>
      <c r="E13" s="399" t="s">
        <v>238</v>
      </c>
      <c r="F13" s="194"/>
      <c r="G13" s="194"/>
      <c r="H13" s="400"/>
      <c r="I13" s="194"/>
      <c r="J13" s="193"/>
      <c r="K13" s="395"/>
    </row>
    <row r="14" spans="2:12" ht="15.95" customHeight="1" x14ac:dyDescent="0.25">
      <c r="B14" s="198"/>
      <c r="C14" s="199"/>
      <c r="D14" s="401" t="s">
        <v>239</v>
      </c>
      <c r="E14" s="402" t="s">
        <v>240</v>
      </c>
      <c r="F14" s="327"/>
      <c r="G14" s="327"/>
      <c r="H14" s="403"/>
      <c r="I14" s="327"/>
      <c r="J14" s="328"/>
      <c r="K14" s="395"/>
    </row>
    <row r="15" spans="2:12" ht="15.95" customHeight="1" x14ac:dyDescent="0.25">
      <c r="B15" s="202"/>
      <c r="C15" s="203"/>
      <c r="D15" s="204"/>
      <c r="E15" s="204"/>
      <c r="F15" s="204"/>
      <c r="G15" s="204"/>
      <c r="H15" s="204"/>
      <c r="I15" s="204"/>
      <c r="J15" s="204"/>
      <c r="K15" s="404"/>
    </row>
    <row r="16" spans="2:12" ht="5.0999999999999996" customHeight="1" thickBot="1" x14ac:dyDescent="0.3"/>
    <row r="17" spans="2:12" x14ac:dyDescent="0.25">
      <c r="B17" s="329" t="s">
        <v>196</v>
      </c>
      <c r="C17" s="3"/>
      <c r="D17" s="3"/>
      <c r="E17" s="405"/>
      <c r="F17" s="405"/>
      <c r="G17" s="405"/>
      <c r="H17" s="405"/>
      <c r="I17" s="405"/>
      <c r="J17" s="405"/>
      <c r="K17" s="209"/>
      <c r="L17" s="210"/>
    </row>
    <row r="18" spans="2:12" ht="30" x14ac:dyDescent="0.25">
      <c r="B18" s="406" t="s">
        <v>44</v>
      </c>
      <c r="C18" s="86">
        <v>1</v>
      </c>
      <c r="D18" s="87" t="e">
        <f ca="1">OFFSET(IN1_NAMEFARM1,(C18-1)*IN1_FBLOCK,0)</f>
        <v>#VALUE!</v>
      </c>
      <c r="E18" s="407" t="s">
        <v>241</v>
      </c>
      <c r="F18" s="407" t="s">
        <v>242</v>
      </c>
      <c r="G18" s="407" t="s">
        <v>243</v>
      </c>
      <c r="H18" s="407" t="s">
        <v>244</v>
      </c>
      <c r="I18" s="407" t="s">
        <v>245</v>
      </c>
      <c r="J18" s="408" t="s">
        <v>246</v>
      </c>
      <c r="K18" s="89" t="s">
        <v>144</v>
      </c>
      <c r="L18" s="27"/>
    </row>
    <row r="19" spans="2:12" x14ac:dyDescent="0.25">
      <c r="B19" s="214"/>
      <c r="C19" s="215"/>
      <c r="D19" s="6" t="s">
        <v>247</v>
      </c>
      <c r="E19" s="216">
        <v>1.5</v>
      </c>
      <c r="F19" s="216">
        <v>2</v>
      </c>
      <c r="G19" s="216">
        <v>1.3</v>
      </c>
      <c r="H19" s="216">
        <v>4</v>
      </c>
      <c r="I19" s="216">
        <v>0</v>
      </c>
      <c r="J19" s="216">
        <v>3.2</v>
      </c>
      <c r="K19" s="224"/>
      <c r="L19" s="27"/>
    </row>
    <row r="20" spans="2:12" x14ac:dyDescent="0.25">
      <c r="B20" s="214"/>
      <c r="C20" s="215"/>
      <c r="D20" s="6" t="s">
        <v>248</v>
      </c>
      <c r="E20" s="216" t="s">
        <v>239</v>
      </c>
      <c r="F20" s="216" t="s">
        <v>237</v>
      </c>
      <c r="G20" s="216" t="s">
        <v>239</v>
      </c>
      <c r="H20" s="216" t="s">
        <v>239</v>
      </c>
      <c r="I20" s="216" t="s">
        <v>239</v>
      </c>
      <c r="J20" s="216" t="s">
        <v>239</v>
      </c>
      <c r="K20" s="224"/>
      <c r="L20" s="27"/>
    </row>
    <row r="21" spans="2:12" x14ac:dyDescent="0.25">
      <c r="B21" s="409"/>
      <c r="C21" s="410"/>
      <c r="D21" s="411" t="s">
        <v>249</v>
      </c>
      <c r="E21" s="412" t="s">
        <v>6</v>
      </c>
      <c r="F21" s="412" t="s">
        <v>6</v>
      </c>
      <c r="G21" s="412" t="s">
        <v>60</v>
      </c>
      <c r="H21" s="412" t="s">
        <v>60</v>
      </c>
      <c r="I21" s="412" t="s">
        <v>6</v>
      </c>
      <c r="J21" s="412" t="s">
        <v>6</v>
      </c>
      <c r="K21" s="413"/>
      <c r="L21" s="27"/>
    </row>
    <row r="22" spans="2:12" x14ac:dyDescent="0.25">
      <c r="B22" s="414"/>
      <c r="C22" s="415"/>
      <c r="D22" s="416" t="s">
        <v>250</v>
      </c>
      <c r="E22" s="363">
        <v>50</v>
      </c>
      <c r="F22" s="363">
        <v>50</v>
      </c>
      <c r="G22" s="363">
        <v>100</v>
      </c>
      <c r="H22" s="363">
        <v>100</v>
      </c>
      <c r="I22" s="363">
        <v>50</v>
      </c>
      <c r="J22" s="363">
        <v>100</v>
      </c>
      <c r="K22" s="417"/>
      <c r="L22" s="27"/>
    </row>
    <row r="23" spans="2:12" x14ac:dyDescent="0.25">
      <c r="B23" s="409"/>
      <c r="C23" s="410"/>
      <c r="D23" s="411" t="s">
        <v>251</v>
      </c>
      <c r="E23" s="412" t="s">
        <v>60</v>
      </c>
      <c r="F23" s="412" t="s">
        <v>60</v>
      </c>
      <c r="G23" s="412" t="s">
        <v>23</v>
      </c>
      <c r="H23" s="412" t="s">
        <v>23</v>
      </c>
      <c r="I23" s="412" t="s">
        <v>23</v>
      </c>
      <c r="J23" s="412" t="s">
        <v>23</v>
      </c>
      <c r="K23" s="224"/>
      <c r="L23" s="27"/>
    </row>
    <row r="24" spans="2:12" x14ac:dyDescent="0.25">
      <c r="B24" s="414"/>
      <c r="C24" s="415"/>
      <c r="D24" s="416" t="s">
        <v>252</v>
      </c>
      <c r="E24" s="363">
        <v>25</v>
      </c>
      <c r="F24" s="363">
        <v>25</v>
      </c>
      <c r="G24" s="363">
        <v>0</v>
      </c>
      <c r="H24" s="363">
        <v>0</v>
      </c>
      <c r="I24" s="363">
        <v>0</v>
      </c>
      <c r="J24" s="363">
        <v>0</v>
      </c>
      <c r="K24" s="224"/>
      <c r="L24" s="27"/>
    </row>
    <row r="25" spans="2:12" x14ac:dyDescent="0.25">
      <c r="B25" s="409"/>
      <c r="C25" s="410"/>
      <c r="D25" s="411" t="s">
        <v>253</v>
      </c>
      <c r="E25" s="412" t="s">
        <v>23</v>
      </c>
      <c r="F25" s="412" t="s">
        <v>23</v>
      </c>
      <c r="G25" s="412" t="s">
        <v>23</v>
      </c>
      <c r="H25" s="412" t="s">
        <v>23</v>
      </c>
      <c r="I25" s="412" t="s">
        <v>23</v>
      </c>
      <c r="J25" s="412" t="s">
        <v>23</v>
      </c>
      <c r="K25" s="224"/>
      <c r="L25" s="27"/>
    </row>
    <row r="26" spans="2:12" x14ac:dyDescent="0.25">
      <c r="B26" s="414"/>
      <c r="C26" s="415"/>
      <c r="D26" s="416" t="s">
        <v>254</v>
      </c>
      <c r="E26" s="363">
        <v>0</v>
      </c>
      <c r="F26" s="363">
        <v>0</v>
      </c>
      <c r="G26" s="363">
        <v>0</v>
      </c>
      <c r="H26" s="363">
        <v>0</v>
      </c>
      <c r="I26" s="363">
        <v>0</v>
      </c>
      <c r="J26" s="363">
        <v>0</v>
      </c>
      <c r="K26" s="224"/>
      <c r="L26" s="27"/>
    </row>
    <row r="27" spans="2:12" x14ac:dyDescent="0.25">
      <c r="B27" s="409"/>
      <c r="C27" s="410"/>
      <c r="D27" s="411" t="s">
        <v>255</v>
      </c>
      <c r="E27" s="412" t="s">
        <v>23</v>
      </c>
      <c r="F27" s="412" t="s">
        <v>23</v>
      </c>
      <c r="G27" s="412" t="s">
        <v>23</v>
      </c>
      <c r="H27" s="412" t="s">
        <v>23</v>
      </c>
      <c r="I27" s="412" t="s">
        <v>23</v>
      </c>
      <c r="J27" s="412" t="s">
        <v>23</v>
      </c>
      <c r="K27" s="224"/>
      <c r="L27" s="27"/>
    </row>
    <row r="28" spans="2:12" x14ac:dyDescent="0.25">
      <c r="B28" s="414"/>
      <c r="C28" s="415"/>
      <c r="D28" s="416" t="s">
        <v>256</v>
      </c>
      <c r="E28" s="363">
        <v>0</v>
      </c>
      <c r="F28" s="363">
        <v>0</v>
      </c>
      <c r="G28" s="363">
        <v>0</v>
      </c>
      <c r="H28" s="363">
        <v>0</v>
      </c>
      <c r="I28" s="363">
        <v>0</v>
      </c>
      <c r="J28" s="363">
        <v>0</v>
      </c>
      <c r="K28" s="224"/>
      <c r="L28" s="27"/>
    </row>
    <row r="29" spans="2:12" x14ac:dyDescent="0.25">
      <c r="B29" s="409"/>
      <c r="C29" s="410"/>
      <c r="D29" s="411" t="s">
        <v>257</v>
      </c>
      <c r="E29" s="412" t="s">
        <v>23</v>
      </c>
      <c r="F29" s="412" t="s">
        <v>23</v>
      </c>
      <c r="G29" s="412" t="s">
        <v>23</v>
      </c>
      <c r="H29" s="412" t="s">
        <v>23</v>
      </c>
      <c r="I29" s="412" t="s">
        <v>23</v>
      </c>
      <c r="J29" s="412" t="s">
        <v>23</v>
      </c>
      <c r="K29" s="224"/>
      <c r="L29" s="27"/>
    </row>
    <row r="30" spans="2:12" x14ac:dyDescent="0.25">
      <c r="B30" s="414"/>
      <c r="C30" s="415"/>
      <c r="D30" s="416" t="s">
        <v>258</v>
      </c>
      <c r="E30" s="363">
        <v>0</v>
      </c>
      <c r="F30" s="363">
        <v>0</v>
      </c>
      <c r="G30" s="363">
        <v>0</v>
      </c>
      <c r="H30" s="363">
        <v>0</v>
      </c>
      <c r="I30" s="363">
        <v>0</v>
      </c>
      <c r="J30" s="363">
        <v>0</v>
      </c>
      <c r="K30" s="224"/>
      <c r="L30" s="27"/>
    </row>
    <row r="31" spans="2:12" x14ac:dyDescent="0.25">
      <c r="B31" s="414"/>
      <c r="C31" s="415"/>
      <c r="D31" s="416" t="s">
        <v>259</v>
      </c>
      <c r="E31" s="363">
        <v>25</v>
      </c>
      <c r="F31" s="363">
        <v>25</v>
      </c>
      <c r="G31" s="363">
        <v>0</v>
      </c>
      <c r="H31" s="363">
        <v>0</v>
      </c>
      <c r="I31" s="363">
        <v>50</v>
      </c>
      <c r="J31" s="363">
        <v>0</v>
      </c>
      <c r="K31" s="224"/>
      <c r="L31" s="27"/>
    </row>
    <row r="32" spans="2:12" ht="15.75" thickBot="1" x14ac:dyDescent="0.3">
      <c r="B32" s="418"/>
      <c r="C32" s="419"/>
      <c r="D32" s="420" t="s">
        <v>260</v>
      </c>
      <c r="E32" s="421">
        <f t="shared" ref="E32:J32" si="0">IF(AND(SUM(E22:E31)&gt;0,OR(SUM(E22:E31)&gt;101,SUM(E22:E31)&lt;99)),CONCATENATE(SUM(E22:E31)," - Error!"),SUM(E22:E31))</f>
        <v>100</v>
      </c>
      <c r="F32" s="421">
        <f t="shared" si="0"/>
        <v>100</v>
      </c>
      <c r="G32" s="421">
        <f t="shared" si="0"/>
        <v>100</v>
      </c>
      <c r="H32" s="421">
        <f t="shared" si="0"/>
        <v>100</v>
      </c>
      <c r="I32" s="421">
        <f t="shared" si="0"/>
        <v>100</v>
      </c>
      <c r="J32" s="421">
        <f t="shared" si="0"/>
        <v>100</v>
      </c>
      <c r="K32" s="422"/>
      <c r="L32" s="27"/>
    </row>
  </sheetData>
  <dataValidations count="2">
    <dataValidation type="list" allowBlank="1" showInputMessage="1" showErrorMessage="1" sqref="E20:J20" xr:uid="{77C28972-F64C-4ACA-9EFB-B83AC0015500}">
      <formula1>$D$13:$D$14</formula1>
    </dataValidation>
    <dataValidation type="list" allowBlank="1" showInputMessage="1" showErrorMessage="1" sqref="E21:J21 E25:J25 E27:J27 E29:J29 E23:J23" xr:uid="{8306595A-CFCE-4663-B3B8-A3A5FE057348}">
      <formula1>A1C_LANDUSES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67</vt:i4>
      </vt:variant>
    </vt:vector>
  </HeadingPairs>
  <TitlesOfParts>
    <vt:vector size="78" baseType="lpstr">
      <vt:lpstr>Inputs1- Farm location</vt:lpstr>
      <vt:lpstr>Inputs3- Soils &amp; Crops</vt:lpstr>
      <vt:lpstr>Inputs3b- Soils &amp; Rotations</vt:lpstr>
      <vt:lpstr>Inputs3d- Changes in rotations</vt:lpstr>
      <vt:lpstr>Weather</vt:lpstr>
      <vt:lpstr>Crop parms</vt:lpstr>
      <vt:lpstr>Org Waste parms</vt:lpstr>
      <vt:lpstr>N constants</vt:lpstr>
      <vt:lpstr>Inputs4- Livestock</vt:lpstr>
      <vt:lpstr>C1. Change in animal production</vt:lpstr>
      <vt:lpstr>C1a. Typical animal production</vt:lpstr>
      <vt:lpstr>'C1. Change in animal production'!Area</vt:lpstr>
      <vt:lpstr>C_1A_LIVESTOCK_STATS</vt:lpstr>
      <vt:lpstr>C_1A_LIVESTOCK_TYPE</vt:lpstr>
      <vt:lpstr>C_1A_REGIONS</vt:lpstr>
      <vt:lpstr>C_1A_SYSTEM</vt:lpstr>
      <vt:lpstr>'Crop parms'!Crop_Rel_FertN</vt:lpstr>
      <vt:lpstr>'Crop parms'!Crop_Rel_LU</vt:lpstr>
      <vt:lpstr>'Crop parms'!Cx_Rel</vt:lpstr>
      <vt:lpstr>'Crop parms'!FertN_Rel</vt:lpstr>
      <vt:lpstr>IN2_WETSEASON_RAIN_TYPICAL</vt:lpstr>
      <vt:lpstr>'Inputs3- Soils &amp; Crops'!IN3_AREA</vt:lpstr>
      <vt:lpstr>'Inputs3- Soils &amp; Crops'!IN3_AREANAME</vt:lpstr>
      <vt:lpstr>'Inputs3- Soils &amp; Crops'!IN3_BD</vt:lpstr>
      <vt:lpstr>'Inputs3- Soils &amp; Crops'!IN3_CLAY</vt:lpstr>
      <vt:lpstr>'Inputs3- Soils &amp; Crops'!IN3_CROPINPUT</vt:lpstr>
      <vt:lpstr>IN3_CROPINPUT_CODE</vt:lpstr>
      <vt:lpstr>'Inputs3- Soils &amp; Crops'!IN3_DEPTH</vt:lpstr>
      <vt:lpstr>'Inputs3- Soils &amp; Crops'!IN3_FBLOCK</vt:lpstr>
      <vt:lpstr>'Inputs3- Soils &amp; Crops'!IN3_FERT_MONTH</vt:lpstr>
      <vt:lpstr>'Inputs3- Soils &amp; Crops'!IN3_FERTN_APP</vt:lpstr>
      <vt:lpstr>IN3_FERTP_APP</vt:lpstr>
      <vt:lpstr>'Inputs3- Soils &amp; Crops'!IN3_IRRIGATION_AMOUNT</vt:lpstr>
      <vt:lpstr>'Inputs3- Soils &amp; Crops'!IN3_IRRIGATION_MAX</vt:lpstr>
      <vt:lpstr>'Inputs3- Soils &amp; Crops'!IN3_LANDUSE</vt:lpstr>
      <vt:lpstr>'Inputs3- Soils &amp; Crops'!IN3_NAREAS</vt:lpstr>
      <vt:lpstr>'Inputs3- Soils &amp; Crops'!IN3_ORGWASTE_AMOUNT</vt:lpstr>
      <vt:lpstr>'Inputs3- Soils &amp; Crops'!IN3_ORGWASTE_MONTH</vt:lpstr>
      <vt:lpstr>'Inputs3- Soils &amp; Crops'!IN3_ORGWASTE_TYPE</vt:lpstr>
      <vt:lpstr>'Inputs3- Soils &amp; Crops'!IN3_PERCENTC</vt:lpstr>
      <vt:lpstr>'Inputs3- Soils &amp; Crops'!IN3_PH</vt:lpstr>
      <vt:lpstr>'Inputs3- Soils &amp; Crops'!IN3_SAL</vt:lpstr>
      <vt:lpstr>IN3_SAND</vt:lpstr>
      <vt:lpstr>'Inputs3- Soils &amp; Crops'!IN3_SILT</vt:lpstr>
      <vt:lpstr>'Inputs3- Soils &amp; Crops'!IN3_YIELD</vt:lpstr>
      <vt:lpstr>IN4_ANIMALS</vt:lpstr>
      <vt:lpstr>IN4_FBLOCK</vt:lpstr>
      <vt:lpstr>IN4_FEEDTYPE</vt:lpstr>
      <vt:lpstr>IN4_NANIMALS</vt:lpstr>
      <vt:lpstr>IN4_NUMBER_OF_ANIMALS</vt:lpstr>
      <vt:lpstr>IN4_PERCENT_FEED_CROP1</vt:lpstr>
      <vt:lpstr>IN4_PERCENT_FEED_CROP2</vt:lpstr>
      <vt:lpstr>IN4_PERCENT_FEED_CROP3</vt:lpstr>
      <vt:lpstr>IN4_PERCENT_FEED_CROP4</vt:lpstr>
      <vt:lpstr>IN4_PERCENT_FEED_CROP5</vt:lpstr>
      <vt:lpstr>IN4_PERCENT_FEED_OFFFARM</vt:lpstr>
      <vt:lpstr>IN4_STRATEGY1</vt:lpstr>
      <vt:lpstr>IN4_STRATEGY2</vt:lpstr>
      <vt:lpstr>'Crop parms'!MinN_Rel</vt:lpstr>
      <vt:lpstr>'Crop parms'!Month</vt:lpstr>
      <vt:lpstr>'Crop parms'!NlimNPP_10y_earlier</vt:lpstr>
      <vt:lpstr>'Crop parms'!NLimNPP_Rel</vt:lpstr>
      <vt:lpstr>'Crop parms'!OptN_Rel</vt:lpstr>
      <vt:lpstr>'C1. Change in animal production'!Region</vt:lpstr>
      <vt:lpstr>'Crop parms'!ScaledNSupply_Rel</vt:lpstr>
      <vt:lpstr>'Crop parms'!ScaledYld_Rel</vt:lpstr>
      <vt:lpstr>'C1. Change in animal production'!SelectedModel</vt:lpstr>
      <vt:lpstr>SHEET_C1</vt:lpstr>
      <vt:lpstr>SHEET_C1A</vt:lpstr>
      <vt:lpstr>SHEET_IN3</vt:lpstr>
      <vt:lpstr>SHEET_IN4</vt:lpstr>
      <vt:lpstr>'Crop parms'!SoilNSupply_Rel</vt:lpstr>
      <vt:lpstr>'C1. Change in animal production'!System</vt:lpstr>
      <vt:lpstr>'C1. Change in animal production'!ThisX</vt:lpstr>
      <vt:lpstr>'Crop parms'!ThisX</vt:lpstr>
      <vt:lpstr>'Inputs4- Livestock'!ThisX</vt:lpstr>
      <vt:lpstr>'C1. Change in animal production'!ThisY</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davemcbey</cp:lastModifiedBy>
  <dcterms:created xsi:type="dcterms:W3CDTF">2020-01-09T15:12:06Z</dcterms:created>
  <dcterms:modified xsi:type="dcterms:W3CDTF">2020-10-22T14:00:34Z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