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worksheets/sheet2.xml" ContentType="application/vnd.openxmlformats-officedocument.spreadsheetml.worksheet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400" yWindow="400" windowWidth="22920" windowHeight="1582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" i="1"/>
  <c r="L15"/>
  <c r="L17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2"/>
  <c r="C50"/>
  <c r="D50"/>
  <c r="E50"/>
  <c r="C51"/>
  <c r="D51"/>
  <c r="E51"/>
  <c r="C52"/>
  <c r="D52"/>
  <c r="E52"/>
  <c r="C53"/>
  <c r="D53"/>
  <c r="E53"/>
  <c r="C54"/>
  <c r="D54"/>
  <c r="E54"/>
  <c r="C55"/>
  <c r="D55"/>
  <c r="E55"/>
  <c r="C56"/>
  <c r="D56"/>
  <c r="E56"/>
  <c r="C57"/>
  <c r="D57"/>
  <c r="E57"/>
  <c r="C58"/>
  <c r="D58"/>
  <c r="E58"/>
  <c r="C59"/>
  <c r="D59"/>
  <c r="E59"/>
  <c r="C60"/>
  <c r="D60"/>
  <c r="E60"/>
  <c r="C61"/>
  <c r="D61"/>
  <c r="E61"/>
  <c r="C62"/>
  <c r="D62"/>
  <c r="E62"/>
  <c r="C63"/>
  <c r="D63"/>
  <c r="E63"/>
  <c r="C64"/>
  <c r="D64"/>
  <c r="E64"/>
  <c r="C65"/>
  <c r="D65"/>
  <c r="E65"/>
  <c r="C66"/>
  <c r="D66"/>
  <c r="E66"/>
  <c r="C67"/>
  <c r="D67"/>
  <c r="E67"/>
  <c r="C68"/>
  <c r="D68"/>
  <c r="E68"/>
  <c r="C69"/>
  <c r="D69"/>
  <c r="E69"/>
  <c r="C70"/>
  <c r="D70"/>
  <c r="E70"/>
  <c r="C71"/>
  <c r="D71"/>
  <c r="E71"/>
  <c r="C72"/>
  <c r="D72"/>
  <c r="E72"/>
  <c r="C73"/>
  <c r="D73"/>
  <c r="E73"/>
  <c r="C74"/>
  <c r="D74"/>
  <c r="E74"/>
  <c r="C75"/>
  <c r="D75"/>
  <c r="E75"/>
  <c r="C76"/>
  <c r="D76"/>
  <c r="E76"/>
  <c r="C77"/>
  <c r="D77"/>
  <c r="E77"/>
  <c r="C78"/>
  <c r="D78"/>
  <c r="E78"/>
  <c r="C79"/>
  <c r="D79"/>
  <c r="E79"/>
  <c r="C80"/>
  <c r="D80"/>
  <c r="E80"/>
  <c r="C81"/>
  <c r="D81"/>
  <c r="E81"/>
  <c r="C82"/>
  <c r="D82"/>
  <c r="E82"/>
  <c r="C83"/>
  <c r="D83"/>
  <c r="E83"/>
  <c r="C84"/>
  <c r="D84"/>
  <c r="E84"/>
  <c r="C85"/>
  <c r="D85"/>
  <c r="E85"/>
  <c r="C86"/>
  <c r="D86"/>
  <c r="E86"/>
  <c r="C87"/>
  <c r="D87"/>
  <c r="E87"/>
  <c r="C88"/>
  <c r="D88"/>
  <c r="E88"/>
  <c r="C89"/>
  <c r="D89"/>
  <c r="E89"/>
  <c r="C90"/>
  <c r="D90"/>
  <c r="E90"/>
  <c r="C91"/>
  <c r="D91"/>
  <c r="E91"/>
  <c r="C92"/>
  <c r="D92"/>
  <c r="E92"/>
  <c r="C93"/>
  <c r="D93"/>
  <c r="E93"/>
  <c r="C94"/>
  <c r="D94"/>
  <c r="E94"/>
  <c r="C95"/>
  <c r="D95"/>
  <c r="E95"/>
  <c r="C96"/>
  <c r="D96"/>
  <c r="E96"/>
  <c r="C97"/>
  <c r="D97"/>
  <c r="E97"/>
  <c r="C98"/>
  <c r="D98"/>
  <c r="E98"/>
  <c r="C99"/>
  <c r="D99"/>
  <c r="E99"/>
  <c r="C100"/>
  <c r="D100"/>
  <c r="E100"/>
  <c r="C101"/>
  <c r="D101"/>
  <c r="E101"/>
  <c r="M11"/>
  <c r="C3"/>
  <c r="L16"/>
  <c r="B9"/>
  <c r="B8"/>
  <c r="B7"/>
  <c r="B6"/>
  <c r="B5"/>
  <c r="B4"/>
  <c r="B3"/>
  <c r="M12"/>
  <c r="D3"/>
  <c r="E3"/>
  <c r="C4"/>
  <c r="D4"/>
  <c r="E4"/>
  <c r="C5"/>
  <c r="D5"/>
  <c r="E5"/>
  <c r="C6"/>
  <c r="D6"/>
  <c r="E6"/>
  <c r="C7"/>
  <c r="D7"/>
  <c r="E7"/>
  <c r="C8"/>
  <c r="D8"/>
  <c r="E8"/>
  <c r="C9"/>
  <c r="D9"/>
  <c r="E9"/>
  <c r="C10"/>
  <c r="D10"/>
  <c r="E10"/>
  <c r="C11"/>
  <c r="D11"/>
  <c r="E11"/>
  <c r="C12"/>
  <c r="D12"/>
  <c r="E12"/>
  <c r="C13"/>
  <c r="D13"/>
  <c r="E13"/>
  <c r="C14"/>
  <c r="D14"/>
  <c r="E14"/>
  <c r="C15"/>
  <c r="D15"/>
  <c r="E15"/>
  <c r="C16"/>
  <c r="D16"/>
  <c r="E16"/>
  <c r="C17"/>
  <c r="D17"/>
  <c r="E17"/>
  <c r="C18"/>
  <c r="D18"/>
  <c r="E18"/>
  <c r="C19"/>
  <c r="D19"/>
  <c r="E19"/>
  <c r="C20"/>
  <c r="D20"/>
  <c r="E20"/>
  <c r="C21"/>
  <c r="D21"/>
  <c r="E21"/>
  <c r="C22"/>
  <c r="D22"/>
  <c r="E22"/>
  <c r="C23"/>
  <c r="D23"/>
  <c r="E23"/>
  <c r="C24"/>
  <c r="D24"/>
  <c r="E24"/>
  <c r="C25"/>
  <c r="D25"/>
  <c r="E25"/>
  <c r="C26"/>
  <c r="D26"/>
  <c r="E26"/>
  <c r="C27"/>
  <c r="D27"/>
  <c r="E27"/>
  <c r="C28"/>
  <c r="D28"/>
  <c r="E28"/>
  <c r="C29"/>
  <c r="D29"/>
  <c r="E29"/>
  <c r="C30"/>
  <c r="D30"/>
  <c r="E30"/>
  <c r="C31"/>
  <c r="D31"/>
  <c r="E31"/>
  <c r="C32"/>
  <c r="D32"/>
  <c r="E32"/>
  <c r="C33"/>
  <c r="D33"/>
  <c r="E33"/>
  <c r="C34"/>
  <c r="D34"/>
  <c r="E34"/>
  <c r="C35"/>
  <c r="D35"/>
  <c r="E35"/>
  <c r="C36"/>
  <c r="D36"/>
  <c r="E36"/>
  <c r="C37"/>
  <c r="D37"/>
  <c r="E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2"/>
  <c r="B2"/>
  <c r="D2"/>
  <c r="M16"/>
  <c r="M17"/>
  <c r="M15"/>
  <c r="B93"/>
  <c r="B94"/>
  <c r="B95"/>
  <c r="B96"/>
  <c r="I97"/>
  <c r="I96"/>
  <c r="B97"/>
  <c r="I98"/>
  <c r="B98"/>
  <c r="I99"/>
  <c r="B99"/>
  <c r="I100"/>
  <c r="B100"/>
  <c r="I101"/>
  <c r="B101"/>
  <c r="B9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1"/>
  <c r="B92"/>
  <c r="I94"/>
  <c r="I95"/>
  <c r="B50"/>
  <c r="H4" i="2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58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2"/>
  <c r="C3"/>
</calcChain>
</file>

<file path=xl/sharedStrings.xml><?xml version="1.0" encoding="utf-8"?>
<sst xmlns="http://schemas.openxmlformats.org/spreadsheetml/2006/main" count="51" uniqueCount="24">
  <si>
    <t>temp</t>
  </si>
  <si>
    <t>thickness</t>
  </si>
  <si>
    <t>error</t>
  </si>
  <si>
    <t>PMMA small 110.5</t>
  </si>
  <si>
    <t>PMMA small 120</t>
  </si>
  <si>
    <t>const</t>
  </si>
  <si>
    <t>=</t>
  </si>
  <si>
    <t>∆const</t>
  </si>
  <si>
    <t xml:space="preserve">a1   </t>
  </si>
  <si>
    <t xml:space="preserve">∆a1   </t>
  </si>
  <si>
    <t>Lower</t>
    <phoneticPr fontId="1" type="noConversion"/>
  </si>
  <si>
    <t>Upper</t>
    <phoneticPr fontId="1" type="noConversion"/>
  </si>
  <si>
    <t>Tg</t>
    <phoneticPr fontId="1" type="noConversion"/>
  </si>
  <si>
    <t>tg</t>
    <phoneticPr fontId="1" type="noConversion"/>
  </si>
  <si>
    <t>T-Tg</t>
    <phoneticPr fontId="1" type="noConversion"/>
  </si>
  <si>
    <t>t-tg</t>
    <phoneticPr fontId="1" type="noConversion"/>
  </si>
  <si>
    <t>Rot(T-Tg)</t>
  </si>
  <si>
    <t>Rot(T-Tg)</t>
    <phoneticPr fontId="1" type="noConversion"/>
  </si>
  <si>
    <t>Rot(t-tg)</t>
  </si>
  <si>
    <t>Rot(t-tg)</t>
    <phoneticPr fontId="1" type="noConversion"/>
  </si>
  <si>
    <t>Area under data</t>
    <phoneticPr fontId="1" type="noConversion"/>
  </si>
  <si>
    <t>Predicted t-tg</t>
    <phoneticPr fontId="1" type="noConversion"/>
  </si>
  <si>
    <t>Area under</t>
    <phoneticPr fontId="1" type="noConversion"/>
  </si>
  <si>
    <t>Adata - Apred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</si>
</sst>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Sheet1!$F$1</c:f>
              <c:strCache>
                <c:ptCount val="1"/>
                <c:pt idx="0">
                  <c:v>Rot(t-tg)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Sheet1!$E$2:$E$102</c:f>
              <c:numCache>
                <c:formatCode>General</c:formatCode>
                <c:ptCount val="101"/>
                <c:pt idx="0">
                  <c:v>-43.30542531797436</c:v>
                </c:pt>
                <c:pt idx="1">
                  <c:v>-41.30466597944669</c:v>
                </c:pt>
                <c:pt idx="2">
                  <c:v>-39.30641630564464</c:v>
                </c:pt>
                <c:pt idx="3">
                  <c:v>-37.30523868966271</c:v>
                </c:pt>
                <c:pt idx="4">
                  <c:v>-35.30573418349785</c:v>
                </c:pt>
                <c:pt idx="5">
                  <c:v>-33.30706623224153</c:v>
                </c:pt>
                <c:pt idx="6">
                  <c:v>-31.30923483589375</c:v>
                </c:pt>
                <c:pt idx="7">
                  <c:v>-29.30889377482035</c:v>
                </c:pt>
                <c:pt idx="8">
                  <c:v>-27.30855271374696</c:v>
                </c:pt>
                <c:pt idx="9">
                  <c:v>-25.30821165267356</c:v>
                </c:pt>
                <c:pt idx="10">
                  <c:v>-23.30870714650871</c:v>
                </c:pt>
                <c:pt idx="11">
                  <c:v>-22.8091447280582</c:v>
                </c:pt>
                <c:pt idx="12">
                  <c:v>-22.30874575469914</c:v>
                </c:pt>
                <c:pt idx="13">
                  <c:v>-21.80792850388582</c:v>
                </c:pt>
                <c:pt idx="14">
                  <c:v>-21.30878436288958</c:v>
                </c:pt>
                <c:pt idx="15">
                  <c:v>-20.80796711207626</c:v>
                </c:pt>
                <c:pt idx="16">
                  <c:v>-20.30756813871721</c:v>
                </c:pt>
                <c:pt idx="17">
                  <c:v>-19.80675088790389</c:v>
                </c:pt>
                <c:pt idx="18">
                  <c:v>-19.30718846945337</c:v>
                </c:pt>
                <c:pt idx="19">
                  <c:v>-18.8084626059114</c:v>
                </c:pt>
                <c:pt idx="20">
                  <c:v>-18.30806363255235</c:v>
                </c:pt>
                <c:pt idx="21">
                  <c:v>-17.80808293664757</c:v>
                </c:pt>
                <c:pt idx="22">
                  <c:v>-17.30893879565133</c:v>
                </c:pt>
                <c:pt idx="23">
                  <c:v>-16.80812154483801</c:v>
                </c:pt>
                <c:pt idx="24">
                  <c:v>-16.30855912638749</c:v>
                </c:pt>
                <c:pt idx="25">
                  <c:v>-15.80774187557417</c:v>
                </c:pt>
                <c:pt idx="26">
                  <c:v>-15.3077611796694</c:v>
                </c:pt>
                <c:pt idx="27">
                  <c:v>-14.80778048376461</c:v>
                </c:pt>
                <c:pt idx="28">
                  <c:v>-14.30696323295129</c:v>
                </c:pt>
                <c:pt idx="29">
                  <c:v>-13.8057277046837</c:v>
                </c:pt>
                <c:pt idx="30">
                  <c:v>-13.30783839605026</c:v>
                </c:pt>
                <c:pt idx="31">
                  <c:v>-12.80785770014548</c:v>
                </c:pt>
                <c:pt idx="32">
                  <c:v>-12.30745872678643</c:v>
                </c:pt>
                <c:pt idx="33">
                  <c:v>-11.80789630833592</c:v>
                </c:pt>
                <c:pt idx="34">
                  <c:v>-11.30749733497687</c:v>
                </c:pt>
                <c:pt idx="35">
                  <c:v>-10.80751663907209</c:v>
                </c:pt>
                <c:pt idx="36">
                  <c:v>-10.30711766571303</c:v>
                </c:pt>
                <c:pt idx="37">
                  <c:v>-9.80755524726252</c:v>
                </c:pt>
                <c:pt idx="38">
                  <c:v>-9.307156273903473</c:v>
                </c:pt>
                <c:pt idx="39">
                  <c:v>-8.80717557799869</c:v>
                </c:pt>
                <c:pt idx="40">
                  <c:v>-8.306358327185367</c:v>
                </c:pt>
                <c:pt idx="41">
                  <c:v>-7.806377631280587</c:v>
                </c:pt>
                <c:pt idx="42">
                  <c:v>-7.307651767738614</c:v>
                </c:pt>
                <c:pt idx="43">
                  <c:v>-6.807252794379563</c:v>
                </c:pt>
                <c:pt idx="44">
                  <c:v>-6.306853821020512</c:v>
                </c:pt>
                <c:pt idx="45">
                  <c:v>-5.80645484766146</c:v>
                </c:pt>
                <c:pt idx="46">
                  <c:v>-5.305637596848141</c:v>
                </c:pt>
                <c:pt idx="47">
                  <c:v>-4.80523862348909</c:v>
                </c:pt>
                <c:pt idx="48">
                  <c:v>-3.80318584440818</c:v>
                </c:pt>
                <c:pt idx="49">
                  <c:v>-3.301950316140589</c:v>
                </c:pt>
                <c:pt idx="50">
                  <c:v>-2.801969620235808</c:v>
                </c:pt>
                <c:pt idx="51">
                  <c:v>-2.301570646876755</c:v>
                </c:pt>
                <c:pt idx="52">
                  <c:v>-1.801589950971974</c:v>
                </c:pt>
                <c:pt idx="53">
                  <c:v>-1.300772700158654</c:v>
                </c:pt>
                <c:pt idx="54">
                  <c:v>-0.800792004253873</c:v>
                </c:pt>
                <c:pt idx="55">
                  <c:v>-0.30039303089482</c:v>
                </c:pt>
                <c:pt idx="56">
                  <c:v>0.199587665009961</c:v>
                </c:pt>
                <c:pt idx="57">
                  <c:v>0.699986638369011</c:v>
                </c:pt>
                <c:pt idx="58">
                  <c:v>1.199967334273793</c:v>
                </c:pt>
                <c:pt idx="59">
                  <c:v>1.700366307632845</c:v>
                </c:pt>
                <c:pt idx="60">
                  <c:v>2.200347003537626</c:v>
                </c:pt>
                <c:pt idx="61">
                  <c:v>2.700745976896677</c:v>
                </c:pt>
                <c:pt idx="62">
                  <c:v>3.201144950255727</c:v>
                </c:pt>
                <c:pt idx="63">
                  <c:v>3.701962201069049</c:v>
                </c:pt>
                <c:pt idx="64">
                  <c:v>4.2023611744281</c:v>
                </c:pt>
                <c:pt idx="65">
                  <c:v>4.702341870332881</c:v>
                </c:pt>
                <c:pt idx="66">
                  <c:v>5.202740843691934</c:v>
                </c:pt>
                <c:pt idx="67">
                  <c:v>5.703976371959522</c:v>
                </c:pt>
                <c:pt idx="68">
                  <c:v>6.203538790410034</c:v>
                </c:pt>
                <c:pt idx="69">
                  <c:v>6.703519486314817</c:v>
                </c:pt>
                <c:pt idx="70">
                  <c:v>7.204336737128137</c:v>
                </c:pt>
                <c:pt idx="71">
                  <c:v>7.704317433032918</c:v>
                </c:pt>
                <c:pt idx="72">
                  <c:v>8.204298128937699</c:v>
                </c:pt>
                <c:pt idx="73">
                  <c:v>8.706788489568097</c:v>
                </c:pt>
                <c:pt idx="74">
                  <c:v>9.208024017835688</c:v>
                </c:pt>
                <c:pt idx="75">
                  <c:v>9.70884126864901</c:v>
                </c:pt>
                <c:pt idx="76">
                  <c:v>10.20882196455379</c:v>
                </c:pt>
                <c:pt idx="77">
                  <c:v>10.70880266045857</c:v>
                </c:pt>
                <c:pt idx="78">
                  <c:v>11.21045646618043</c:v>
                </c:pt>
                <c:pt idx="79">
                  <c:v>11.71127371699375</c:v>
                </c:pt>
                <c:pt idx="80">
                  <c:v>12.20999958053573</c:v>
                </c:pt>
                <c:pt idx="81">
                  <c:v>12.71248994116612</c:v>
                </c:pt>
                <c:pt idx="82">
                  <c:v>13.20996097234529</c:v>
                </c:pt>
                <c:pt idx="83">
                  <c:v>13.71245133297569</c:v>
                </c:pt>
                <c:pt idx="84">
                  <c:v>14.21326858378901</c:v>
                </c:pt>
                <c:pt idx="85">
                  <c:v>14.7132492796938</c:v>
                </c:pt>
                <c:pt idx="86">
                  <c:v>15.21490308541565</c:v>
                </c:pt>
                <c:pt idx="87">
                  <c:v>15.7153020587747</c:v>
                </c:pt>
                <c:pt idx="88">
                  <c:v>16.21653758704229</c:v>
                </c:pt>
                <c:pt idx="89">
                  <c:v>16.7202827800355</c:v>
                </c:pt>
                <c:pt idx="90">
                  <c:v>18.72020556365462</c:v>
                </c:pt>
                <c:pt idx="91">
                  <c:v>20.72514767672498</c:v>
                </c:pt>
                <c:pt idx="92">
                  <c:v>22.73008978979535</c:v>
                </c:pt>
                <c:pt idx="93">
                  <c:v>24.73503190286571</c:v>
                </c:pt>
                <c:pt idx="94">
                  <c:v>26.73997401593607</c:v>
                </c:pt>
                <c:pt idx="95">
                  <c:v>28.74324301918935</c:v>
                </c:pt>
                <c:pt idx="96">
                  <c:v>30.74776685480544</c:v>
                </c:pt>
                <c:pt idx="97">
                  <c:v>32.75061758060446</c:v>
                </c:pt>
                <c:pt idx="98">
                  <c:v>34.7530500289492</c:v>
                </c:pt>
                <c:pt idx="99">
                  <c:v>36.75548247729394</c:v>
                </c:pt>
              </c:numCache>
            </c:numRef>
          </c:xVal>
          <c:yVal>
            <c:numRef>
              <c:f>Sheet1!$F$2:$F$102</c:f>
              <c:numCache>
                <c:formatCode>General</c:formatCode>
                <c:ptCount val="101"/>
                <c:pt idx="0">
                  <c:v>1.136231904438214</c:v>
                </c:pt>
                <c:pt idx="1">
                  <c:v>1.112523903798392</c:v>
                </c:pt>
                <c:pt idx="2">
                  <c:v>1.028868412944506</c:v>
                </c:pt>
                <c:pt idx="3">
                  <c:v>1.015151660673685</c:v>
                </c:pt>
                <c:pt idx="4">
                  <c:v>0.961469914926802</c:v>
                </c:pt>
                <c:pt idx="5">
                  <c:v>0.887805672441917</c:v>
                </c:pt>
                <c:pt idx="6">
                  <c:v>0.79415893321903</c:v>
                </c:pt>
                <c:pt idx="7">
                  <c:v>0.760459684210206</c:v>
                </c:pt>
                <c:pt idx="8">
                  <c:v>0.726760435201382</c:v>
                </c:pt>
                <c:pt idx="9">
                  <c:v>0.693061186192502</c:v>
                </c:pt>
                <c:pt idx="10">
                  <c:v>0.639379440445676</c:v>
                </c:pt>
                <c:pt idx="11">
                  <c:v>0.618465567732205</c:v>
                </c:pt>
                <c:pt idx="12">
                  <c:v>0.617534191756736</c:v>
                </c:pt>
                <c:pt idx="13">
                  <c:v>0.626594064150324</c:v>
                </c:pt>
                <c:pt idx="14">
                  <c:v>0.595688943067795</c:v>
                </c:pt>
                <c:pt idx="15">
                  <c:v>0.604748815461384</c:v>
                </c:pt>
                <c:pt idx="16">
                  <c:v>0.603817439485914</c:v>
                </c:pt>
                <c:pt idx="17">
                  <c:v>0.612877311879503</c:v>
                </c:pt>
                <c:pt idx="18">
                  <c:v>0.591963439166032</c:v>
                </c:pt>
                <c:pt idx="19">
                  <c:v>0.551067069714501</c:v>
                </c:pt>
                <c:pt idx="20">
                  <c:v>0.550135693739089</c:v>
                </c:pt>
                <c:pt idx="21">
                  <c:v>0.539213069394618</c:v>
                </c:pt>
                <c:pt idx="22">
                  <c:v>0.508307948312146</c:v>
                </c:pt>
                <c:pt idx="23">
                  <c:v>0.517367820705677</c:v>
                </c:pt>
                <c:pt idx="24">
                  <c:v>0.496453947992206</c:v>
                </c:pt>
                <c:pt idx="25">
                  <c:v>0.505513820385795</c:v>
                </c:pt>
                <c:pt idx="26">
                  <c:v>0.494591196041324</c:v>
                </c:pt>
                <c:pt idx="27">
                  <c:v>0.483668571696854</c:v>
                </c:pt>
                <c:pt idx="28">
                  <c:v>0.492728444090443</c:v>
                </c:pt>
                <c:pt idx="29">
                  <c:v>0.511779564852976</c:v>
                </c:pt>
                <c:pt idx="30">
                  <c:v>0.4509006986635</c:v>
                </c:pt>
                <c:pt idx="31">
                  <c:v>0.439978074319029</c:v>
                </c:pt>
                <c:pt idx="32">
                  <c:v>0.43904669834356</c:v>
                </c:pt>
                <c:pt idx="33">
                  <c:v>0.418132825630088</c:v>
                </c:pt>
                <c:pt idx="34">
                  <c:v>0.417201449654619</c:v>
                </c:pt>
                <c:pt idx="35">
                  <c:v>0.406278825310149</c:v>
                </c:pt>
                <c:pt idx="36">
                  <c:v>0.405347449334736</c:v>
                </c:pt>
                <c:pt idx="37">
                  <c:v>0.384433576621265</c:v>
                </c:pt>
                <c:pt idx="38">
                  <c:v>0.383502200645796</c:v>
                </c:pt>
                <c:pt idx="39">
                  <c:v>0.372579576301325</c:v>
                </c:pt>
                <c:pt idx="40">
                  <c:v>0.381639448694914</c:v>
                </c:pt>
                <c:pt idx="41">
                  <c:v>0.370716824350444</c:v>
                </c:pt>
                <c:pt idx="42">
                  <c:v>0.32982045489897</c:v>
                </c:pt>
                <c:pt idx="43">
                  <c:v>0.328889078923501</c:v>
                </c:pt>
                <c:pt idx="44">
                  <c:v>0.327957702948031</c:v>
                </c:pt>
                <c:pt idx="45">
                  <c:v>0.327026326972619</c:v>
                </c:pt>
                <c:pt idx="46">
                  <c:v>0.336086199366151</c:v>
                </c:pt>
                <c:pt idx="47">
                  <c:v>0.335154823390682</c:v>
                </c:pt>
                <c:pt idx="48">
                  <c:v>0.363265816546803</c:v>
                </c:pt>
                <c:pt idx="49">
                  <c:v>0.382316937309393</c:v>
                </c:pt>
                <c:pt idx="50">
                  <c:v>0.371394312964923</c:v>
                </c:pt>
                <c:pt idx="51">
                  <c:v>0.370462936989511</c:v>
                </c:pt>
                <c:pt idx="52">
                  <c:v>0.35954031264504</c:v>
                </c:pt>
                <c:pt idx="53">
                  <c:v>0.368600185038572</c:v>
                </c:pt>
                <c:pt idx="54">
                  <c:v>0.357677560694102</c:v>
                </c:pt>
                <c:pt idx="55">
                  <c:v>0.356746184718689</c:v>
                </c:pt>
                <c:pt idx="56">
                  <c:v>0.345823560374219</c:v>
                </c:pt>
                <c:pt idx="57">
                  <c:v>0.34489218439875</c:v>
                </c:pt>
                <c:pt idx="58">
                  <c:v>0.333969560054279</c:v>
                </c:pt>
                <c:pt idx="59">
                  <c:v>0.333038184078867</c:v>
                </c:pt>
                <c:pt idx="60">
                  <c:v>0.322115559734397</c:v>
                </c:pt>
                <c:pt idx="61">
                  <c:v>0.321184183758927</c:v>
                </c:pt>
                <c:pt idx="62">
                  <c:v>0.320252807783458</c:v>
                </c:pt>
                <c:pt idx="63">
                  <c:v>0.329312680177047</c:v>
                </c:pt>
                <c:pt idx="64">
                  <c:v>0.328381304201578</c:v>
                </c:pt>
                <c:pt idx="65">
                  <c:v>0.317458679857107</c:v>
                </c:pt>
                <c:pt idx="66">
                  <c:v>0.316527303881695</c:v>
                </c:pt>
                <c:pt idx="67">
                  <c:v>0.335578424644228</c:v>
                </c:pt>
                <c:pt idx="68">
                  <c:v>0.314664551930756</c:v>
                </c:pt>
                <c:pt idx="69">
                  <c:v>0.303741927586343</c:v>
                </c:pt>
                <c:pt idx="70">
                  <c:v>0.312801799979875</c:v>
                </c:pt>
                <c:pt idx="71">
                  <c:v>0.301879175635404</c:v>
                </c:pt>
                <c:pt idx="72">
                  <c:v>0.290956551290934</c:v>
                </c:pt>
                <c:pt idx="73">
                  <c:v>0.339981417160527</c:v>
                </c:pt>
                <c:pt idx="74">
                  <c:v>0.359032537923117</c:v>
                </c:pt>
                <c:pt idx="75">
                  <c:v>0.368092410316706</c:v>
                </c:pt>
                <c:pt idx="76">
                  <c:v>0.357169785972236</c:v>
                </c:pt>
                <c:pt idx="77">
                  <c:v>0.346247161627765</c:v>
                </c:pt>
                <c:pt idx="78">
                  <c:v>0.375289530759356</c:v>
                </c:pt>
                <c:pt idx="79">
                  <c:v>0.384349403152888</c:v>
                </c:pt>
                <c:pt idx="80">
                  <c:v>0.343453033701415</c:v>
                </c:pt>
                <c:pt idx="81">
                  <c:v>0.392477899571008</c:v>
                </c:pt>
                <c:pt idx="82">
                  <c:v>0.321607785012474</c:v>
                </c:pt>
                <c:pt idx="83">
                  <c:v>0.370632650882067</c:v>
                </c:pt>
                <c:pt idx="84">
                  <c:v>0.379692523275656</c:v>
                </c:pt>
                <c:pt idx="85">
                  <c:v>0.368769898931185</c:v>
                </c:pt>
                <c:pt idx="86">
                  <c:v>0.397812268062776</c:v>
                </c:pt>
                <c:pt idx="87">
                  <c:v>0.396880892087307</c:v>
                </c:pt>
                <c:pt idx="88">
                  <c:v>0.415932012849897</c:v>
                </c:pt>
                <c:pt idx="89">
                  <c:v>0.494930623826494</c:v>
                </c:pt>
                <c:pt idx="90">
                  <c:v>0.451240126448669</c:v>
                </c:pt>
                <c:pt idx="91">
                  <c:v>0.527444609498972</c:v>
                </c:pt>
                <c:pt idx="92">
                  <c:v>0.603649092549275</c:v>
                </c:pt>
                <c:pt idx="93">
                  <c:v>0.679853575599577</c:v>
                </c:pt>
                <c:pt idx="94">
                  <c:v>0.756058058649881</c:v>
                </c:pt>
                <c:pt idx="95">
                  <c:v>0.792297548224122</c:v>
                </c:pt>
                <c:pt idx="96">
                  <c:v>0.858510782905367</c:v>
                </c:pt>
                <c:pt idx="97">
                  <c:v>0.884759024110607</c:v>
                </c:pt>
                <c:pt idx="98">
                  <c:v>0.901016016946846</c:v>
                </c:pt>
                <c:pt idx="99">
                  <c:v>0.917273009783028</c:v>
                </c:pt>
              </c:numCache>
            </c:numRef>
          </c:yVal>
        </c:ser>
        <c:axId val="286400728"/>
        <c:axId val="445356744"/>
      </c:scatterChart>
      <c:valAx>
        <c:axId val="286400728"/>
        <c:scaling>
          <c:orientation val="minMax"/>
        </c:scaling>
        <c:axPos val="b"/>
        <c:numFmt formatCode="General" sourceLinked="1"/>
        <c:tickLblPos val="nextTo"/>
        <c:crossAx val="445356744"/>
        <c:crosses val="autoZero"/>
        <c:crossBetween val="midCat"/>
      </c:valAx>
      <c:valAx>
        <c:axId val="445356744"/>
        <c:scaling>
          <c:orientation val="minMax"/>
        </c:scaling>
        <c:axPos val="l"/>
        <c:majorGridlines/>
        <c:numFmt formatCode="General" sourceLinked="1"/>
        <c:tickLblPos val="nextTo"/>
        <c:crossAx val="2864007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584200</xdr:colOff>
      <xdr:row>17</xdr:row>
      <xdr:rowOff>127000</xdr:rowOff>
    </xdr:from>
    <xdr:to>
      <xdr:col>18</xdr:col>
      <xdr:colOff>444500</xdr:colOff>
      <xdr:row>33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101"/>
  <sheetViews>
    <sheetView tabSelected="1" topLeftCell="E3" zoomScale="200" workbookViewId="0">
      <selection activeCell="E3" sqref="E3"/>
    </sheetView>
  </sheetViews>
  <sheetFormatPr baseColWidth="10" defaultColWidth="8.83203125" defaultRowHeight="14"/>
  <sheetData>
    <row r="1" spans="1:17">
      <c r="A1" t="s">
        <v>0</v>
      </c>
      <c r="B1" t="s">
        <v>1</v>
      </c>
      <c r="C1" t="s">
        <v>14</v>
      </c>
      <c r="D1" t="s">
        <v>15</v>
      </c>
      <c r="E1" t="s">
        <v>17</v>
      </c>
      <c r="F1" t="s">
        <v>19</v>
      </c>
      <c r="G1" t="s">
        <v>2</v>
      </c>
    </row>
    <row r="2" spans="1:17">
      <c r="A2">
        <v>60</v>
      </c>
      <c r="B2">
        <f t="shared" ref="B2:B7" si="0">B3-(H3-H2)</f>
        <v>342.90000000000003</v>
      </c>
      <c r="C2" s="2">
        <f>A2-$M$11</f>
        <v>-43.315052026595438</v>
      </c>
      <c r="D2">
        <f>B2-$M$12</f>
        <v>-0.67613078960215489</v>
      </c>
      <c r="E2">
        <f>(C2*COS($L$17))+(D2*SIN($L$17))</f>
        <v>-43.305425317974361</v>
      </c>
      <c r="F2">
        <f>(-C2*SIN($L$17))+(D2*COS($L$17))</f>
        <v>1.1362319044382143</v>
      </c>
      <c r="G2">
        <v>0.14099999999999999</v>
      </c>
      <c r="H2">
        <v>343.92</v>
      </c>
      <c r="L2" t="s">
        <v>10</v>
      </c>
    </row>
    <row r="3" spans="1:17">
      <c r="A3">
        <v>62</v>
      </c>
      <c r="B3">
        <f t="shared" si="0"/>
        <v>342.96000000000004</v>
      </c>
      <c r="C3" s="2">
        <f t="shared" ref="C3:C49" si="1">A3-$M$11</f>
        <v>-41.315052026595438</v>
      </c>
      <c r="D3">
        <f t="shared" ref="D3:D49" si="2">B3-$M$12</f>
        <v>-0.61613078960215262</v>
      </c>
      <c r="E3">
        <f t="shared" ref="E3:E49" si="3">(C3*COS($L$17))+(D3*SIN($L$17))</f>
        <v>-41.304665979446689</v>
      </c>
      <c r="F3">
        <f t="shared" ref="F3:F66" si="4">(-C3*SIN($L$17))+(D3*COS($L$17))</f>
        <v>1.1125239037983921</v>
      </c>
      <c r="G3">
        <v>0.14099999999999999</v>
      </c>
      <c r="H3">
        <v>343.98</v>
      </c>
      <c r="L3" t="s">
        <v>5</v>
      </c>
      <c r="M3" t="s">
        <v>6</v>
      </c>
      <c r="N3">
        <v>341.9982</v>
      </c>
      <c r="O3" t="s">
        <v>7</v>
      </c>
      <c r="P3" t="s">
        <v>6</v>
      </c>
      <c r="Q3" s="1">
        <v>8.5071999999999995E-2</v>
      </c>
    </row>
    <row r="4" spans="1:17">
      <c r="A4">
        <v>64</v>
      </c>
      <c r="B4">
        <f t="shared" si="0"/>
        <v>342.96000000000004</v>
      </c>
      <c r="C4" s="2">
        <f t="shared" si="1"/>
        <v>-39.315052026595438</v>
      </c>
      <c r="D4">
        <f t="shared" si="2"/>
        <v>-0.61613078960215262</v>
      </c>
      <c r="E4">
        <f t="shared" si="3"/>
        <v>-39.306416305644639</v>
      </c>
      <c r="F4">
        <f t="shared" si="4"/>
        <v>1.0288684129445058</v>
      </c>
      <c r="G4">
        <v>0.14099999999999999</v>
      </c>
      <c r="H4">
        <v>343.98</v>
      </c>
      <c r="L4" t="s">
        <v>8</v>
      </c>
      <c r="M4" t="s">
        <v>6</v>
      </c>
      <c r="N4" s="1">
        <v>1.5273E-2</v>
      </c>
      <c r="O4" t="s">
        <v>9</v>
      </c>
      <c r="P4" t="s">
        <v>6</v>
      </c>
      <c r="Q4" s="1">
        <v>1.2287000000000001E-3</v>
      </c>
    </row>
    <row r="5" spans="1:17">
      <c r="A5">
        <v>66</v>
      </c>
      <c r="B5">
        <f t="shared" si="0"/>
        <v>343.03000000000003</v>
      </c>
      <c r="C5" s="2">
        <f t="shared" si="1"/>
        <v>-37.315052026595438</v>
      </c>
      <c r="D5">
        <f t="shared" si="2"/>
        <v>-0.54613078960215944</v>
      </c>
      <c r="E5">
        <f t="shared" si="3"/>
        <v>-37.305238689662708</v>
      </c>
      <c r="F5">
        <f t="shared" si="4"/>
        <v>1.0151516606736846</v>
      </c>
      <c r="G5">
        <v>0.14000000000000001</v>
      </c>
      <c r="H5">
        <v>344.05</v>
      </c>
    </row>
    <row r="6" spans="1:17">
      <c r="A6">
        <v>68</v>
      </c>
      <c r="B6">
        <f>B7-(H7-H6)</f>
        <v>343.06</v>
      </c>
      <c r="C6" s="2">
        <f t="shared" si="1"/>
        <v>-35.315052026595438</v>
      </c>
      <c r="D6">
        <f t="shared" si="2"/>
        <v>-0.51613078960218672</v>
      </c>
      <c r="E6">
        <f t="shared" si="3"/>
        <v>-35.305734183497847</v>
      </c>
      <c r="F6">
        <f t="shared" si="4"/>
        <v>0.96146991492680189</v>
      </c>
      <c r="G6">
        <v>0.14000000000000001</v>
      </c>
      <c r="H6">
        <v>344.08</v>
      </c>
    </row>
    <row r="7" spans="1:17">
      <c r="A7">
        <v>70</v>
      </c>
      <c r="B7">
        <f t="shared" si="0"/>
        <v>343.07</v>
      </c>
      <c r="C7" s="2">
        <f t="shared" si="1"/>
        <v>-33.315052026595438</v>
      </c>
      <c r="D7">
        <f t="shared" si="2"/>
        <v>-0.50613078960219582</v>
      </c>
      <c r="E7">
        <f t="shared" si="3"/>
        <v>-33.307066232241532</v>
      </c>
      <c r="F7">
        <f t="shared" si="4"/>
        <v>0.8878056724419171</v>
      </c>
      <c r="G7">
        <v>0.13900000000000001</v>
      </c>
      <c r="H7">
        <v>344.09</v>
      </c>
      <c r="L7" t="s">
        <v>11</v>
      </c>
    </row>
    <row r="8" spans="1:17">
      <c r="A8">
        <v>72</v>
      </c>
      <c r="B8">
        <f>B9-0.05</f>
        <v>343.06</v>
      </c>
      <c r="C8" s="2">
        <f t="shared" si="1"/>
        <v>-31.315052026595438</v>
      </c>
      <c r="D8">
        <f t="shared" si="2"/>
        <v>-0.51613078960218672</v>
      </c>
      <c r="E8">
        <f t="shared" si="3"/>
        <v>-31.309234835893751</v>
      </c>
      <c r="F8">
        <f t="shared" si="4"/>
        <v>0.79415893321902964</v>
      </c>
      <c r="G8">
        <v>0.13900000000000001</v>
      </c>
      <c r="H8">
        <v>344.08</v>
      </c>
      <c r="L8" t="s">
        <v>5</v>
      </c>
      <c r="M8" t="s">
        <v>6</v>
      </c>
      <c r="N8">
        <v>336.4975</v>
      </c>
      <c r="O8" t="s">
        <v>7</v>
      </c>
      <c r="P8" t="s">
        <v>6</v>
      </c>
      <c r="Q8">
        <v>0.28050000000000003</v>
      </c>
    </row>
    <row r="9" spans="1:17">
      <c r="A9">
        <v>74</v>
      </c>
      <c r="B9">
        <f>B10-0.05</f>
        <v>343.11</v>
      </c>
      <c r="C9" s="2">
        <f t="shared" si="1"/>
        <v>-29.315052026595438</v>
      </c>
      <c r="D9">
        <f t="shared" si="2"/>
        <v>-0.46613078960217535</v>
      </c>
      <c r="E9">
        <f t="shared" si="3"/>
        <v>-29.308893774820355</v>
      </c>
      <c r="F9">
        <f t="shared" si="4"/>
        <v>0.76045968421020627</v>
      </c>
      <c r="G9">
        <v>0.13900000000000001</v>
      </c>
      <c r="H9">
        <v>344.39</v>
      </c>
      <c r="L9" t="s">
        <v>8</v>
      </c>
      <c r="M9" t="s">
        <v>6</v>
      </c>
      <c r="N9" s="1">
        <v>6.8515000000000006E-2</v>
      </c>
      <c r="O9" t="s">
        <v>9</v>
      </c>
      <c r="P9" t="s">
        <v>6</v>
      </c>
      <c r="Q9" s="1">
        <v>2.1392999999999998E-3</v>
      </c>
    </row>
    <row r="10" spans="1:17">
      <c r="A10">
        <v>76</v>
      </c>
      <c r="B10">
        <v>343.16</v>
      </c>
      <c r="C10" s="2">
        <f t="shared" si="1"/>
        <v>-27.315052026595438</v>
      </c>
      <c r="D10">
        <f t="shared" si="2"/>
        <v>-0.41613078960216399</v>
      </c>
      <c r="E10">
        <f t="shared" si="3"/>
        <v>-27.308552713746959</v>
      </c>
      <c r="F10">
        <f t="shared" si="4"/>
        <v>0.72676043520138256</v>
      </c>
      <c r="G10">
        <v>0.13900000000000001</v>
      </c>
    </row>
    <row r="11" spans="1:17">
      <c r="A11">
        <v>78</v>
      </c>
      <c r="B11">
        <v>343.21</v>
      </c>
      <c r="C11" s="2">
        <f t="shared" si="1"/>
        <v>-25.315052026595438</v>
      </c>
      <c r="D11">
        <f t="shared" si="2"/>
        <v>-0.36613078960220946</v>
      </c>
      <c r="E11">
        <f t="shared" si="3"/>
        <v>-25.308211652673563</v>
      </c>
      <c r="F11">
        <f t="shared" si="4"/>
        <v>0.69306118619250234</v>
      </c>
      <c r="G11">
        <v>0.13900000000000001</v>
      </c>
      <c r="L11" t="s">
        <v>12</v>
      </c>
      <c r="M11" s="2">
        <f>(N8-N3)/(N4-N9)</f>
        <v>103.31505202659544</v>
      </c>
    </row>
    <row r="12" spans="1:17">
      <c r="A12">
        <v>80</v>
      </c>
      <c r="B12">
        <v>343.24</v>
      </c>
      <c r="C12" s="2">
        <f t="shared" si="1"/>
        <v>-23.315052026595438</v>
      </c>
      <c r="D12">
        <f t="shared" si="2"/>
        <v>-0.3361307896021799</v>
      </c>
      <c r="E12">
        <f t="shared" si="3"/>
        <v>-23.308707146508706</v>
      </c>
      <c r="F12">
        <f t="shared" si="4"/>
        <v>0.63937944044567641</v>
      </c>
      <c r="G12">
        <v>0.13800000000000001</v>
      </c>
      <c r="L12" t="s">
        <v>13</v>
      </c>
      <c r="M12">
        <f>(N4*M11)+N3</f>
        <v>343.57613078960219</v>
      </c>
    </row>
    <row r="13" spans="1:17">
      <c r="A13">
        <v>80.5</v>
      </c>
      <c r="B13">
        <v>343.24</v>
      </c>
      <c r="C13" s="2">
        <f t="shared" si="1"/>
        <v>-22.815052026595438</v>
      </c>
      <c r="D13">
        <f t="shared" si="2"/>
        <v>-0.3361307896021799</v>
      </c>
      <c r="E13">
        <f t="shared" si="3"/>
        <v>-22.809144728058193</v>
      </c>
      <c r="F13">
        <f t="shared" si="4"/>
        <v>0.61846556773220485</v>
      </c>
      <c r="G13">
        <v>0.13800000000000001</v>
      </c>
    </row>
    <row r="14" spans="1:17">
      <c r="A14">
        <v>81</v>
      </c>
      <c r="B14">
        <v>343.26</v>
      </c>
      <c r="C14" s="2">
        <f t="shared" si="1"/>
        <v>-22.315052026595438</v>
      </c>
      <c r="D14">
        <f t="shared" si="2"/>
        <v>-0.31613078960219809</v>
      </c>
      <c r="E14">
        <f t="shared" si="3"/>
        <v>-22.308745754699142</v>
      </c>
      <c r="F14">
        <f t="shared" si="4"/>
        <v>0.61753419175673563</v>
      </c>
      <c r="G14">
        <v>0.13900000000000001</v>
      </c>
    </row>
    <row r="15" spans="1:17">
      <c r="A15">
        <v>81.5</v>
      </c>
      <c r="B15">
        <v>343.29</v>
      </c>
      <c r="C15" s="2">
        <f t="shared" si="1"/>
        <v>-21.815052026595438</v>
      </c>
      <c r="D15">
        <f t="shared" si="2"/>
        <v>-0.28613078960216853</v>
      </c>
      <c r="E15">
        <f t="shared" si="3"/>
        <v>-21.807928503885819</v>
      </c>
      <c r="F15">
        <f t="shared" si="4"/>
        <v>0.62659406415032437</v>
      </c>
      <c r="G15">
        <v>0.13800000000000001</v>
      </c>
      <c r="L15" s="1">
        <f>ATAN(N4)</f>
        <v>1.5271812616463109E-2</v>
      </c>
      <c r="M15" s="2">
        <f>L15*180/PI()</f>
        <v>0.87501040843797917</v>
      </c>
    </row>
    <row r="16" spans="1:17">
      <c r="A16">
        <v>82</v>
      </c>
      <c r="B16">
        <v>343.28</v>
      </c>
      <c r="C16" s="2">
        <f t="shared" si="1"/>
        <v>-21.315052026595438</v>
      </c>
      <c r="D16">
        <f t="shared" si="2"/>
        <v>-0.29613078960221628</v>
      </c>
      <c r="E16">
        <f t="shared" si="3"/>
        <v>-21.308784362889579</v>
      </c>
      <c r="F16">
        <f t="shared" si="4"/>
        <v>0.59568894306779496</v>
      </c>
      <c r="G16">
        <v>0.13800000000000001</v>
      </c>
      <c r="L16">
        <f>ATAN(N9)</f>
        <v>6.8408090849851111E-2</v>
      </c>
      <c r="M16" s="2">
        <f t="shared" ref="M16:M17" si="5">L16*180/PI()</f>
        <v>3.9194948902439735</v>
      </c>
    </row>
    <row r="17" spans="1:13">
      <c r="A17">
        <v>82.5</v>
      </c>
      <c r="B17">
        <v>343.31</v>
      </c>
      <c r="C17" s="2">
        <f t="shared" si="1"/>
        <v>-20.815052026595438</v>
      </c>
      <c r="D17">
        <f t="shared" si="2"/>
        <v>-0.26613078960218672</v>
      </c>
      <c r="E17">
        <f t="shared" si="3"/>
        <v>-20.807967112076259</v>
      </c>
      <c r="F17">
        <f t="shared" si="4"/>
        <v>0.60474881546138359</v>
      </c>
      <c r="G17">
        <v>0.13800000000000001</v>
      </c>
      <c r="L17">
        <f>(L15+L16)/2</f>
        <v>4.1839951733157112E-2</v>
      </c>
      <c r="M17" s="2">
        <f t="shared" si="5"/>
        <v>2.3972526493409765</v>
      </c>
    </row>
    <row r="18" spans="1:13">
      <c r="A18">
        <v>83</v>
      </c>
      <c r="B18">
        <v>343.33</v>
      </c>
      <c r="C18" s="2">
        <f t="shared" si="1"/>
        <v>-20.315052026595438</v>
      </c>
      <c r="D18">
        <f t="shared" si="2"/>
        <v>-0.24613078960220491</v>
      </c>
      <c r="E18">
        <f t="shared" si="3"/>
        <v>-20.307568138717208</v>
      </c>
      <c r="F18">
        <f t="shared" si="4"/>
        <v>0.60381743948591449</v>
      </c>
      <c r="G18">
        <v>0.13700000000000001</v>
      </c>
    </row>
    <row r="19" spans="1:13">
      <c r="A19">
        <v>83.5</v>
      </c>
      <c r="B19">
        <v>343.36</v>
      </c>
      <c r="C19" s="2">
        <f t="shared" si="1"/>
        <v>-19.815052026595438</v>
      </c>
      <c r="D19">
        <f t="shared" si="2"/>
        <v>-0.21613078960217535</v>
      </c>
      <c r="E19">
        <f t="shared" si="3"/>
        <v>-19.806750887903888</v>
      </c>
      <c r="F19">
        <f t="shared" si="4"/>
        <v>0.61287731187950323</v>
      </c>
      <c r="G19">
        <v>0.13800000000000001</v>
      </c>
    </row>
    <row r="20" spans="1:13">
      <c r="A20">
        <v>84</v>
      </c>
      <c r="B20">
        <v>343.36</v>
      </c>
      <c r="C20" s="2">
        <f t="shared" si="1"/>
        <v>-19.315052026595438</v>
      </c>
      <c r="D20">
        <f t="shared" si="2"/>
        <v>-0.21613078960217535</v>
      </c>
      <c r="E20">
        <f t="shared" si="3"/>
        <v>-19.307188469453376</v>
      </c>
      <c r="F20">
        <f t="shared" si="4"/>
        <v>0.59196343916603156</v>
      </c>
      <c r="G20">
        <v>0.13800000000000001</v>
      </c>
    </row>
    <row r="21" spans="1:13">
      <c r="A21">
        <v>84.5</v>
      </c>
      <c r="B21">
        <v>343.34</v>
      </c>
      <c r="C21" s="2">
        <f t="shared" si="1"/>
        <v>-18.815052026595438</v>
      </c>
      <c r="D21">
        <f t="shared" si="2"/>
        <v>-0.23613078960221401</v>
      </c>
      <c r="E21">
        <f t="shared" si="3"/>
        <v>-18.808462605911402</v>
      </c>
      <c r="F21">
        <f t="shared" si="4"/>
        <v>0.55106706971450092</v>
      </c>
      <c r="G21">
        <v>0.13700000000000001</v>
      </c>
    </row>
    <row r="22" spans="1:13">
      <c r="A22">
        <v>85</v>
      </c>
      <c r="B22">
        <v>343.36</v>
      </c>
      <c r="C22" s="2">
        <f t="shared" si="1"/>
        <v>-18.315052026595438</v>
      </c>
      <c r="D22">
        <f t="shared" si="2"/>
        <v>-0.21613078960217535</v>
      </c>
      <c r="E22">
        <f t="shared" si="3"/>
        <v>-18.308063632552351</v>
      </c>
      <c r="F22">
        <f t="shared" si="4"/>
        <v>0.55013569373908866</v>
      </c>
      <c r="G22">
        <v>0.13700000000000001</v>
      </c>
    </row>
    <row r="23" spans="1:13">
      <c r="A23">
        <v>85.5</v>
      </c>
      <c r="B23">
        <v>343.37</v>
      </c>
      <c r="C23" s="2">
        <f t="shared" si="1"/>
        <v>-17.815052026595438</v>
      </c>
      <c r="D23">
        <f t="shared" si="2"/>
        <v>-0.20613078960218445</v>
      </c>
      <c r="E23">
        <f t="shared" si="3"/>
        <v>-17.808082936647569</v>
      </c>
      <c r="F23">
        <f t="shared" si="4"/>
        <v>0.53921306939461822</v>
      </c>
      <c r="G23">
        <v>0.13800000000000001</v>
      </c>
    </row>
    <row r="24" spans="1:13">
      <c r="A24">
        <v>86</v>
      </c>
      <c r="B24">
        <v>343.36</v>
      </c>
      <c r="C24" s="2">
        <f t="shared" si="1"/>
        <v>-17.315052026595438</v>
      </c>
      <c r="D24">
        <f t="shared" si="2"/>
        <v>-0.21613078960217535</v>
      </c>
      <c r="E24">
        <f t="shared" si="3"/>
        <v>-17.308938795651326</v>
      </c>
      <c r="F24">
        <f t="shared" si="4"/>
        <v>0.50830794831214554</v>
      </c>
      <c r="G24">
        <v>0.13800000000000001</v>
      </c>
    </row>
    <row r="25" spans="1:13">
      <c r="A25">
        <v>86.5</v>
      </c>
      <c r="B25">
        <v>343.39</v>
      </c>
      <c r="C25" s="2">
        <f t="shared" si="1"/>
        <v>-16.815052026595438</v>
      </c>
      <c r="D25">
        <f t="shared" si="2"/>
        <v>-0.18613078960220264</v>
      </c>
      <c r="E25">
        <f t="shared" si="3"/>
        <v>-16.808121544838006</v>
      </c>
      <c r="F25">
        <f t="shared" si="4"/>
        <v>0.51736782070567733</v>
      </c>
      <c r="G25">
        <v>0.13700000000000001</v>
      </c>
    </row>
    <row r="26" spans="1:13">
      <c r="A26">
        <v>87</v>
      </c>
      <c r="B26">
        <v>343.39</v>
      </c>
      <c r="C26" s="2">
        <f t="shared" si="1"/>
        <v>-16.315052026595438</v>
      </c>
      <c r="D26">
        <f t="shared" si="2"/>
        <v>-0.18613078960220264</v>
      </c>
      <c r="E26">
        <f t="shared" si="3"/>
        <v>-16.308559126387493</v>
      </c>
      <c r="F26">
        <f t="shared" si="4"/>
        <v>0.49645394799220594</v>
      </c>
      <c r="G26">
        <v>0.13700000000000001</v>
      </c>
    </row>
    <row r="27" spans="1:13">
      <c r="A27">
        <v>87.5</v>
      </c>
      <c r="B27">
        <v>343.42</v>
      </c>
      <c r="C27" s="2">
        <f t="shared" si="1"/>
        <v>-15.815052026595438</v>
      </c>
      <c r="D27">
        <f t="shared" si="2"/>
        <v>-0.15613078960217308</v>
      </c>
      <c r="E27">
        <f t="shared" si="3"/>
        <v>-15.807741875574171</v>
      </c>
      <c r="F27">
        <f t="shared" si="4"/>
        <v>0.50551382038579462</v>
      </c>
      <c r="G27">
        <v>0.13700000000000001</v>
      </c>
    </row>
    <row r="28" spans="1:13">
      <c r="A28">
        <v>88</v>
      </c>
      <c r="B28">
        <v>343.43</v>
      </c>
      <c r="C28" s="2">
        <f t="shared" si="1"/>
        <v>-15.315052026595438</v>
      </c>
      <c r="D28">
        <f t="shared" si="2"/>
        <v>-0.14613078960218218</v>
      </c>
      <c r="E28">
        <f t="shared" si="3"/>
        <v>-15.307761179669392</v>
      </c>
      <c r="F28">
        <f t="shared" si="4"/>
        <v>0.49459119604132429</v>
      </c>
      <c r="G28">
        <v>0.13700000000000001</v>
      </c>
    </row>
    <row r="29" spans="1:13">
      <c r="A29">
        <v>88.5</v>
      </c>
      <c r="B29">
        <v>343.44</v>
      </c>
      <c r="C29" s="2">
        <f t="shared" si="1"/>
        <v>-14.815052026595438</v>
      </c>
      <c r="D29">
        <f t="shared" si="2"/>
        <v>-0.13613078960219127</v>
      </c>
      <c r="E29">
        <f t="shared" si="3"/>
        <v>-14.80778048376461</v>
      </c>
      <c r="F29">
        <f t="shared" si="4"/>
        <v>0.48366857169685384</v>
      </c>
      <c r="G29">
        <v>0.13700000000000001</v>
      </c>
    </row>
    <row r="30" spans="1:13">
      <c r="A30">
        <v>89</v>
      </c>
      <c r="B30">
        <v>343.47</v>
      </c>
      <c r="C30" s="2">
        <f t="shared" si="1"/>
        <v>-14.315052026595438</v>
      </c>
      <c r="D30">
        <f t="shared" si="2"/>
        <v>-0.10613078960216171</v>
      </c>
      <c r="E30">
        <f t="shared" si="3"/>
        <v>-14.306963232951286</v>
      </c>
      <c r="F30">
        <f t="shared" si="4"/>
        <v>0.4927284440904427</v>
      </c>
      <c r="G30">
        <v>0.13700000000000001</v>
      </c>
    </row>
    <row r="31" spans="1:13">
      <c r="A31">
        <v>89.5</v>
      </c>
      <c r="B31">
        <v>343.51</v>
      </c>
      <c r="C31" s="2">
        <f t="shared" si="1"/>
        <v>-13.815052026595438</v>
      </c>
      <c r="D31">
        <f t="shared" si="2"/>
        <v>-6.6130789602198092E-2</v>
      </c>
      <c r="E31">
        <f t="shared" si="3"/>
        <v>-13.805727704683699</v>
      </c>
      <c r="F31">
        <f t="shared" si="4"/>
        <v>0.51177956485297571</v>
      </c>
      <c r="G31">
        <v>0.13700000000000001</v>
      </c>
    </row>
    <row r="32" spans="1:13">
      <c r="A32">
        <v>90</v>
      </c>
      <c r="B32">
        <v>343.47</v>
      </c>
      <c r="C32" s="2">
        <f t="shared" si="1"/>
        <v>-13.315052026595438</v>
      </c>
      <c r="D32">
        <f t="shared" si="2"/>
        <v>-0.10613078960216171</v>
      </c>
      <c r="E32">
        <f t="shared" si="3"/>
        <v>-13.307838396050261</v>
      </c>
      <c r="F32">
        <f t="shared" si="4"/>
        <v>0.45090069866349958</v>
      </c>
      <c r="G32">
        <v>0.13700000000000001</v>
      </c>
    </row>
    <row r="33" spans="1:7">
      <c r="A33">
        <v>90.5</v>
      </c>
      <c r="B33">
        <v>343.48</v>
      </c>
      <c r="C33" s="2">
        <f t="shared" si="1"/>
        <v>-12.815052026595438</v>
      </c>
      <c r="D33">
        <f t="shared" si="2"/>
        <v>-9.6130789602170807E-2</v>
      </c>
      <c r="E33">
        <f t="shared" si="3"/>
        <v>-12.807857700145481</v>
      </c>
      <c r="F33">
        <f t="shared" si="4"/>
        <v>0.43997807431902913</v>
      </c>
      <c r="G33">
        <v>0.13700000000000001</v>
      </c>
    </row>
    <row r="34" spans="1:7">
      <c r="A34">
        <v>91</v>
      </c>
      <c r="B34">
        <v>343.5</v>
      </c>
      <c r="C34" s="2">
        <f t="shared" si="1"/>
        <v>-12.315052026595438</v>
      </c>
      <c r="D34">
        <f t="shared" si="2"/>
        <v>-7.6130789602188997E-2</v>
      </c>
      <c r="E34">
        <f t="shared" si="3"/>
        <v>-12.307458726786432</v>
      </c>
      <c r="F34">
        <f t="shared" si="4"/>
        <v>0.43904669834356003</v>
      </c>
      <c r="G34">
        <v>0.13700000000000001</v>
      </c>
    </row>
    <row r="35" spans="1:7">
      <c r="A35">
        <v>91.5</v>
      </c>
      <c r="B35">
        <v>343.5</v>
      </c>
      <c r="C35" s="2">
        <f t="shared" si="1"/>
        <v>-11.815052026595438</v>
      </c>
      <c r="D35">
        <f t="shared" si="2"/>
        <v>-7.6130789602188997E-2</v>
      </c>
      <c r="E35">
        <f t="shared" si="3"/>
        <v>-11.80789630833592</v>
      </c>
      <c r="F35">
        <f t="shared" si="4"/>
        <v>0.41813282563008847</v>
      </c>
      <c r="G35">
        <v>0.13700000000000001</v>
      </c>
    </row>
    <row r="36" spans="1:7">
      <c r="A36">
        <v>92</v>
      </c>
      <c r="B36">
        <v>343.52</v>
      </c>
      <c r="C36" s="2">
        <f t="shared" si="1"/>
        <v>-11.315052026595438</v>
      </c>
      <c r="D36">
        <f t="shared" si="2"/>
        <v>-5.6130789602207187E-2</v>
      </c>
      <c r="E36">
        <f t="shared" si="3"/>
        <v>-11.307497334976869</v>
      </c>
      <c r="F36">
        <f t="shared" si="4"/>
        <v>0.41720144965461919</v>
      </c>
      <c r="G36">
        <v>0.13700000000000001</v>
      </c>
    </row>
    <row r="37" spans="1:7">
      <c r="A37">
        <v>92.5</v>
      </c>
      <c r="B37">
        <v>343.53</v>
      </c>
      <c r="C37" s="2">
        <f t="shared" si="1"/>
        <v>-10.815052026595438</v>
      </c>
      <c r="D37">
        <f t="shared" si="2"/>
        <v>-4.6130789602216282E-2</v>
      </c>
      <c r="E37">
        <f t="shared" si="3"/>
        <v>-10.807516639072087</v>
      </c>
      <c r="F37">
        <f t="shared" si="4"/>
        <v>0.40627882531014886</v>
      </c>
      <c r="G37">
        <v>0.13700000000000001</v>
      </c>
    </row>
    <row r="38" spans="1:7">
      <c r="A38">
        <v>93</v>
      </c>
      <c r="B38">
        <v>343.55</v>
      </c>
      <c r="C38" s="2">
        <f t="shared" si="1"/>
        <v>-10.315052026595438</v>
      </c>
      <c r="D38">
        <f t="shared" si="2"/>
        <v>-2.6130789602177629E-2</v>
      </c>
      <c r="E38">
        <f t="shared" si="3"/>
        <v>-10.307117665713033</v>
      </c>
      <c r="F38">
        <f t="shared" si="4"/>
        <v>0.40534744933473643</v>
      </c>
      <c r="G38">
        <v>0.13700000000000001</v>
      </c>
    </row>
    <row r="39" spans="1:7">
      <c r="A39">
        <v>93.5</v>
      </c>
      <c r="B39">
        <v>343.55</v>
      </c>
      <c r="C39" s="2">
        <f t="shared" si="1"/>
        <v>-9.8150520265954384</v>
      </c>
      <c r="D39">
        <f t="shared" si="2"/>
        <v>-2.6130789602177629E-2</v>
      </c>
      <c r="E39">
        <f t="shared" si="3"/>
        <v>-9.8075552472625205</v>
      </c>
      <c r="F39">
        <f t="shared" si="4"/>
        <v>0.38443357662126493</v>
      </c>
      <c r="G39">
        <v>0.13700000000000001</v>
      </c>
    </row>
    <row r="40" spans="1:7">
      <c r="A40">
        <v>94</v>
      </c>
      <c r="B40">
        <v>343.57</v>
      </c>
      <c r="C40" s="2">
        <f t="shared" si="1"/>
        <v>-9.3150520265954384</v>
      </c>
      <c r="D40">
        <f t="shared" si="2"/>
        <v>-6.1307896021958186E-3</v>
      </c>
      <c r="E40">
        <f t="shared" si="3"/>
        <v>-9.3071562739034732</v>
      </c>
      <c r="F40">
        <f t="shared" si="4"/>
        <v>0.38350220064579565</v>
      </c>
      <c r="G40">
        <v>0.13700000000000001</v>
      </c>
    </row>
    <row r="41" spans="1:7">
      <c r="A41">
        <v>94.5</v>
      </c>
      <c r="B41">
        <v>343.58</v>
      </c>
      <c r="C41" s="2">
        <f t="shared" si="1"/>
        <v>-8.8150520265954384</v>
      </c>
      <c r="D41">
        <f t="shared" si="2"/>
        <v>3.8692103977950865E-3</v>
      </c>
      <c r="E41">
        <f t="shared" si="3"/>
        <v>-8.8071755779986916</v>
      </c>
      <c r="F41">
        <f t="shared" si="4"/>
        <v>0.37257957630132532</v>
      </c>
      <c r="G41">
        <v>0.13700000000000001</v>
      </c>
    </row>
    <row r="42" spans="1:7">
      <c r="A42">
        <v>95</v>
      </c>
      <c r="B42">
        <v>343.61</v>
      </c>
      <c r="C42" s="2">
        <f t="shared" si="1"/>
        <v>-8.3150520265954384</v>
      </c>
      <c r="D42">
        <f t="shared" si="2"/>
        <v>3.3869210397824645E-2</v>
      </c>
      <c r="E42">
        <f t="shared" si="3"/>
        <v>-8.306358327185368</v>
      </c>
      <c r="F42">
        <f t="shared" si="4"/>
        <v>0.38163944869491401</v>
      </c>
      <c r="G42">
        <v>0.13700000000000001</v>
      </c>
    </row>
    <row r="43" spans="1:7">
      <c r="A43">
        <v>95.5</v>
      </c>
      <c r="B43">
        <v>343.62</v>
      </c>
      <c r="C43" s="2">
        <f t="shared" si="1"/>
        <v>-7.8150520265954384</v>
      </c>
      <c r="D43">
        <f t="shared" si="2"/>
        <v>4.386921039781555E-2</v>
      </c>
      <c r="E43">
        <f t="shared" si="3"/>
        <v>-7.8063776312805873</v>
      </c>
      <c r="F43">
        <f t="shared" si="4"/>
        <v>0.37071682435044367</v>
      </c>
      <c r="G43">
        <v>0.13700000000000001</v>
      </c>
    </row>
    <row r="44" spans="1:7">
      <c r="A44">
        <v>96</v>
      </c>
      <c r="B44">
        <v>343.6</v>
      </c>
      <c r="C44" s="2">
        <f t="shared" si="1"/>
        <v>-7.3150520265954384</v>
      </c>
      <c r="D44">
        <f t="shared" si="2"/>
        <v>2.386921039783374E-2</v>
      </c>
      <c r="E44">
        <f t="shared" si="3"/>
        <v>-7.3076517677386139</v>
      </c>
      <c r="F44">
        <f t="shared" si="4"/>
        <v>0.32982045489896983</v>
      </c>
      <c r="G44">
        <v>0.13700000000000001</v>
      </c>
    </row>
    <row r="45" spans="1:7">
      <c r="A45">
        <v>96.5</v>
      </c>
      <c r="B45">
        <v>343.62</v>
      </c>
      <c r="C45" s="2">
        <f t="shared" si="1"/>
        <v>-6.8150520265954384</v>
      </c>
      <c r="D45">
        <f t="shared" si="2"/>
        <v>4.386921039781555E-2</v>
      </c>
      <c r="E45">
        <f t="shared" si="3"/>
        <v>-6.8072527943795631</v>
      </c>
      <c r="F45">
        <f t="shared" si="4"/>
        <v>0.32888907892350061</v>
      </c>
      <c r="G45">
        <v>0.13700000000000001</v>
      </c>
    </row>
    <row r="46" spans="1:7">
      <c r="A46">
        <v>97</v>
      </c>
      <c r="B46">
        <v>343.64</v>
      </c>
      <c r="C46" s="2">
        <f t="shared" si="1"/>
        <v>-6.3150520265954384</v>
      </c>
      <c r="D46">
        <f t="shared" si="2"/>
        <v>6.386921039779736E-2</v>
      </c>
      <c r="E46">
        <f t="shared" si="3"/>
        <v>-6.3068538210205123</v>
      </c>
      <c r="F46">
        <f t="shared" si="4"/>
        <v>0.32795770294803139</v>
      </c>
      <c r="G46">
        <v>0.13700000000000001</v>
      </c>
    </row>
    <row r="47" spans="1:7">
      <c r="A47">
        <v>97.5</v>
      </c>
      <c r="B47">
        <v>343.66</v>
      </c>
      <c r="C47" s="2">
        <f t="shared" si="1"/>
        <v>-5.8150520265954384</v>
      </c>
      <c r="D47">
        <f t="shared" si="2"/>
        <v>8.3869210397836014E-2</v>
      </c>
      <c r="E47">
        <f t="shared" si="3"/>
        <v>-5.8064548476614597</v>
      </c>
      <c r="F47">
        <f t="shared" si="4"/>
        <v>0.32702632697261896</v>
      </c>
      <c r="G47">
        <v>0.13700000000000001</v>
      </c>
    </row>
    <row r="48" spans="1:7">
      <c r="A48">
        <v>98</v>
      </c>
      <c r="B48">
        <v>343.69</v>
      </c>
      <c r="C48" s="2">
        <f t="shared" si="1"/>
        <v>-5.3150520265954384</v>
      </c>
      <c r="D48">
        <f t="shared" si="2"/>
        <v>0.11386921039780873</v>
      </c>
      <c r="E48">
        <f t="shared" si="3"/>
        <v>-5.3056375968481406</v>
      </c>
      <c r="F48">
        <f t="shared" si="4"/>
        <v>0.33608619936615092</v>
      </c>
      <c r="G48">
        <v>0.13700000000000001</v>
      </c>
    </row>
    <row r="49" spans="1:8">
      <c r="A49">
        <v>98.5</v>
      </c>
      <c r="B49">
        <v>343.71</v>
      </c>
      <c r="C49" s="2">
        <f t="shared" si="1"/>
        <v>-4.8150520265954384</v>
      </c>
      <c r="D49">
        <f t="shared" si="2"/>
        <v>0.13386921039779054</v>
      </c>
      <c r="E49">
        <f t="shared" si="3"/>
        <v>-4.8052386234890898</v>
      </c>
      <c r="F49">
        <f t="shared" si="4"/>
        <v>0.3351548233906817</v>
      </c>
      <c r="G49">
        <v>0.13700000000000001</v>
      </c>
    </row>
    <row r="50" spans="1:8">
      <c r="A50">
        <v>99.5</v>
      </c>
      <c r="B50">
        <f>H50+5</f>
        <v>343.78</v>
      </c>
      <c r="C50" s="2">
        <f t="shared" ref="C50:C101" si="6">A50-$M$11</f>
        <v>-3.8150520265954384</v>
      </c>
      <c r="D50">
        <f t="shared" ref="D50:D101" si="7">B50-$M$12</f>
        <v>0.20386921039778372</v>
      </c>
      <c r="E50">
        <f t="shared" ref="E50:E101" si="8">(C50*COS($L$17))+(D50*SIN($L$17))</f>
        <v>-3.8031858444081799</v>
      </c>
      <c r="F50">
        <f t="shared" si="4"/>
        <v>0.36326581654680351</v>
      </c>
      <c r="G50">
        <v>0.14099999999999999</v>
      </c>
      <c r="H50">
        <v>338.78</v>
      </c>
    </row>
    <row r="51" spans="1:8">
      <c r="A51">
        <v>100</v>
      </c>
      <c r="B51">
        <f t="shared" ref="B51:B101" si="9">H51+5</f>
        <v>343.82</v>
      </c>
      <c r="C51" s="2">
        <f t="shared" si="6"/>
        <v>-3.3150520265954384</v>
      </c>
      <c r="D51">
        <f t="shared" si="7"/>
        <v>0.24386921039780418</v>
      </c>
      <c r="E51">
        <f t="shared" si="8"/>
        <v>-3.301950316140589</v>
      </c>
      <c r="F51">
        <f t="shared" si="4"/>
        <v>0.38231693730939342</v>
      </c>
      <c r="G51">
        <v>0.14099999999999999</v>
      </c>
      <c r="H51">
        <v>338.82</v>
      </c>
    </row>
    <row r="52" spans="1:8">
      <c r="A52">
        <v>100.5</v>
      </c>
      <c r="B52">
        <f t="shared" si="9"/>
        <v>343.83</v>
      </c>
      <c r="C52" s="2">
        <f t="shared" si="6"/>
        <v>-2.8150520265954384</v>
      </c>
      <c r="D52">
        <f t="shared" si="7"/>
        <v>0.25386921039779509</v>
      </c>
      <c r="E52">
        <f t="shared" si="8"/>
        <v>-2.8019696202358082</v>
      </c>
      <c r="F52">
        <f t="shared" si="4"/>
        <v>0.37139431296492309</v>
      </c>
      <c r="G52">
        <v>0.14099999999999999</v>
      </c>
      <c r="H52">
        <v>338.83</v>
      </c>
    </row>
    <row r="53" spans="1:8">
      <c r="A53">
        <v>101</v>
      </c>
      <c r="B53">
        <f t="shared" si="9"/>
        <v>343.85</v>
      </c>
      <c r="C53" s="2">
        <f t="shared" si="6"/>
        <v>-2.3150520265954384</v>
      </c>
      <c r="D53">
        <f t="shared" si="7"/>
        <v>0.27386921039783374</v>
      </c>
      <c r="E53">
        <f t="shared" si="8"/>
        <v>-2.3015706468767552</v>
      </c>
      <c r="F53">
        <f t="shared" si="4"/>
        <v>0.37046293698951061</v>
      </c>
      <c r="G53">
        <v>0.14099999999999999</v>
      </c>
      <c r="H53">
        <v>338.85</v>
      </c>
    </row>
    <row r="54" spans="1:8">
      <c r="A54">
        <v>101.5</v>
      </c>
      <c r="B54">
        <f t="shared" si="9"/>
        <v>343.86</v>
      </c>
      <c r="C54" s="2">
        <f t="shared" si="6"/>
        <v>-1.8150520265954384</v>
      </c>
      <c r="D54">
        <f t="shared" si="7"/>
        <v>0.28386921039782465</v>
      </c>
      <c r="E54">
        <f t="shared" si="8"/>
        <v>-1.8015899509719739</v>
      </c>
      <c r="F54">
        <f t="shared" si="4"/>
        <v>0.35954031264504027</v>
      </c>
      <c r="G54">
        <v>0.14099999999999999</v>
      </c>
      <c r="H54">
        <v>338.86</v>
      </c>
    </row>
    <row r="55" spans="1:8">
      <c r="A55">
        <v>102</v>
      </c>
      <c r="B55">
        <f t="shared" si="9"/>
        <v>343.89</v>
      </c>
      <c r="C55" s="2">
        <f t="shared" si="6"/>
        <v>-1.3150520265954384</v>
      </c>
      <c r="D55">
        <f t="shared" si="7"/>
        <v>0.31386921039779736</v>
      </c>
      <c r="E55">
        <f t="shared" si="8"/>
        <v>-1.3007727001586544</v>
      </c>
      <c r="F55">
        <f t="shared" si="4"/>
        <v>0.36860018503857217</v>
      </c>
      <c r="G55">
        <v>0.14099999999999999</v>
      </c>
      <c r="H55">
        <v>338.89</v>
      </c>
    </row>
    <row r="56" spans="1:8">
      <c r="A56">
        <v>102.5</v>
      </c>
      <c r="B56">
        <f t="shared" si="9"/>
        <v>343.9</v>
      </c>
      <c r="C56" s="2">
        <f t="shared" si="6"/>
        <v>-0.81505202659543841</v>
      </c>
      <c r="D56">
        <f t="shared" si="7"/>
        <v>0.32386921039778827</v>
      </c>
      <c r="E56">
        <f t="shared" si="8"/>
        <v>-0.8007920042538732</v>
      </c>
      <c r="F56">
        <f t="shared" si="4"/>
        <v>0.35767756069410184</v>
      </c>
      <c r="G56">
        <v>0.14099999999999999</v>
      </c>
      <c r="H56">
        <v>338.9</v>
      </c>
    </row>
    <row r="57" spans="1:8">
      <c r="A57">
        <v>103</v>
      </c>
      <c r="B57">
        <f t="shared" si="9"/>
        <v>343.92</v>
      </c>
      <c r="C57" s="2">
        <f t="shared" si="6"/>
        <v>-0.31505202659543841</v>
      </c>
      <c r="D57">
        <f t="shared" si="7"/>
        <v>0.34386921039782692</v>
      </c>
      <c r="E57">
        <f t="shared" si="8"/>
        <v>-0.30039303089482039</v>
      </c>
      <c r="F57">
        <f t="shared" si="4"/>
        <v>0.35674618471868941</v>
      </c>
      <c r="G57">
        <v>0.14099999999999999</v>
      </c>
      <c r="H57">
        <v>338.92</v>
      </c>
    </row>
    <row r="58" spans="1:8">
      <c r="A58">
        <v>103.5</v>
      </c>
      <c r="B58">
        <f t="shared" si="9"/>
        <v>343.93</v>
      </c>
      <c r="C58" s="2">
        <f t="shared" si="6"/>
        <v>0.18494797340456159</v>
      </c>
      <c r="D58">
        <f t="shared" si="7"/>
        <v>0.35386921039781782</v>
      </c>
      <c r="E58">
        <f t="shared" si="8"/>
        <v>0.19958766500996092</v>
      </c>
      <c r="F58">
        <f t="shared" si="4"/>
        <v>0.34582356037421902</v>
      </c>
      <c r="G58">
        <v>0.14099999999999999</v>
      </c>
      <c r="H58">
        <v>338.93</v>
      </c>
    </row>
    <row r="59" spans="1:8">
      <c r="A59">
        <v>104</v>
      </c>
      <c r="B59">
        <f t="shared" si="9"/>
        <v>343.95</v>
      </c>
      <c r="C59" s="2">
        <f t="shared" si="6"/>
        <v>0.68494797340456159</v>
      </c>
      <c r="D59">
        <f t="shared" si="7"/>
        <v>0.37386921039779963</v>
      </c>
      <c r="E59">
        <f t="shared" si="8"/>
        <v>0.6999866383690112</v>
      </c>
      <c r="F59">
        <f t="shared" si="4"/>
        <v>0.3448921843987498</v>
      </c>
      <c r="G59">
        <v>0.14099999999999999</v>
      </c>
      <c r="H59">
        <v>338.95</v>
      </c>
    </row>
    <row r="60" spans="1:8">
      <c r="A60">
        <v>104.5</v>
      </c>
      <c r="B60">
        <f t="shared" si="9"/>
        <v>343.96</v>
      </c>
      <c r="C60" s="2">
        <f t="shared" si="6"/>
        <v>1.1849479734045616</v>
      </c>
      <c r="D60">
        <f t="shared" si="7"/>
        <v>0.38386921039779054</v>
      </c>
      <c r="E60">
        <f t="shared" si="8"/>
        <v>1.1999673342737927</v>
      </c>
      <c r="F60">
        <f t="shared" si="4"/>
        <v>0.33396956005427947</v>
      </c>
      <c r="G60">
        <v>0.14099999999999999</v>
      </c>
      <c r="H60">
        <v>338.96</v>
      </c>
    </row>
    <row r="61" spans="1:8">
      <c r="A61">
        <v>105</v>
      </c>
      <c r="B61">
        <f t="shared" si="9"/>
        <v>343.98</v>
      </c>
      <c r="C61" s="2">
        <f t="shared" si="6"/>
        <v>1.6849479734045616</v>
      </c>
      <c r="D61">
        <f t="shared" si="7"/>
        <v>0.40386921039782919</v>
      </c>
      <c r="E61">
        <f t="shared" si="8"/>
        <v>1.7003663076328452</v>
      </c>
      <c r="F61">
        <f t="shared" si="4"/>
        <v>0.33303818407886698</v>
      </c>
      <c r="G61">
        <v>0.14099999999999999</v>
      </c>
      <c r="H61">
        <v>338.98</v>
      </c>
    </row>
    <row r="62" spans="1:8">
      <c r="A62">
        <v>105.5</v>
      </c>
      <c r="B62">
        <f t="shared" si="9"/>
        <v>343.99</v>
      </c>
      <c r="C62" s="2">
        <f t="shared" si="6"/>
        <v>2.1849479734045616</v>
      </c>
      <c r="D62">
        <f t="shared" si="7"/>
        <v>0.4138692103978201</v>
      </c>
      <c r="E62">
        <f t="shared" si="8"/>
        <v>2.2003470035376265</v>
      </c>
      <c r="F62">
        <f t="shared" si="4"/>
        <v>0.32211555973439665</v>
      </c>
      <c r="G62">
        <v>0.14099999999999999</v>
      </c>
      <c r="H62">
        <v>338.99</v>
      </c>
    </row>
    <row r="63" spans="1:8">
      <c r="A63">
        <v>106</v>
      </c>
      <c r="B63">
        <f t="shared" si="9"/>
        <v>344.01</v>
      </c>
      <c r="C63" s="2">
        <f t="shared" si="6"/>
        <v>2.6849479734045616</v>
      </c>
      <c r="D63">
        <f t="shared" si="7"/>
        <v>0.43386921039780191</v>
      </c>
      <c r="E63">
        <f t="shared" si="8"/>
        <v>2.7007459768966768</v>
      </c>
      <c r="F63">
        <f t="shared" si="4"/>
        <v>0.32118418375892743</v>
      </c>
      <c r="G63">
        <v>0.14099999999999999</v>
      </c>
      <c r="H63">
        <v>339.01</v>
      </c>
    </row>
    <row r="64" spans="1:8">
      <c r="A64">
        <v>106.5</v>
      </c>
      <c r="B64">
        <f t="shared" si="9"/>
        <v>344.03</v>
      </c>
      <c r="C64" s="2">
        <f t="shared" si="6"/>
        <v>3.1849479734045616</v>
      </c>
      <c r="D64">
        <f t="shared" si="7"/>
        <v>0.45386921039778372</v>
      </c>
      <c r="E64">
        <f t="shared" si="8"/>
        <v>3.2011449502557272</v>
      </c>
      <c r="F64">
        <f t="shared" si="4"/>
        <v>0.32025280778345822</v>
      </c>
      <c r="G64">
        <v>0.14099999999999999</v>
      </c>
      <c r="H64">
        <v>339.03</v>
      </c>
    </row>
    <row r="65" spans="1:8">
      <c r="A65">
        <v>107</v>
      </c>
      <c r="B65">
        <f t="shared" si="9"/>
        <v>344.06</v>
      </c>
      <c r="C65" s="2">
        <f t="shared" si="6"/>
        <v>3.6849479734045616</v>
      </c>
      <c r="D65">
        <f t="shared" si="7"/>
        <v>0.48386921039781328</v>
      </c>
      <c r="E65">
        <f t="shared" si="8"/>
        <v>3.7019622010690489</v>
      </c>
      <c r="F65">
        <f t="shared" si="4"/>
        <v>0.32931268017704696</v>
      </c>
      <c r="G65">
        <v>0.14099999999999999</v>
      </c>
      <c r="H65">
        <v>339.06</v>
      </c>
    </row>
    <row r="66" spans="1:8">
      <c r="A66">
        <v>107.5</v>
      </c>
      <c r="B66">
        <f t="shared" si="9"/>
        <v>344.08</v>
      </c>
      <c r="C66" s="2">
        <f t="shared" si="6"/>
        <v>4.1849479734045616</v>
      </c>
      <c r="D66">
        <f t="shared" si="7"/>
        <v>0.50386921039779509</v>
      </c>
      <c r="E66">
        <f t="shared" si="8"/>
        <v>4.2023611744280993</v>
      </c>
      <c r="F66">
        <f t="shared" si="4"/>
        <v>0.32838130420157774</v>
      </c>
      <c r="G66">
        <v>0.14099999999999999</v>
      </c>
      <c r="H66">
        <v>339.08</v>
      </c>
    </row>
    <row r="67" spans="1:8">
      <c r="A67">
        <v>108</v>
      </c>
      <c r="B67">
        <f t="shared" si="9"/>
        <v>344.09</v>
      </c>
      <c r="C67" s="2">
        <f t="shared" si="6"/>
        <v>4.6849479734045616</v>
      </c>
      <c r="D67">
        <f t="shared" si="7"/>
        <v>0.51386921039778599</v>
      </c>
      <c r="E67">
        <f t="shared" si="8"/>
        <v>4.702341870332881</v>
      </c>
      <c r="F67">
        <f t="shared" ref="F67:F101" si="10">(-C67*SIN($L$17))+(D67*COS($L$17))</f>
        <v>0.3174586798571073</v>
      </c>
      <c r="G67">
        <v>0.14099999999999999</v>
      </c>
      <c r="H67">
        <v>339.09</v>
      </c>
    </row>
    <row r="68" spans="1:8">
      <c r="A68">
        <v>108.5</v>
      </c>
      <c r="B68">
        <f t="shared" si="9"/>
        <v>344.11</v>
      </c>
      <c r="C68" s="2">
        <f t="shared" si="6"/>
        <v>5.1849479734045616</v>
      </c>
      <c r="D68">
        <f t="shared" si="7"/>
        <v>0.53386921039782465</v>
      </c>
      <c r="E68">
        <f t="shared" si="8"/>
        <v>5.2027408436919336</v>
      </c>
      <c r="F68">
        <f t="shared" si="10"/>
        <v>0.31652730388169492</v>
      </c>
      <c r="G68">
        <v>0.14099999999999999</v>
      </c>
      <c r="H68">
        <v>339.11</v>
      </c>
    </row>
    <row r="69" spans="1:8">
      <c r="A69">
        <v>109</v>
      </c>
      <c r="B69">
        <f t="shared" si="9"/>
        <v>344.15</v>
      </c>
      <c r="C69" s="2">
        <f t="shared" si="6"/>
        <v>5.6849479734045616</v>
      </c>
      <c r="D69">
        <f t="shared" si="7"/>
        <v>0.57386921039778827</v>
      </c>
      <c r="E69">
        <f t="shared" si="8"/>
        <v>5.7039763719595218</v>
      </c>
      <c r="F69">
        <f t="shared" si="10"/>
        <v>0.33557842464422799</v>
      </c>
      <c r="G69">
        <v>0.14099999999999999</v>
      </c>
      <c r="H69">
        <v>339.15</v>
      </c>
    </row>
    <row r="70" spans="1:8">
      <c r="A70">
        <v>109.5</v>
      </c>
      <c r="B70">
        <f t="shared" si="9"/>
        <v>344.15</v>
      </c>
      <c r="C70" s="2">
        <f t="shared" si="6"/>
        <v>6.1849479734045616</v>
      </c>
      <c r="D70">
        <f t="shared" si="7"/>
        <v>0.57386921039778827</v>
      </c>
      <c r="E70">
        <f t="shared" si="8"/>
        <v>6.2035387904100343</v>
      </c>
      <c r="F70">
        <f t="shared" si="10"/>
        <v>0.31466455193075649</v>
      </c>
      <c r="G70">
        <v>0.14099999999999999</v>
      </c>
      <c r="H70">
        <v>339.15</v>
      </c>
    </row>
    <row r="71" spans="1:8">
      <c r="A71">
        <v>110</v>
      </c>
      <c r="B71">
        <f t="shared" si="9"/>
        <v>344.16</v>
      </c>
      <c r="C71" s="2">
        <f t="shared" si="6"/>
        <v>6.6849479734045616</v>
      </c>
      <c r="D71">
        <f t="shared" si="7"/>
        <v>0.58386921039783601</v>
      </c>
      <c r="E71">
        <f t="shared" si="8"/>
        <v>6.7035194863148178</v>
      </c>
      <c r="F71">
        <f t="shared" si="10"/>
        <v>0.30374192758634289</v>
      </c>
      <c r="G71">
        <v>0.14099999999999999</v>
      </c>
      <c r="H71">
        <v>339.16</v>
      </c>
    </row>
    <row r="72" spans="1:8">
      <c r="A72">
        <v>110.5</v>
      </c>
      <c r="B72">
        <f t="shared" si="9"/>
        <v>344.19</v>
      </c>
      <c r="C72" s="2">
        <f t="shared" si="6"/>
        <v>7.1849479734045616</v>
      </c>
      <c r="D72">
        <f t="shared" si="7"/>
        <v>0.61386921039780873</v>
      </c>
      <c r="E72">
        <f t="shared" si="8"/>
        <v>7.2043367371281368</v>
      </c>
      <c r="F72">
        <f t="shared" si="10"/>
        <v>0.31280179997987484</v>
      </c>
      <c r="G72">
        <v>0.13900000000000001</v>
      </c>
      <c r="H72">
        <v>339.19</v>
      </c>
    </row>
    <row r="73" spans="1:8">
      <c r="A73">
        <v>111</v>
      </c>
      <c r="B73">
        <f t="shared" si="9"/>
        <v>344.2</v>
      </c>
      <c r="C73" s="2">
        <f t="shared" si="6"/>
        <v>7.6849479734045616</v>
      </c>
      <c r="D73">
        <f t="shared" si="7"/>
        <v>0.62386921039779963</v>
      </c>
      <c r="E73">
        <f t="shared" si="8"/>
        <v>7.7043174330329185</v>
      </c>
      <c r="F73">
        <f t="shared" si="10"/>
        <v>0.30187917563540451</v>
      </c>
      <c r="G73">
        <v>0.13900000000000001</v>
      </c>
      <c r="H73">
        <v>339.2</v>
      </c>
    </row>
    <row r="74" spans="1:8">
      <c r="A74">
        <v>111.5</v>
      </c>
      <c r="B74">
        <f t="shared" si="9"/>
        <v>344.21</v>
      </c>
      <c r="C74" s="2">
        <f t="shared" si="6"/>
        <v>8.1849479734045616</v>
      </c>
      <c r="D74">
        <f t="shared" si="7"/>
        <v>0.63386921039779054</v>
      </c>
      <c r="E74">
        <f t="shared" si="8"/>
        <v>8.2042981289376993</v>
      </c>
      <c r="F74">
        <f t="shared" si="10"/>
        <v>0.29095655129093412</v>
      </c>
      <c r="G74">
        <v>0.14000000000000001</v>
      </c>
      <c r="H74">
        <v>339.21</v>
      </c>
    </row>
    <row r="75" spans="1:8">
      <c r="A75">
        <v>112</v>
      </c>
      <c r="B75">
        <f t="shared" si="9"/>
        <v>344.28</v>
      </c>
      <c r="C75" s="2">
        <f t="shared" si="6"/>
        <v>8.6849479734045616</v>
      </c>
      <c r="D75">
        <f t="shared" si="7"/>
        <v>0.70386921039778372</v>
      </c>
      <c r="E75">
        <f t="shared" si="8"/>
        <v>8.7067884895680976</v>
      </c>
      <c r="F75">
        <f t="shared" si="10"/>
        <v>0.33998141716052743</v>
      </c>
      <c r="G75">
        <v>0.13900000000000001</v>
      </c>
      <c r="H75">
        <v>339.28</v>
      </c>
    </row>
    <row r="76" spans="1:8">
      <c r="A76">
        <v>112.5</v>
      </c>
      <c r="B76">
        <f t="shared" si="9"/>
        <v>344.32</v>
      </c>
      <c r="C76" s="2">
        <f t="shared" si="6"/>
        <v>9.1849479734045616</v>
      </c>
      <c r="D76">
        <f t="shared" si="7"/>
        <v>0.74386921039780418</v>
      </c>
      <c r="E76">
        <f t="shared" si="8"/>
        <v>9.2080240178356885</v>
      </c>
      <c r="F76">
        <f t="shared" si="10"/>
        <v>0.35903253792311735</v>
      </c>
      <c r="G76">
        <v>0.14399999999999999</v>
      </c>
      <c r="H76">
        <v>339.32</v>
      </c>
    </row>
    <row r="77" spans="1:8">
      <c r="A77">
        <v>113</v>
      </c>
      <c r="B77">
        <f t="shared" si="9"/>
        <v>344.35</v>
      </c>
      <c r="C77" s="2">
        <f t="shared" si="6"/>
        <v>9.6849479734045616</v>
      </c>
      <c r="D77">
        <f t="shared" si="7"/>
        <v>0.77386921039783374</v>
      </c>
      <c r="E77">
        <f t="shared" si="8"/>
        <v>9.7088412686490102</v>
      </c>
      <c r="F77">
        <f t="shared" si="10"/>
        <v>0.36809241031670609</v>
      </c>
      <c r="G77">
        <v>0.13900000000000001</v>
      </c>
      <c r="H77">
        <v>339.35</v>
      </c>
    </row>
    <row r="78" spans="1:8">
      <c r="A78">
        <v>113.5</v>
      </c>
      <c r="B78">
        <f t="shared" si="9"/>
        <v>344.36</v>
      </c>
      <c r="C78" s="2">
        <f t="shared" si="6"/>
        <v>10.184947973404562</v>
      </c>
      <c r="D78">
        <f t="shared" si="7"/>
        <v>0.78386921039782465</v>
      </c>
      <c r="E78">
        <f t="shared" si="8"/>
        <v>10.208821964553792</v>
      </c>
      <c r="F78">
        <f t="shared" si="10"/>
        <v>0.3571697859722357</v>
      </c>
      <c r="G78">
        <v>0.14000000000000001</v>
      </c>
      <c r="H78">
        <v>339.36</v>
      </c>
    </row>
    <row r="79" spans="1:8">
      <c r="A79">
        <v>114</v>
      </c>
      <c r="B79">
        <f t="shared" si="9"/>
        <v>344.37</v>
      </c>
      <c r="C79" s="2">
        <f t="shared" si="6"/>
        <v>10.684947973404562</v>
      </c>
      <c r="D79">
        <f t="shared" si="7"/>
        <v>0.79386921039781555</v>
      </c>
      <c r="E79">
        <f t="shared" si="8"/>
        <v>10.708802660458574</v>
      </c>
      <c r="F79">
        <f t="shared" si="10"/>
        <v>0.34624716162776537</v>
      </c>
      <c r="G79">
        <v>0.14000000000000001</v>
      </c>
      <c r="H79">
        <v>339.37</v>
      </c>
    </row>
    <row r="80" spans="1:8">
      <c r="A80">
        <v>114.5</v>
      </c>
      <c r="B80">
        <f t="shared" si="9"/>
        <v>344.42</v>
      </c>
      <c r="C80" s="2">
        <f t="shared" si="6"/>
        <v>11.184947973404562</v>
      </c>
      <c r="D80">
        <f t="shared" si="7"/>
        <v>0.84386921039782692</v>
      </c>
      <c r="E80">
        <f t="shared" si="8"/>
        <v>11.210456466180434</v>
      </c>
      <c r="F80">
        <f t="shared" si="10"/>
        <v>0.37528953075935639</v>
      </c>
      <c r="G80">
        <v>0.14000000000000001</v>
      </c>
      <c r="H80">
        <v>339.42</v>
      </c>
    </row>
    <row r="81" spans="1:14">
      <c r="A81">
        <v>115</v>
      </c>
      <c r="B81">
        <f t="shared" si="9"/>
        <v>344.45</v>
      </c>
      <c r="C81" s="2">
        <f t="shared" si="6"/>
        <v>11.684947973404562</v>
      </c>
      <c r="D81">
        <f t="shared" si="7"/>
        <v>0.87386921039779963</v>
      </c>
      <c r="E81">
        <f t="shared" si="8"/>
        <v>11.711273716993752</v>
      </c>
      <c r="F81">
        <f t="shared" si="10"/>
        <v>0.38434940315288829</v>
      </c>
      <c r="G81">
        <v>0.14000000000000001</v>
      </c>
      <c r="H81">
        <v>339.45</v>
      </c>
      <c r="N81" t="s">
        <v>3</v>
      </c>
    </row>
    <row r="82" spans="1:14">
      <c r="A82">
        <v>115.5</v>
      </c>
      <c r="B82">
        <f t="shared" si="9"/>
        <v>344.43</v>
      </c>
      <c r="C82" s="2">
        <f t="shared" si="6"/>
        <v>12.184947973404562</v>
      </c>
      <c r="D82">
        <f t="shared" si="7"/>
        <v>0.85386921039781782</v>
      </c>
      <c r="E82">
        <f t="shared" si="8"/>
        <v>12.209999580535728</v>
      </c>
      <c r="F82">
        <f t="shared" si="10"/>
        <v>0.34345303370141456</v>
      </c>
      <c r="G82">
        <v>0.14099999999999999</v>
      </c>
      <c r="H82">
        <v>339.43</v>
      </c>
    </row>
    <row r="83" spans="1:14">
      <c r="A83">
        <v>116</v>
      </c>
      <c r="B83">
        <f t="shared" si="9"/>
        <v>344.5</v>
      </c>
      <c r="C83" s="2">
        <f t="shared" si="6"/>
        <v>12.684947973404562</v>
      </c>
      <c r="D83">
        <f t="shared" si="7"/>
        <v>0.923869210397811</v>
      </c>
      <c r="E83">
        <f t="shared" si="8"/>
        <v>12.712489941166124</v>
      </c>
      <c r="F83">
        <f t="shared" si="10"/>
        <v>0.39247789957100787</v>
      </c>
      <c r="G83">
        <v>0.13900000000000001</v>
      </c>
      <c r="H83">
        <v>339.5</v>
      </c>
    </row>
    <row r="84" spans="1:14">
      <c r="A84">
        <v>116.5</v>
      </c>
      <c r="B84">
        <f t="shared" si="9"/>
        <v>344.45</v>
      </c>
      <c r="C84" s="2">
        <f t="shared" si="6"/>
        <v>13.184947973404562</v>
      </c>
      <c r="D84">
        <f t="shared" si="7"/>
        <v>0.87386921039779963</v>
      </c>
      <c r="E84">
        <f t="shared" si="8"/>
        <v>13.209960972345288</v>
      </c>
      <c r="F84">
        <f t="shared" si="10"/>
        <v>0.32160778501247367</v>
      </c>
      <c r="G84">
        <v>0.14000000000000001</v>
      </c>
      <c r="H84">
        <v>339.45</v>
      </c>
    </row>
    <row r="85" spans="1:14">
      <c r="A85">
        <v>117</v>
      </c>
      <c r="B85">
        <f t="shared" si="9"/>
        <v>344.52</v>
      </c>
      <c r="C85" s="2">
        <f t="shared" si="6"/>
        <v>13.684947973404562</v>
      </c>
      <c r="D85">
        <f t="shared" si="7"/>
        <v>0.94386921039779281</v>
      </c>
      <c r="E85">
        <f t="shared" si="8"/>
        <v>13.712451332975686</v>
      </c>
      <c r="F85">
        <f t="shared" si="10"/>
        <v>0.3706326508820672</v>
      </c>
      <c r="G85">
        <v>0.14000000000000001</v>
      </c>
      <c r="H85">
        <v>339.52</v>
      </c>
    </row>
    <row r="86" spans="1:14">
      <c r="A86">
        <v>117.5</v>
      </c>
      <c r="B86">
        <f t="shared" si="9"/>
        <v>344.55</v>
      </c>
      <c r="C86" s="2">
        <f t="shared" si="6"/>
        <v>14.184947973404562</v>
      </c>
      <c r="D86">
        <f t="shared" si="7"/>
        <v>0.97386921039782237</v>
      </c>
      <c r="E86">
        <f t="shared" si="8"/>
        <v>14.213268583789009</v>
      </c>
      <c r="F86">
        <f t="shared" si="10"/>
        <v>0.37969252327565584</v>
      </c>
      <c r="G86">
        <v>0.14000000000000001</v>
      </c>
      <c r="H86">
        <v>339.55</v>
      </c>
    </row>
    <row r="87" spans="1:14">
      <c r="A87">
        <v>118</v>
      </c>
      <c r="B87">
        <f t="shared" si="9"/>
        <v>344.56</v>
      </c>
      <c r="C87" s="2">
        <f t="shared" si="6"/>
        <v>14.684947973404562</v>
      </c>
      <c r="D87">
        <f t="shared" si="7"/>
        <v>0.98386921039781328</v>
      </c>
      <c r="E87">
        <f t="shared" si="8"/>
        <v>14.713249279693791</v>
      </c>
      <c r="F87">
        <f t="shared" si="10"/>
        <v>0.3687698989311855</v>
      </c>
      <c r="G87">
        <v>0.13900000000000001</v>
      </c>
      <c r="H87">
        <v>339.56</v>
      </c>
    </row>
    <row r="88" spans="1:14">
      <c r="A88">
        <v>118.5</v>
      </c>
      <c r="B88">
        <f t="shared" si="9"/>
        <v>344.61</v>
      </c>
      <c r="C88" s="2">
        <f t="shared" si="6"/>
        <v>15.184947973404562</v>
      </c>
      <c r="D88">
        <f t="shared" si="7"/>
        <v>1.0338692103978246</v>
      </c>
      <c r="E88">
        <f t="shared" si="8"/>
        <v>15.214903085415651</v>
      </c>
      <c r="F88">
        <f t="shared" si="10"/>
        <v>0.39781226806277648</v>
      </c>
      <c r="G88">
        <v>0.14000000000000001</v>
      </c>
      <c r="H88">
        <v>339.61</v>
      </c>
    </row>
    <row r="89" spans="1:14">
      <c r="A89">
        <v>119</v>
      </c>
      <c r="B89">
        <f t="shared" si="9"/>
        <v>344.63</v>
      </c>
      <c r="C89" s="2">
        <f t="shared" si="6"/>
        <v>15.684947973404562</v>
      </c>
      <c r="D89">
        <f t="shared" si="7"/>
        <v>1.0538692103978065</v>
      </c>
      <c r="E89">
        <f t="shared" si="8"/>
        <v>15.715302058774702</v>
      </c>
      <c r="F89">
        <f t="shared" si="10"/>
        <v>0.39688089208730726</v>
      </c>
      <c r="G89">
        <v>0.13900000000000001</v>
      </c>
      <c r="H89">
        <v>339.63</v>
      </c>
    </row>
    <row r="90" spans="1:14">
      <c r="A90">
        <v>119.5</v>
      </c>
      <c r="B90">
        <f>H90+5</f>
        <v>344.67</v>
      </c>
      <c r="C90" s="2">
        <f t="shared" si="6"/>
        <v>16.184947973404562</v>
      </c>
      <c r="D90">
        <f t="shared" si="7"/>
        <v>1.0938692103978269</v>
      </c>
      <c r="E90">
        <f t="shared" si="8"/>
        <v>16.216537587042293</v>
      </c>
      <c r="F90">
        <f t="shared" si="10"/>
        <v>0.41593201284989723</v>
      </c>
      <c r="G90">
        <v>0.14000000000000001</v>
      </c>
      <c r="H90">
        <v>339.67</v>
      </c>
    </row>
    <row r="91" spans="1:14">
      <c r="A91">
        <v>120</v>
      </c>
      <c r="B91">
        <f t="shared" si="9"/>
        <v>344.77</v>
      </c>
      <c r="C91" s="2">
        <f t="shared" si="6"/>
        <v>16.684947973404562</v>
      </c>
      <c r="D91">
        <f t="shared" si="7"/>
        <v>1.1938692103977928</v>
      </c>
      <c r="E91">
        <f t="shared" si="8"/>
        <v>16.720282780035497</v>
      </c>
      <c r="F91">
        <f t="shared" si="10"/>
        <v>0.49493062382649411</v>
      </c>
      <c r="G91">
        <v>0.14000000000000001</v>
      </c>
      <c r="H91">
        <v>339.77</v>
      </c>
    </row>
    <row r="92" spans="1:14">
      <c r="A92">
        <v>122</v>
      </c>
      <c r="B92">
        <f t="shared" si="9"/>
        <v>344.81</v>
      </c>
      <c r="C92" s="2">
        <f t="shared" si="6"/>
        <v>18.684947973404562</v>
      </c>
      <c r="D92">
        <f t="shared" si="7"/>
        <v>1.2338692103978133</v>
      </c>
      <c r="E92">
        <f t="shared" si="8"/>
        <v>18.720205563654623</v>
      </c>
      <c r="F92">
        <f t="shared" si="10"/>
        <v>0.45124012644866929</v>
      </c>
      <c r="G92">
        <v>139</v>
      </c>
      <c r="H92">
        <v>339.81</v>
      </c>
    </row>
    <row r="93" spans="1:14">
      <c r="A93">
        <v>124</v>
      </c>
      <c r="B93">
        <f t="shared" si="9"/>
        <v>344.97</v>
      </c>
      <c r="C93" s="2">
        <f t="shared" si="6"/>
        <v>20.684947973404562</v>
      </c>
      <c r="D93">
        <f t="shared" si="7"/>
        <v>1.3938692103978383</v>
      </c>
      <c r="E93">
        <f t="shared" si="8"/>
        <v>20.725147676724983</v>
      </c>
      <c r="F93">
        <f t="shared" si="10"/>
        <v>0.52744460949897221</v>
      </c>
      <c r="G93">
        <v>0.13900000000000001</v>
      </c>
      <c r="H93">
        <v>339.97</v>
      </c>
      <c r="N93" t="s">
        <v>4</v>
      </c>
    </row>
    <row r="94" spans="1:14">
      <c r="A94">
        <v>126</v>
      </c>
      <c r="B94">
        <f>B93+0.16</f>
        <v>345.13000000000005</v>
      </c>
      <c r="C94" s="2">
        <f t="shared" si="6"/>
        <v>22.684947973404562</v>
      </c>
      <c r="D94">
        <f t="shared" si="7"/>
        <v>1.5538692103978633</v>
      </c>
      <c r="E94">
        <f t="shared" si="8"/>
        <v>22.730089789795347</v>
      </c>
      <c r="F94">
        <f t="shared" si="10"/>
        <v>0.6036490925492749</v>
      </c>
      <c r="G94">
        <v>0.13900000000000001</v>
      </c>
      <c r="H94">
        <v>340.15</v>
      </c>
      <c r="I94">
        <f>H94+5</f>
        <v>345.15</v>
      </c>
    </row>
    <row r="95" spans="1:14">
      <c r="A95">
        <v>128</v>
      </c>
      <c r="B95">
        <f>B94+0.16</f>
        <v>345.29000000000008</v>
      </c>
      <c r="C95" s="2">
        <f t="shared" si="6"/>
        <v>24.684947973404562</v>
      </c>
      <c r="D95">
        <f t="shared" si="7"/>
        <v>1.7138692103978883</v>
      </c>
      <c r="E95">
        <f t="shared" si="8"/>
        <v>24.735031902865707</v>
      </c>
      <c r="F95">
        <f t="shared" si="10"/>
        <v>0.6798535755995776</v>
      </c>
      <c r="G95">
        <v>0.14000000000000001</v>
      </c>
      <c r="H95">
        <v>340.05</v>
      </c>
      <c r="I95">
        <f>H95+5</f>
        <v>345.05</v>
      </c>
    </row>
    <row r="96" spans="1:14">
      <c r="A96">
        <v>130</v>
      </c>
      <c r="B96">
        <f>B95+0.16</f>
        <v>345.4500000000001</v>
      </c>
      <c r="C96" s="2">
        <f t="shared" si="6"/>
        <v>26.684947973404562</v>
      </c>
      <c r="D96">
        <f t="shared" si="7"/>
        <v>1.8738692103979133</v>
      </c>
      <c r="E96">
        <f t="shared" si="8"/>
        <v>26.739974015936067</v>
      </c>
      <c r="F96">
        <f t="shared" si="10"/>
        <v>0.75605805864988063</v>
      </c>
      <c r="G96">
        <v>0.13900000000000001</v>
      </c>
      <c r="H96">
        <v>338.81</v>
      </c>
      <c r="I96">
        <f>H96+5</f>
        <v>343.81</v>
      </c>
    </row>
    <row r="97" spans="1:9">
      <c r="A97">
        <v>132</v>
      </c>
      <c r="B97">
        <f t="shared" ref="B96:B101" si="11">B96+(I97-I96)</f>
        <v>345.57000000000011</v>
      </c>
      <c r="C97" s="2">
        <f t="shared" si="6"/>
        <v>28.684947973404562</v>
      </c>
      <c r="D97">
        <f t="shared" si="7"/>
        <v>1.9938692103979179</v>
      </c>
      <c r="E97">
        <f t="shared" si="8"/>
        <v>28.74324301918935</v>
      </c>
      <c r="F97">
        <f t="shared" si="10"/>
        <v>0.79229754822412191</v>
      </c>
      <c r="G97">
        <v>0.13900000000000001</v>
      </c>
      <c r="H97">
        <v>338.93</v>
      </c>
      <c r="I97">
        <f>H97+5</f>
        <v>343.93</v>
      </c>
    </row>
    <row r="98" spans="1:9">
      <c r="A98">
        <v>134</v>
      </c>
      <c r="B98">
        <f t="shared" si="11"/>
        <v>345.72000000000008</v>
      </c>
      <c r="C98" s="2">
        <f t="shared" si="6"/>
        <v>30.684947973404562</v>
      </c>
      <c r="D98">
        <f t="shared" si="7"/>
        <v>2.1438692103978951</v>
      </c>
      <c r="E98">
        <f t="shared" si="8"/>
        <v>30.747766854805437</v>
      </c>
      <c r="F98">
        <f t="shared" si="10"/>
        <v>0.85851078290536664</v>
      </c>
      <c r="G98">
        <v>0.13900000000000001</v>
      </c>
      <c r="H98">
        <v>339.08</v>
      </c>
      <c r="I98">
        <f>H98+5</f>
        <v>344.08</v>
      </c>
    </row>
    <row r="99" spans="1:9">
      <c r="A99">
        <v>136</v>
      </c>
      <c r="B99">
        <f t="shared" si="11"/>
        <v>345.8300000000001</v>
      </c>
      <c r="C99" s="2">
        <f t="shared" si="6"/>
        <v>32.684947973404562</v>
      </c>
      <c r="D99">
        <f t="shared" si="7"/>
        <v>2.2538692103979088</v>
      </c>
      <c r="E99">
        <f t="shared" si="8"/>
        <v>32.750617580604455</v>
      </c>
      <c r="F99">
        <f t="shared" si="10"/>
        <v>0.8847590241106067</v>
      </c>
      <c r="G99">
        <v>0.13900000000000001</v>
      </c>
      <c r="H99">
        <v>339.19</v>
      </c>
      <c r="I99">
        <f>H99+5</f>
        <v>344.19</v>
      </c>
    </row>
    <row r="100" spans="1:9">
      <c r="A100">
        <v>138</v>
      </c>
      <c r="B100">
        <f t="shared" si="11"/>
        <v>345.93000000000012</v>
      </c>
      <c r="C100" s="2">
        <f t="shared" si="6"/>
        <v>34.684947973404562</v>
      </c>
      <c r="D100">
        <f t="shared" si="7"/>
        <v>2.3538692103979315</v>
      </c>
      <c r="E100">
        <f t="shared" si="8"/>
        <v>34.753050028949197</v>
      </c>
      <c r="F100">
        <f t="shared" si="10"/>
        <v>0.90101601694684619</v>
      </c>
      <c r="G100">
        <v>0.13900000000000001</v>
      </c>
      <c r="H100">
        <v>339.29</v>
      </c>
      <c r="I100">
        <f>H100+5</f>
        <v>344.29</v>
      </c>
    </row>
    <row r="101" spans="1:9">
      <c r="A101">
        <v>140</v>
      </c>
      <c r="B101">
        <f t="shared" si="11"/>
        <v>346.03000000000009</v>
      </c>
      <c r="C101" s="2">
        <f t="shared" si="6"/>
        <v>36.684947973404562</v>
      </c>
      <c r="D101">
        <f t="shared" si="7"/>
        <v>2.4538692103978974</v>
      </c>
      <c r="E101">
        <f t="shared" si="8"/>
        <v>36.755482477293938</v>
      </c>
      <c r="F101">
        <f t="shared" si="10"/>
        <v>0.91727300978302817</v>
      </c>
      <c r="G101">
        <v>0.13900000000000001</v>
      </c>
      <c r="H101">
        <v>339.39</v>
      </c>
      <c r="I101">
        <f>H101+5</f>
        <v>344.39</v>
      </c>
    </row>
  </sheetData>
  <sheetCalcPr fullCalcOnLoad="1"/>
  <phoneticPr fontId="1" type="noConversion"/>
  <pageMargins left="0.7" right="0.7" top="0.75" bottom="0.75" header="0.3" footer="0.3"/>
  <pageSetup orientation="portrait" horizontalDpi="1200" verticalDpi="120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101"/>
  <sheetViews>
    <sheetView workbookViewId="0">
      <selection activeCell="H3" sqref="H3:H101"/>
    </sheetView>
  </sheetViews>
  <sheetFormatPr baseColWidth="10" defaultColWidth="8.83203125" defaultRowHeight="14"/>
  <cols>
    <col min="3" max="3" width="13.33203125" bestFit="1" customWidth="1"/>
  </cols>
  <sheetData>
    <row r="1" spans="1:16">
      <c r="A1" t="s">
        <v>16</v>
      </c>
      <c r="B1" t="s">
        <v>18</v>
      </c>
      <c r="C1" t="s">
        <v>20</v>
      </c>
      <c r="E1" t="s">
        <v>21</v>
      </c>
      <c r="F1" t="s">
        <v>22</v>
      </c>
      <c r="H1" t="s">
        <v>23</v>
      </c>
      <c r="K1" t="s">
        <v>5</v>
      </c>
      <c r="L1" t="s">
        <v>6</v>
      </c>
      <c r="M1" s="1">
        <v>-2.9026999999999998E-5</v>
      </c>
      <c r="N1" t="s">
        <v>7</v>
      </c>
      <c r="O1" t="s">
        <v>6</v>
      </c>
      <c r="P1" s="1">
        <v>4.2758999999999998E-2</v>
      </c>
    </row>
    <row r="2" spans="1:16">
      <c r="A2">
        <v>-43.305425317974361</v>
      </c>
      <c r="B2">
        <v>1.1362319044382143</v>
      </c>
      <c r="E2" s="1">
        <f>($M$2*A2)+$M$1</f>
        <v>1.1507693453998507</v>
      </c>
      <c r="K2" t="s">
        <v>8</v>
      </c>
      <c r="L2" t="s">
        <v>6</v>
      </c>
      <c r="M2" s="1">
        <v>-2.6574E-2</v>
      </c>
      <c r="N2" t="s">
        <v>9</v>
      </c>
      <c r="O2" t="s">
        <v>6</v>
      </c>
      <c r="P2" s="1">
        <v>1.2293E-3</v>
      </c>
    </row>
    <row r="3" spans="1:16">
      <c r="A3">
        <v>-41.304665979446689</v>
      </c>
      <c r="B3">
        <v>1.1125239037983921</v>
      </c>
      <c r="C3">
        <f>((B3+B2)/2)*(A3-A2)</f>
        <v>2.2496095916988668</v>
      </c>
      <c r="E3" s="1">
        <f t="shared" ref="E3:E58" si="0">($M$2*A3)+$M$1</f>
        <v>1.0976011667378163</v>
      </c>
      <c r="F3">
        <f>((E3+E2)/2)*(A3-A2)</f>
        <v>2.2492241493148408</v>
      </c>
      <c r="H3">
        <f>C3-F3</f>
        <v>3.8544238402593578E-4</v>
      </c>
    </row>
    <row r="4" spans="1:16">
      <c r="A4">
        <v>-39.306416305644639</v>
      </c>
      <c r="B4">
        <v>1.0288684129445058</v>
      </c>
      <c r="C4">
        <f t="shared" ref="C4:C67" si="1">((B4+B3)/2)*(A4-A3)</f>
        <v>2.1395182492068558</v>
      </c>
      <c r="E4" s="1">
        <f t="shared" si="0"/>
        <v>1.0444996799062005</v>
      </c>
      <c r="F4">
        <f t="shared" ref="F4:F67" si="2">((E4+E3)/2)*(A4-A3)</f>
        <v>2.1402261590287508</v>
      </c>
      <c r="H4">
        <f t="shared" ref="H4:H67" si="3">C4-F4</f>
        <v>-7.0790982189494756E-4</v>
      </c>
    </row>
    <row r="5" spans="1:16">
      <c r="A5">
        <v>-37.305238689662708</v>
      </c>
      <c r="B5">
        <v>1.0151516606736846</v>
      </c>
      <c r="C5">
        <f t="shared" si="1"/>
        <v>2.0452236089712303</v>
      </c>
      <c r="E5" s="1">
        <f t="shared" si="0"/>
        <v>0.99132038593909688</v>
      </c>
      <c r="F5">
        <f t="shared" si="2"/>
        <v>2.0370187729682345</v>
      </c>
      <c r="H5">
        <f t="shared" si="3"/>
        <v>8.2048360029958189E-3</v>
      </c>
    </row>
    <row r="6" spans="1:16">
      <c r="A6">
        <v>-35.305734183497847</v>
      </c>
      <c r="B6">
        <v>0.96146991492680189</v>
      </c>
      <c r="C6">
        <f t="shared" si="1"/>
        <v>1.9761318736979303</v>
      </c>
      <c r="E6" s="1">
        <f t="shared" si="0"/>
        <v>0.93818555319227181</v>
      </c>
      <c r="F6">
        <f t="shared" si="2"/>
        <v>1.9290279099825169</v>
      </c>
      <c r="H6">
        <f t="shared" si="3"/>
        <v>4.7103963715413366E-2</v>
      </c>
    </row>
    <row r="7" spans="1:16">
      <c r="A7">
        <v>-33.307066232241532</v>
      </c>
      <c r="B7">
        <v>0.8878056724419171</v>
      </c>
      <c r="C7">
        <f t="shared" si="1"/>
        <v>1.8480439247572786</v>
      </c>
      <c r="E7" s="1">
        <f t="shared" si="0"/>
        <v>0.88507295105558648</v>
      </c>
      <c r="F7">
        <f t="shared" si="2"/>
        <v>1.8220441696478606</v>
      </c>
      <c r="H7">
        <f t="shared" si="3"/>
        <v>2.5999755109417988E-2</v>
      </c>
    </row>
    <row r="8" spans="1:16">
      <c r="A8">
        <v>-31.309234835893751</v>
      </c>
      <c r="B8">
        <v>0.79415893321902964</v>
      </c>
      <c r="C8">
        <f t="shared" si="1"/>
        <v>1.680140848367577</v>
      </c>
      <c r="E8" s="1">
        <f t="shared" si="0"/>
        <v>0.83198257952904053</v>
      </c>
      <c r="F8">
        <f t="shared" si="2"/>
        <v>1.7151937241372828</v>
      </c>
      <c r="H8">
        <f t="shared" si="3"/>
        <v>-3.5052875769705727E-2</v>
      </c>
    </row>
    <row r="9" spans="1:16">
      <c r="A9">
        <v>-29.308893774820355</v>
      </c>
      <c r="B9">
        <v>0.76045968421020627</v>
      </c>
      <c r="C9">
        <f t="shared" si="1"/>
        <v>1.5548837273764267</v>
      </c>
      <c r="E9" s="1">
        <f t="shared" si="0"/>
        <v>0.77882551617207618</v>
      </c>
      <c r="F9">
        <f t="shared" si="2"/>
        <v>1.6110827876701941</v>
      </c>
      <c r="H9">
        <f t="shared" si="3"/>
        <v>-5.6199060293767422E-2</v>
      </c>
    </row>
    <row r="10" spans="1:16">
      <c r="A10">
        <v>-27.308552713746959</v>
      </c>
      <c r="B10">
        <v>0.72676043520138256</v>
      </c>
      <c r="C10">
        <f t="shared" si="1"/>
        <v>1.48747373585674</v>
      </c>
      <c r="E10" s="1">
        <f t="shared" si="0"/>
        <v>0.72566845281511172</v>
      </c>
      <c r="F10">
        <f t="shared" si="2"/>
        <v>1.504750531151178</v>
      </c>
      <c r="H10">
        <f t="shared" si="3"/>
        <v>-1.727679529443793E-2</v>
      </c>
    </row>
    <row r="11" spans="1:16">
      <c r="A11">
        <v>-25.308211652673563</v>
      </c>
      <c r="B11">
        <v>0.69306118619250234</v>
      </c>
      <c r="C11">
        <f t="shared" si="1"/>
        <v>1.4200637443369966</v>
      </c>
      <c r="E11" s="1">
        <f t="shared" si="0"/>
        <v>0.67251138945814737</v>
      </c>
      <c r="F11">
        <f t="shared" si="2"/>
        <v>1.3984182746321621</v>
      </c>
      <c r="H11">
        <f t="shared" si="3"/>
        <v>2.1645469704834497E-2</v>
      </c>
    </row>
    <row r="12" spans="1:16">
      <c r="A12">
        <v>-23.308707146508706</v>
      </c>
      <c r="B12">
        <v>0.63937944044567641</v>
      </c>
      <c r="C12">
        <f t="shared" si="1"/>
        <v>1.3321105185800826</v>
      </c>
      <c r="E12" s="1">
        <f t="shared" si="0"/>
        <v>0.61937655671132241</v>
      </c>
      <c r="F12">
        <f t="shared" si="2"/>
        <v>1.291567884912959</v>
      </c>
      <c r="H12">
        <f t="shared" si="3"/>
        <v>4.0542633667123518E-2</v>
      </c>
    </row>
    <row r="13" spans="1:16">
      <c r="A13">
        <v>-22.809144728058193</v>
      </c>
      <c r="B13">
        <v>0.61846556773220485</v>
      </c>
      <c r="C13">
        <f t="shared" si="1"/>
        <v>0.31418604716062348</v>
      </c>
      <c r="E13" s="1">
        <f t="shared" si="0"/>
        <v>0.60610118500341847</v>
      </c>
      <c r="F13">
        <f t="shared" si="2"/>
        <v>0.30610131220414427</v>
      </c>
      <c r="H13">
        <f t="shared" si="3"/>
        <v>8.0847349564792115E-3</v>
      </c>
    </row>
    <row r="14" spans="1:16">
      <c r="A14">
        <v>-22.308745754699142</v>
      </c>
      <c r="B14">
        <v>0.61753419175673563</v>
      </c>
      <c r="C14">
        <f t="shared" si="1"/>
        <v>0.30924650536014975</v>
      </c>
      <c r="E14" s="1">
        <f t="shared" si="0"/>
        <v>0.59280358268537503</v>
      </c>
      <c r="F14">
        <f t="shared" si="2"/>
        <v>0.29996535745337183</v>
      </c>
      <c r="H14">
        <f t="shared" si="3"/>
        <v>9.2811479067779201E-3</v>
      </c>
    </row>
    <row r="15" spans="1:16">
      <c r="A15">
        <v>-21.807928503885819</v>
      </c>
      <c r="B15">
        <v>0.62659406415032437</v>
      </c>
      <c r="C15">
        <f t="shared" si="1"/>
        <v>0.31154044639127437</v>
      </c>
      <c r="E15" s="1">
        <f t="shared" si="0"/>
        <v>0.57949486506226178</v>
      </c>
      <c r="F15">
        <f t="shared" si="2"/>
        <v>0.29355364286684904</v>
      </c>
      <c r="H15">
        <f t="shared" si="3"/>
        <v>1.7986803524425332E-2</v>
      </c>
    </row>
    <row r="16" spans="1:16">
      <c r="A16">
        <v>-21.308784362889579</v>
      </c>
      <c r="B16">
        <v>0.59568894306779496</v>
      </c>
      <c r="C16">
        <f t="shared" si="1"/>
        <v>0.3050477008460945</v>
      </c>
      <c r="E16" s="1">
        <f t="shared" si="0"/>
        <v>0.56623060865942776</v>
      </c>
      <c r="F16">
        <f t="shared" si="2"/>
        <v>0.28594107869916136</v>
      </c>
      <c r="H16">
        <f t="shared" si="3"/>
        <v>1.910662214693315E-2</v>
      </c>
    </row>
    <row r="17" spans="1:8">
      <c r="A17">
        <v>-20.807967112076259</v>
      </c>
      <c r="B17">
        <v>0.60474881546138359</v>
      </c>
      <c r="C17">
        <f t="shared" si="1"/>
        <v>0.30059996899954361</v>
      </c>
      <c r="E17" s="1">
        <f t="shared" si="0"/>
        <v>0.55292189103631451</v>
      </c>
      <c r="F17">
        <f t="shared" si="2"/>
        <v>0.28024543906923827</v>
      </c>
      <c r="H17">
        <f t="shared" si="3"/>
        <v>2.0354529930305343E-2</v>
      </c>
    </row>
    <row r="18" spans="1:8">
      <c r="A18">
        <v>-20.307568138717208</v>
      </c>
      <c r="B18">
        <v>0.60381743948591449</v>
      </c>
      <c r="C18">
        <f t="shared" si="1"/>
        <v>0.30238265660601044</v>
      </c>
      <c r="E18" s="1">
        <f t="shared" si="0"/>
        <v>0.53962428871827117</v>
      </c>
      <c r="F18">
        <f t="shared" si="2"/>
        <v>0.27335449334827383</v>
      </c>
      <c r="H18">
        <f t="shared" si="3"/>
        <v>2.9028163257736606E-2</v>
      </c>
    </row>
    <row r="19" spans="1:8">
      <c r="A19">
        <v>-19.806750887903888</v>
      </c>
      <c r="B19">
        <v>0.61287731187950323</v>
      </c>
      <c r="C19">
        <f t="shared" si="1"/>
        <v>0.30467086022891221</v>
      </c>
      <c r="E19" s="1">
        <f t="shared" si="0"/>
        <v>0.52631557109515803</v>
      </c>
      <c r="F19">
        <f t="shared" si="2"/>
        <v>0.2669205350620486</v>
      </c>
      <c r="H19">
        <f t="shared" si="3"/>
        <v>3.7750325166863608E-2</v>
      </c>
    </row>
    <row r="20" spans="1:8">
      <c r="A20">
        <v>-19.307188469453376</v>
      </c>
      <c r="B20">
        <v>0.59196343916603156</v>
      </c>
      <c r="C20">
        <f t="shared" si="1"/>
        <v>0.30094657972001959</v>
      </c>
      <c r="E20" s="1">
        <f t="shared" si="0"/>
        <v>0.51304019938725409</v>
      </c>
      <c r="F20">
        <f t="shared" si="2"/>
        <v>0.25961154116634483</v>
      </c>
      <c r="H20">
        <f t="shared" si="3"/>
        <v>4.1335038553674763E-2</v>
      </c>
    </row>
    <row r="21" spans="1:8">
      <c r="A21">
        <v>-18.808462605911402</v>
      </c>
      <c r="B21">
        <v>0.55106706971450092</v>
      </c>
      <c r="C21">
        <f t="shared" si="1"/>
        <v>0.28502943879813286</v>
      </c>
      <c r="E21" s="1">
        <f t="shared" si="0"/>
        <v>0.49978705828948955</v>
      </c>
      <c r="F21">
        <f t="shared" si="2"/>
        <v>0.25256157435184179</v>
      </c>
      <c r="H21">
        <f t="shared" si="3"/>
        <v>3.2467864446291073E-2</v>
      </c>
    </row>
    <row r="22" spans="1:8">
      <c r="A22">
        <v>-18.308063632552351</v>
      </c>
      <c r="B22">
        <v>0.55013569373908866</v>
      </c>
      <c r="C22">
        <f t="shared" si="1"/>
        <v>0.27552036614616293</v>
      </c>
      <c r="E22" s="1">
        <f t="shared" si="0"/>
        <v>0.48648945597144616</v>
      </c>
      <c r="F22">
        <f t="shared" si="2"/>
        <v>0.24676587759215776</v>
      </c>
      <c r="H22">
        <f t="shared" si="3"/>
        <v>2.875448855400517E-2</v>
      </c>
    </row>
    <row r="23" spans="1:8">
      <c r="A23">
        <v>-17.808082936647569</v>
      </c>
      <c r="B23">
        <v>0.53921306939461822</v>
      </c>
      <c r="C23">
        <f t="shared" si="1"/>
        <v>0.27232667633730195</v>
      </c>
      <c r="E23" s="1">
        <f t="shared" si="0"/>
        <v>0.47320296895847247</v>
      </c>
      <c r="F23">
        <f t="shared" si="2"/>
        <v>0.23991384323550408</v>
      </c>
      <c r="H23">
        <f t="shared" si="3"/>
        <v>3.2412833101797878E-2</v>
      </c>
    </row>
    <row r="24" spans="1:8">
      <c r="A24">
        <v>-17.308938795651326</v>
      </c>
      <c r="B24">
        <v>0.50830794831214554</v>
      </c>
      <c r="C24">
        <f t="shared" si="1"/>
        <v>0.26143198927937661</v>
      </c>
      <c r="E24" s="1">
        <f t="shared" si="0"/>
        <v>0.45993871255563834</v>
      </c>
      <c r="F24">
        <f t="shared" si="2"/>
        <v>0.23288610152357547</v>
      </c>
      <c r="H24">
        <f t="shared" si="3"/>
        <v>2.8545887755801136E-2</v>
      </c>
    </row>
    <row r="25" spans="1:8">
      <c r="A25">
        <v>-16.808121544838006</v>
      </c>
      <c r="B25">
        <v>0.51736782070567733</v>
      </c>
      <c r="C25">
        <f t="shared" si="1"/>
        <v>0.25683805943267191</v>
      </c>
      <c r="E25" s="1">
        <f t="shared" si="0"/>
        <v>0.44662999493252514</v>
      </c>
      <c r="F25">
        <f t="shared" si="2"/>
        <v>0.22701262387880342</v>
      </c>
      <c r="H25">
        <f t="shared" si="3"/>
        <v>2.982543555386849E-2</v>
      </c>
    </row>
    <row r="26" spans="1:8">
      <c r="A26">
        <v>-16.308559126387493</v>
      </c>
      <c r="B26">
        <v>0.49645394799220594</v>
      </c>
      <c r="C26">
        <f t="shared" si="1"/>
        <v>0.25323362732424531</v>
      </c>
      <c r="E26" s="1">
        <f t="shared" si="0"/>
        <v>0.43335462322462126</v>
      </c>
      <c r="F26">
        <f t="shared" si="2"/>
        <v>0.21980362202291745</v>
      </c>
      <c r="H26">
        <f t="shared" si="3"/>
        <v>3.3430005301327864E-2</v>
      </c>
    </row>
    <row r="27" spans="1:8">
      <c r="A27">
        <v>-15.807741875574171</v>
      </c>
      <c r="B27">
        <v>0.50551382038579462</v>
      </c>
      <c r="C27">
        <f t="shared" si="1"/>
        <v>0.2509013715813147</v>
      </c>
      <c r="E27" s="1">
        <f t="shared" si="0"/>
        <v>0.42004590560150801</v>
      </c>
      <c r="F27">
        <f t="shared" si="2"/>
        <v>0.21369885334466848</v>
      </c>
      <c r="H27">
        <f t="shared" si="3"/>
        <v>3.720251823664622E-2</v>
      </c>
    </row>
    <row r="28" spans="1:8">
      <c r="A28">
        <v>-15.307761179669392</v>
      </c>
      <c r="B28">
        <v>0.49459119604132429</v>
      </c>
      <c r="C28">
        <f t="shared" si="1"/>
        <v>0.25001660104554607</v>
      </c>
      <c r="E28" s="1">
        <f t="shared" si="0"/>
        <v>0.40675941858853443</v>
      </c>
      <c r="F28">
        <f t="shared" si="2"/>
        <v>0.20669335068315728</v>
      </c>
      <c r="H28">
        <f t="shared" si="3"/>
        <v>4.3323250362388793E-2</v>
      </c>
    </row>
    <row r="29" spans="1:8">
      <c r="A29">
        <v>-14.80778048376461</v>
      </c>
      <c r="B29">
        <v>0.48366857169685384</v>
      </c>
      <c r="C29">
        <f t="shared" si="1"/>
        <v>0.2445554997246922</v>
      </c>
      <c r="E29" s="1">
        <f t="shared" si="0"/>
        <v>0.39347293157556074</v>
      </c>
      <c r="F29">
        <f t="shared" si="2"/>
        <v>0.20005036366028159</v>
      </c>
      <c r="H29">
        <f t="shared" si="3"/>
        <v>4.4505136064410616E-2</v>
      </c>
    </row>
    <row r="30" spans="1:8">
      <c r="A30">
        <v>-14.306963232951286</v>
      </c>
      <c r="B30">
        <v>0.4927284440904427</v>
      </c>
      <c r="C30">
        <f t="shared" si="1"/>
        <v>0.24449823457446354</v>
      </c>
      <c r="E30" s="1">
        <f t="shared" si="0"/>
        <v>0.38016421395244748</v>
      </c>
      <c r="F30">
        <f t="shared" si="2"/>
        <v>0.19372541417520209</v>
      </c>
      <c r="H30">
        <f t="shared" si="3"/>
        <v>5.0772820399261454E-2</v>
      </c>
    </row>
    <row r="31" spans="1:8">
      <c r="A31">
        <v>-13.805727704683699</v>
      </c>
      <c r="B31">
        <v>0.51177956485297571</v>
      </c>
      <c r="C31">
        <f t="shared" si="1"/>
        <v>0.25174755125588832</v>
      </c>
      <c r="E31" s="1">
        <f t="shared" si="0"/>
        <v>0.36684438102426459</v>
      </c>
      <c r="F31">
        <f t="shared" si="2"/>
        <v>0.18721362386179022</v>
      </c>
      <c r="H31">
        <f t="shared" si="3"/>
        <v>6.4533927394098106E-2</v>
      </c>
    </row>
    <row r="32" spans="1:8">
      <c r="A32">
        <v>-13.307838396050261</v>
      </c>
      <c r="B32">
        <v>0.45090069866349958</v>
      </c>
      <c r="C32">
        <f t="shared" si="1"/>
        <v>0.23965410541863677</v>
      </c>
      <c r="E32" s="1">
        <f t="shared" si="0"/>
        <v>0.35361347053663961</v>
      </c>
      <c r="F32">
        <f t="shared" si="2"/>
        <v>0.17935413080659524</v>
      </c>
      <c r="H32">
        <f t="shared" si="3"/>
        <v>6.0299974612041535E-2</v>
      </c>
    </row>
    <row r="33" spans="1:8">
      <c r="A33">
        <v>-12.807857700145481</v>
      </c>
      <c r="B33">
        <v>0.43997807431902913</v>
      </c>
      <c r="C33">
        <f t="shared" si="1"/>
        <v>0.22271109444130058</v>
      </c>
      <c r="E33" s="1">
        <f t="shared" si="0"/>
        <v>0.34032698352366603</v>
      </c>
      <c r="F33">
        <f t="shared" si="2"/>
        <v>0.17347841556877527</v>
      </c>
      <c r="H33">
        <f t="shared" si="3"/>
        <v>4.9232678872525304E-2</v>
      </c>
    </row>
    <row r="34" spans="1:8">
      <c r="A34">
        <v>-12.307458726786432</v>
      </c>
      <c r="B34">
        <v>0.43904669834356003</v>
      </c>
      <c r="C34">
        <f t="shared" si="1"/>
        <v>0.21993154689876554</v>
      </c>
      <c r="E34" s="1">
        <f t="shared" si="0"/>
        <v>0.32702938120562264</v>
      </c>
      <c r="F34">
        <f t="shared" si="2"/>
        <v>0.16697221988758154</v>
      </c>
      <c r="H34">
        <f t="shared" si="3"/>
        <v>5.2959327011183999E-2</v>
      </c>
    </row>
    <row r="35" spans="1:8">
      <c r="A35">
        <v>-11.80789630833592</v>
      </c>
      <c r="B35">
        <v>0.41813282563008847</v>
      </c>
      <c r="C35">
        <f t="shared" si="1"/>
        <v>0.21410733802126747</v>
      </c>
      <c r="E35" s="1">
        <f t="shared" si="0"/>
        <v>0.3137540094977187</v>
      </c>
      <c r="F35">
        <f t="shared" si="2"/>
        <v>0.16005565018134044</v>
      </c>
      <c r="H35">
        <f t="shared" si="3"/>
        <v>5.4051687839927032E-2</v>
      </c>
    </row>
    <row r="36" spans="1:8">
      <c r="A36">
        <v>-11.307497334976869</v>
      </c>
      <c r="B36">
        <v>0.41720144965461919</v>
      </c>
      <c r="C36">
        <f t="shared" si="1"/>
        <v>0.20900020688204723</v>
      </c>
      <c r="E36" s="1">
        <f t="shared" si="0"/>
        <v>0.30045640717967531</v>
      </c>
      <c r="F36">
        <f t="shared" si="2"/>
        <v>0.15367513096590141</v>
      </c>
      <c r="H36">
        <f t="shared" si="3"/>
        <v>5.5325075916145827E-2</v>
      </c>
    </row>
    <row r="37" spans="1:8">
      <c r="A37">
        <v>-10.807516639072087</v>
      </c>
      <c r="B37">
        <v>0.40627882531014886</v>
      </c>
      <c r="C37">
        <f t="shared" si="1"/>
        <v>0.20586212047037283</v>
      </c>
      <c r="E37" s="1">
        <f t="shared" si="0"/>
        <v>0.28716992016670162</v>
      </c>
      <c r="F37">
        <f t="shared" si="2"/>
        <v>0.14690091003930628</v>
      </c>
      <c r="H37">
        <f t="shared" si="3"/>
        <v>5.8961210431066557E-2</v>
      </c>
    </row>
    <row r="38" spans="1:8">
      <c r="A38">
        <v>-10.307117665713033</v>
      </c>
      <c r="B38">
        <v>0.40534744933473643</v>
      </c>
      <c r="C38">
        <f t="shared" si="1"/>
        <v>0.20306847729176725</v>
      </c>
      <c r="E38" s="1">
        <f t="shared" si="0"/>
        <v>0.27387231784865812</v>
      </c>
      <c r="F38">
        <f t="shared" si="2"/>
        <v>0.1403724799569761</v>
      </c>
      <c r="H38">
        <f t="shared" si="3"/>
        <v>6.2695997334791143E-2</v>
      </c>
    </row>
    <row r="39" spans="1:8">
      <c r="A39">
        <v>-9.8075552472625205</v>
      </c>
      <c r="B39">
        <v>0.38443357662126493</v>
      </c>
      <c r="C39">
        <f t="shared" si="1"/>
        <v>0.19727245968645354</v>
      </c>
      <c r="E39" s="1">
        <f t="shared" si="0"/>
        <v>0.26059694614075418</v>
      </c>
      <c r="F39">
        <f t="shared" si="2"/>
        <v>0.13350037905300813</v>
      </c>
      <c r="H39">
        <f t="shared" si="3"/>
        <v>6.3772080633445416E-2</v>
      </c>
    </row>
    <row r="40" spans="1:8">
      <c r="A40">
        <v>-9.3071562739034732</v>
      </c>
      <c r="B40">
        <v>0.38350220064579565</v>
      </c>
      <c r="C40">
        <f t="shared" si="1"/>
        <v>0.19213713727505954</v>
      </c>
      <c r="E40" s="1">
        <f t="shared" si="0"/>
        <v>0.2472993438227109</v>
      </c>
      <c r="F40">
        <f t="shared" si="2"/>
        <v>0.12707539103529347</v>
      </c>
      <c r="H40">
        <f t="shared" si="3"/>
        <v>6.5061746239766072E-2</v>
      </c>
    </row>
    <row r="41" spans="1:8">
      <c r="A41">
        <v>-8.8071755779986916</v>
      </c>
      <c r="B41">
        <v>0.37257957630132532</v>
      </c>
      <c r="C41">
        <f t="shared" si="1"/>
        <v>0.18901314649947273</v>
      </c>
      <c r="E41" s="1">
        <f t="shared" si="0"/>
        <v>0.23401285680973724</v>
      </c>
      <c r="F41">
        <f t="shared" si="2"/>
        <v>0.12032340450983667</v>
      </c>
      <c r="H41">
        <f t="shared" si="3"/>
        <v>6.8689741989636066E-2</v>
      </c>
    </row>
    <row r="42" spans="1:8">
      <c r="A42">
        <v>-8.306358327185368</v>
      </c>
      <c r="B42">
        <v>0.38163944869491401</v>
      </c>
      <c r="C42">
        <f t="shared" si="1"/>
        <v>0.18886294930486094</v>
      </c>
      <c r="E42" s="1">
        <f t="shared" si="0"/>
        <v>0.22070413918662399</v>
      </c>
      <c r="F42">
        <f t="shared" si="2"/>
        <v>0.11386505791649533</v>
      </c>
      <c r="H42">
        <f t="shared" si="3"/>
        <v>7.4997891388365615E-2</v>
      </c>
    </row>
    <row r="43" spans="1:8">
      <c r="A43">
        <v>-7.8063776312805873</v>
      </c>
      <c r="B43">
        <v>0.37071682435044367</v>
      </c>
      <c r="C43">
        <f t="shared" si="1"/>
        <v>0.18808180648277259</v>
      </c>
      <c r="E43" s="1">
        <f t="shared" si="0"/>
        <v>0.20741765217365035</v>
      </c>
      <c r="F43">
        <f t="shared" si="2"/>
        <v>0.10702631558815566</v>
      </c>
      <c r="H43">
        <f t="shared" si="3"/>
        <v>8.105549089461693E-2</v>
      </c>
    </row>
    <row r="44" spans="1:8">
      <c r="A44">
        <v>-7.3076517677386139</v>
      </c>
      <c r="B44">
        <v>0.32982045489896983</v>
      </c>
      <c r="C44">
        <f t="shared" si="1"/>
        <v>0.17468802976850414</v>
      </c>
      <c r="E44" s="1">
        <f t="shared" si="0"/>
        <v>0.19416451107588595</v>
      </c>
      <c r="F44">
        <f t="shared" si="2"/>
        <v>0.10013970557483937</v>
      </c>
      <c r="H44">
        <f t="shared" si="3"/>
        <v>7.4548324193664778E-2</v>
      </c>
    </row>
    <row r="45" spans="1:8">
      <c r="A45">
        <v>-6.8072527943795631</v>
      </c>
      <c r="B45">
        <v>0.32888907892350061</v>
      </c>
      <c r="C45">
        <f t="shared" si="1"/>
        <v>0.16480878723329159</v>
      </c>
      <c r="E45" s="1">
        <f t="shared" si="0"/>
        <v>0.18086690875784253</v>
      </c>
      <c r="F45">
        <f t="shared" si="2"/>
        <v>9.3832668731092445E-2</v>
      </c>
      <c r="H45">
        <f t="shared" si="3"/>
        <v>7.0976118502199148E-2</v>
      </c>
    </row>
    <row r="46" spans="1:8">
      <c r="A46">
        <v>-6.3068538210205123</v>
      </c>
      <c r="B46">
        <v>0.32795770294803139</v>
      </c>
      <c r="C46">
        <f t="shared" si="1"/>
        <v>0.16434272765135549</v>
      </c>
      <c r="E46" s="1">
        <f t="shared" si="0"/>
        <v>0.16756930643979911</v>
      </c>
      <c r="F46">
        <f t="shared" si="2"/>
        <v>8.7178562183006597E-2</v>
      </c>
      <c r="H46">
        <f t="shared" si="3"/>
        <v>7.7164165468348894E-2</v>
      </c>
    </row>
    <row r="47" spans="1:8">
      <c r="A47">
        <v>-5.8064548476614597</v>
      </c>
      <c r="B47">
        <v>0.32702632697261896</v>
      </c>
      <c r="C47">
        <f t="shared" si="1"/>
        <v>0.16387666806943421</v>
      </c>
      <c r="E47" s="1">
        <f t="shared" si="0"/>
        <v>0.15427170412175564</v>
      </c>
      <c r="F47">
        <f t="shared" si="2"/>
        <v>8.0524455634921013E-2</v>
      </c>
      <c r="H47">
        <f t="shared" si="3"/>
        <v>8.3352212434513198E-2</v>
      </c>
    </row>
    <row r="48" spans="1:8">
      <c r="A48">
        <v>-5.3056375968481406</v>
      </c>
      <c r="B48">
        <v>0.33608619936615092</v>
      </c>
      <c r="C48">
        <f t="shared" si="1"/>
        <v>0.16604909621042868</v>
      </c>
      <c r="E48" s="1">
        <f t="shared" si="0"/>
        <v>0.1409629864986425</v>
      </c>
      <c r="F48">
        <f t="shared" si="2"/>
        <v>7.3929313050614301E-2</v>
      </c>
      <c r="H48">
        <f t="shared" si="3"/>
        <v>9.2119783159814381E-2</v>
      </c>
    </row>
    <row r="49" spans="1:16">
      <c r="A49">
        <v>-4.8052386234890898</v>
      </c>
      <c r="B49">
        <v>0.3351548233906817</v>
      </c>
      <c r="C49">
        <f t="shared" si="1"/>
        <v>0.16794415933199916</v>
      </c>
      <c r="E49" s="1">
        <f t="shared" si="0"/>
        <v>0.12766538418059908</v>
      </c>
      <c r="F49">
        <f t="shared" si="2"/>
        <v>6.7210680451503524E-2</v>
      </c>
      <c r="H49">
        <f t="shared" si="3"/>
        <v>0.10073347888049564</v>
      </c>
    </row>
    <row r="50" spans="1:16">
      <c r="A50">
        <v>-3.8031858444081799</v>
      </c>
      <c r="B50">
        <v>0.36326581654680351</v>
      </c>
      <c r="C50">
        <f t="shared" si="1"/>
        <v>0.34992717160841236</v>
      </c>
      <c r="E50" s="1">
        <f t="shared" si="0"/>
        <v>0.10103683362930298</v>
      </c>
      <c r="F50">
        <f t="shared" si="2"/>
        <v>0.11458584646918997</v>
      </c>
      <c r="H50">
        <f t="shared" si="3"/>
        <v>0.2353413251392224</v>
      </c>
    </row>
    <row r="51" spans="1:16">
      <c r="A51">
        <v>-3.301950316140589</v>
      </c>
      <c r="B51">
        <v>0.38231693730939342</v>
      </c>
      <c r="C51">
        <f t="shared" si="1"/>
        <v>0.18685628274815805</v>
      </c>
      <c r="E51" s="1">
        <f t="shared" si="0"/>
        <v>8.7717000701120013E-2</v>
      </c>
      <c r="F51">
        <f t="shared" si="2"/>
        <v>4.7305063931571446E-2</v>
      </c>
      <c r="H51">
        <f t="shared" si="3"/>
        <v>0.13955121881658661</v>
      </c>
    </row>
    <row r="52" spans="1:16">
      <c r="A52">
        <v>-2.8019696202358082</v>
      </c>
      <c r="B52">
        <v>0.37139431296492309</v>
      </c>
      <c r="C52">
        <f t="shared" si="1"/>
        <v>0.18842053771170758</v>
      </c>
      <c r="E52" s="1">
        <f t="shared" si="0"/>
        <v>7.4430513688146363E-2</v>
      </c>
      <c r="F52">
        <f t="shared" si="2"/>
        <v>4.053531354178793E-2</v>
      </c>
      <c r="H52">
        <f t="shared" si="3"/>
        <v>0.14788522416991964</v>
      </c>
    </row>
    <row r="53" spans="1:16">
      <c r="A53">
        <v>-2.3015706468767552</v>
      </c>
      <c r="B53">
        <v>0.37046293698951061</v>
      </c>
      <c r="C53">
        <f t="shared" si="1"/>
        <v>0.18561230312808449</v>
      </c>
      <c r="E53" s="1">
        <f t="shared" si="0"/>
        <v>6.1132911370102891E-2</v>
      </c>
      <c r="F53">
        <f t="shared" si="2"/>
        <v>3.3917899362092427E-2</v>
      </c>
      <c r="H53">
        <f t="shared" si="3"/>
        <v>0.15169440376599208</v>
      </c>
    </row>
    <row r="54" spans="1:16">
      <c r="A54">
        <v>-1.8015899509719739</v>
      </c>
      <c r="B54">
        <v>0.35954031264504027</v>
      </c>
      <c r="C54">
        <f t="shared" si="1"/>
        <v>0.18249376638251724</v>
      </c>
      <c r="E54" s="1">
        <f t="shared" si="0"/>
        <v>4.7846424357129234E-2</v>
      </c>
      <c r="F54">
        <f t="shared" si="2"/>
        <v>2.724378205807115E-2</v>
      </c>
      <c r="H54">
        <f t="shared" si="3"/>
        <v>0.15524998432444609</v>
      </c>
    </row>
    <row r="55" spans="1:16">
      <c r="A55">
        <v>-1.3007727001586544</v>
      </c>
      <c r="B55">
        <v>0.36860018503857217</v>
      </c>
      <c r="C55">
        <f t="shared" si="1"/>
        <v>0.18233266112787452</v>
      </c>
      <c r="E55" s="1">
        <f t="shared" si="0"/>
        <v>3.4537706734016085E-2</v>
      </c>
      <c r="F55">
        <f t="shared" si="2"/>
        <v>2.0629697021855759E-2</v>
      </c>
      <c r="H55">
        <f t="shared" si="3"/>
        <v>0.16170296410601875</v>
      </c>
    </row>
    <row r="56" spans="1:16">
      <c r="A56">
        <v>-0.8007920042538732</v>
      </c>
      <c r="B56">
        <v>0.35767756069410184</v>
      </c>
      <c r="C56">
        <f t="shared" si="1"/>
        <v>0.18156242636578906</v>
      </c>
      <c r="E56" s="1">
        <f t="shared" si="0"/>
        <v>2.1251219721042425E-2</v>
      </c>
      <c r="F56">
        <f t="shared" si="2"/>
        <v>1.3946693136390406E-2</v>
      </c>
      <c r="H56">
        <f t="shared" si="3"/>
        <v>0.16761573322939866</v>
      </c>
    </row>
    <row r="57" spans="1:16">
      <c r="A57">
        <v>-0.30039303089482039</v>
      </c>
      <c r="B57">
        <v>0.35674618471868941</v>
      </c>
      <c r="C57">
        <f t="shared" si="1"/>
        <v>0.17874845437394504</v>
      </c>
      <c r="E57" s="1">
        <f t="shared" si="0"/>
        <v>7.9536174029989585E-3</v>
      </c>
      <c r="F57">
        <f t="shared" si="2"/>
        <v>7.3070352569943311E-3</v>
      </c>
      <c r="H57">
        <f t="shared" si="3"/>
        <v>0.17144141911695071</v>
      </c>
    </row>
    <row r="58" spans="1:16">
      <c r="A58">
        <v>0.19958766500996092</v>
      </c>
      <c r="B58">
        <v>0.34582356037421902</v>
      </c>
      <c r="C58">
        <f t="shared" si="1"/>
        <v>0.17563565503659861</v>
      </c>
      <c r="E58" s="1">
        <f>($M$59*A58)+$M$58</f>
        <v>5.2927557853047211E-3</v>
      </c>
      <c r="F58">
        <f t="shared" si="2"/>
        <v>3.3114654424512557E-3</v>
      </c>
      <c r="H58">
        <f t="shared" si="3"/>
        <v>0.17232418959414736</v>
      </c>
      <c r="K58" t="s">
        <v>5</v>
      </c>
      <c r="L58" t="s">
        <v>6</v>
      </c>
      <c r="M58" s="1">
        <v>-1.1486E-5</v>
      </c>
      <c r="N58" t="s">
        <v>7</v>
      </c>
      <c r="O58" t="s">
        <v>6</v>
      </c>
      <c r="P58" s="1">
        <v>6.0367999999999998E-2</v>
      </c>
    </row>
    <row r="59" spans="1:16">
      <c r="A59">
        <v>0.6999866383690112</v>
      </c>
      <c r="B59">
        <v>0.3448921843987498</v>
      </c>
      <c r="C59">
        <f t="shared" si="1"/>
        <v>0.1728167247836627</v>
      </c>
      <c r="E59" s="1">
        <f t="shared" ref="E59:E101" si="4">($M$59*A59)+$M$58</f>
        <v>1.859135890129484E-2</v>
      </c>
      <c r="F59">
        <f t="shared" si="2"/>
        <v>5.9757932343821171E-3</v>
      </c>
      <c r="H59">
        <f t="shared" si="3"/>
        <v>0.16684093154928059</v>
      </c>
      <c r="K59" t="s">
        <v>8</v>
      </c>
      <c r="L59" t="s">
        <v>6</v>
      </c>
      <c r="M59" s="1">
        <v>2.6575999999999999E-2</v>
      </c>
      <c r="N59" t="s">
        <v>9</v>
      </c>
      <c r="O59" t="s">
        <v>6</v>
      </c>
      <c r="P59" s="1">
        <v>2.1308E-3</v>
      </c>
    </row>
    <row r="60" spans="1:16">
      <c r="A60">
        <v>1.1999673342737927</v>
      </c>
      <c r="B60">
        <v>0.33396956005427947</v>
      </c>
      <c r="C60">
        <f t="shared" si="1"/>
        <v>0.16970888370737974</v>
      </c>
      <c r="E60" s="1">
        <f t="shared" si="4"/>
        <v>3.1878845875660311E-2</v>
      </c>
      <c r="F60">
        <f t="shared" si="2"/>
        <v>1.2617064053419431E-2</v>
      </c>
      <c r="H60">
        <f t="shared" si="3"/>
        <v>0.15709181965396032</v>
      </c>
    </row>
    <row r="61" spans="1:16">
      <c r="A61">
        <v>1.7003663076328452</v>
      </c>
      <c r="B61">
        <v>0.33303818407886698</v>
      </c>
      <c r="C61">
        <f t="shared" si="1"/>
        <v>0.16688499519338207</v>
      </c>
      <c r="E61" s="1">
        <f t="shared" si="4"/>
        <v>4.5177448991650493E-2</v>
      </c>
      <c r="F61">
        <f t="shared" si="2"/>
        <v>1.9279445421227379E-2</v>
      </c>
      <c r="H61">
        <f t="shared" si="3"/>
        <v>0.14760554977215468</v>
      </c>
    </row>
    <row r="62" spans="1:16">
      <c r="A62">
        <v>2.2003470035376265</v>
      </c>
      <c r="B62">
        <v>0.32211555973439665</v>
      </c>
      <c r="C62">
        <f t="shared" si="1"/>
        <v>0.16378211237818915</v>
      </c>
      <c r="E62" s="1">
        <f t="shared" si="4"/>
        <v>5.8464935966015957E-2</v>
      </c>
      <c r="F62">
        <f t="shared" si="2"/>
        <v>2.5909595878182652E-2</v>
      </c>
      <c r="H62">
        <f t="shared" si="3"/>
        <v>0.13787251650000651</v>
      </c>
    </row>
    <row r="63" spans="1:16">
      <c r="A63">
        <v>2.7007459768966768</v>
      </c>
      <c r="B63">
        <v>0.32118418375892743</v>
      </c>
      <c r="C63">
        <f t="shared" si="1"/>
        <v>0.16095326560309992</v>
      </c>
      <c r="E63" s="1">
        <f t="shared" si="4"/>
        <v>7.176353908200607E-2</v>
      </c>
      <c r="F63">
        <f t="shared" si="2"/>
        <v>3.2583097608072466E-2</v>
      </c>
      <c r="H63">
        <f t="shared" si="3"/>
        <v>0.12837016799502746</v>
      </c>
    </row>
    <row r="64" spans="1:16">
      <c r="A64">
        <v>3.2011449502557272</v>
      </c>
      <c r="B64">
        <v>0.32025280778345822</v>
      </c>
      <c r="C64">
        <f t="shared" si="1"/>
        <v>0.16048720602116381</v>
      </c>
      <c r="E64" s="1">
        <f t="shared" si="4"/>
        <v>8.5062142197996196E-2</v>
      </c>
      <c r="F64">
        <f t="shared" si="2"/>
        <v>3.9237704954423386E-2</v>
      </c>
      <c r="H64">
        <f t="shared" si="3"/>
        <v>0.12124950106674043</v>
      </c>
    </row>
    <row r="65" spans="1:8">
      <c r="A65">
        <v>3.7019622010690489</v>
      </c>
      <c r="B65">
        <v>0.32931268017704696</v>
      </c>
      <c r="C65">
        <f t="shared" si="1"/>
        <v>0.16265680095179702</v>
      </c>
      <c r="E65" s="1">
        <f t="shared" si="4"/>
        <v>9.837186145561104E-2</v>
      </c>
      <c r="F65">
        <f t="shared" si="2"/>
        <v>4.5933456707740197E-2</v>
      </c>
      <c r="H65">
        <f t="shared" si="3"/>
        <v>0.11672334424405682</v>
      </c>
    </row>
    <row r="66" spans="1:8">
      <c r="A66">
        <v>4.2023611744280993</v>
      </c>
      <c r="B66">
        <v>0.32838130420157774</v>
      </c>
      <c r="C66">
        <f t="shared" si="1"/>
        <v>0.16455469728374356</v>
      </c>
      <c r="E66" s="1">
        <f t="shared" si="4"/>
        <v>0.11167046457160115</v>
      </c>
      <c r="F66">
        <f t="shared" si="2"/>
        <v>5.2552482152981958E-2</v>
      </c>
      <c r="H66">
        <f t="shared" si="3"/>
        <v>0.1120022151307616</v>
      </c>
    </row>
    <row r="67" spans="1:8">
      <c r="A67">
        <v>4.702341870332881</v>
      </c>
      <c r="B67">
        <v>0.3174586798571073</v>
      </c>
      <c r="C67">
        <f t="shared" si="1"/>
        <v>0.16145376233639722</v>
      </c>
      <c r="E67" s="1">
        <f t="shared" si="4"/>
        <v>0.12495795154596663</v>
      </c>
      <c r="F67">
        <f t="shared" si="2"/>
        <v>5.9154820080653904E-2</v>
      </c>
      <c r="H67">
        <f t="shared" si="3"/>
        <v>0.10229894225574332</v>
      </c>
    </row>
    <row r="68" spans="1:8">
      <c r="A68">
        <v>5.2027408436919336</v>
      </c>
      <c r="B68">
        <v>0.31652730388169492</v>
      </c>
      <c r="C68">
        <f t="shared" ref="C68:C101" si="5">((B68+B67)/2)*(A68-A67)</f>
        <v>0.15862296769346282</v>
      </c>
      <c r="E68" s="1">
        <f t="shared" si="4"/>
        <v>0.13825655466195683</v>
      </c>
      <c r="F68">
        <f t="shared" ref="F68:F101" si="6">((E68+E67)/2)*(A68-A67)</f>
        <v>6.5856134339827441E-2</v>
      </c>
      <c r="H68">
        <f t="shared" ref="H68:H101" si="7">C68-F68</f>
        <v>9.2766833353635378E-2</v>
      </c>
    </row>
    <row r="69" spans="1:8">
      <c r="A69">
        <v>5.7039763719595218</v>
      </c>
      <c r="B69">
        <v>0.33557842464422799</v>
      </c>
      <c r="C69">
        <f t="shared" si="5"/>
        <v>0.16342927966200571</v>
      </c>
      <c r="E69" s="1">
        <f t="shared" si="4"/>
        <v>0.15157739006119625</v>
      </c>
      <c r="F69">
        <f t="shared" si="6"/>
        <v>7.2637535196594286E-2</v>
      </c>
      <c r="H69">
        <f t="shared" si="7"/>
        <v>9.0791744465411425E-2</v>
      </c>
    </row>
    <row r="70" spans="1:8">
      <c r="A70">
        <v>6.2035387904100343</v>
      </c>
      <c r="B70">
        <v>0.31466455193075649</v>
      </c>
      <c r="C70">
        <f t="shared" si="5"/>
        <v>0.16241847697912959</v>
      </c>
      <c r="E70" s="1">
        <f t="shared" si="4"/>
        <v>0.16485376089393705</v>
      </c>
      <c r="F70">
        <f t="shared" si="6"/>
        <v>7.9038555522112794E-2</v>
      </c>
      <c r="H70">
        <f t="shared" si="7"/>
        <v>8.3379921457016795E-2</v>
      </c>
    </row>
    <row r="71" spans="1:8">
      <c r="A71">
        <v>6.7035194863148178</v>
      </c>
      <c r="B71">
        <v>0.30374192758634289</v>
      </c>
      <c r="C71">
        <f t="shared" si="5"/>
        <v>0.15459565099049327</v>
      </c>
      <c r="E71" s="1">
        <f t="shared" si="4"/>
        <v>0.17814124786830257</v>
      </c>
      <c r="F71">
        <f t="shared" si="6"/>
        <v>8.5745441586405943E-2</v>
      </c>
      <c r="H71">
        <f t="shared" si="7"/>
        <v>6.8850209404087329E-2</v>
      </c>
    </row>
    <row r="72" spans="1:8">
      <c r="A72">
        <v>7.2043367371281368</v>
      </c>
      <c r="B72">
        <v>0.31280179997987484</v>
      </c>
      <c r="C72">
        <f t="shared" si="5"/>
        <v>0.15438786732295456</v>
      </c>
      <c r="E72" s="1">
        <f t="shared" si="4"/>
        <v>0.19145096712591736</v>
      </c>
      <c r="F72">
        <f t="shared" si="6"/>
        <v>9.2549078517705191E-2</v>
      </c>
      <c r="H72">
        <f t="shared" si="7"/>
        <v>6.1838788805249373E-2</v>
      </c>
    </row>
    <row r="73" spans="1:8">
      <c r="A73">
        <v>7.7043174330329185</v>
      </c>
      <c r="B73">
        <v>0.30187917563540451</v>
      </c>
      <c r="C73">
        <f t="shared" si="5"/>
        <v>0.15366431097377875</v>
      </c>
      <c r="E73" s="1">
        <f t="shared" si="4"/>
        <v>0.20473845410028282</v>
      </c>
      <c r="F73">
        <f t="shared" si="6"/>
        <v>9.9043531267394111E-2</v>
      </c>
      <c r="H73">
        <f t="shared" si="7"/>
        <v>5.462077970638464E-2</v>
      </c>
    </row>
    <row r="74" spans="1:8">
      <c r="A74">
        <v>8.2042981289376993</v>
      </c>
      <c r="B74">
        <v>0.29095655129093412</v>
      </c>
      <c r="C74">
        <f t="shared" si="5"/>
        <v>0.14820320965292369</v>
      </c>
      <c r="E74" s="1">
        <f t="shared" si="4"/>
        <v>0.21802594107464829</v>
      </c>
      <c r="F74">
        <f t="shared" si="6"/>
        <v>0.10568701825166291</v>
      </c>
      <c r="H74">
        <f t="shared" si="7"/>
        <v>4.2516191401260783E-2</v>
      </c>
    </row>
    <row r="75" spans="1:8">
      <c r="A75">
        <v>8.7067884895680976</v>
      </c>
      <c r="B75">
        <v>0.33998141716052743</v>
      </c>
      <c r="C75">
        <f t="shared" si="5"/>
        <v>0.15852012365129289</v>
      </c>
      <c r="E75" s="1">
        <f t="shared" si="4"/>
        <v>0.23138012489876175</v>
      </c>
      <c r="F75">
        <f t="shared" si="6"/>
        <v>0.11291110808023369</v>
      </c>
      <c r="H75">
        <f t="shared" si="7"/>
        <v>4.5609015571059203E-2</v>
      </c>
    </row>
    <row r="76" spans="1:8">
      <c r="A76">
        <v>9.2080240178356885</v>
      </c>
      <c r="B76">
        <v>0.35903253792311735</v>
      </c>
      <c r="C76">
        <f t="shared" si="5"/>
        <v>0.17518531452138436</v>
      </c>
      <c r="E76" s="1">
        <f t="shared" si="4"/>
        <v>0.24470096029800123</v>
      </c>
      <c r="F76">
        <f t="shared" si="6"/>
        <v>0.11931437711840372</v>
      </c>
      <c r="H76">
        <f t="shared" si="7"/>
        <v>5.5870937402980644E-2</v>
      </c>
    </row>
    <row r="77" spans="1:8">
      <c r="A77">
        <v>9.7088412686490102</v>
      </c>
      <c r="B77">
        <v>0.36809241031670609</v>
      </c>
      <c r="C77">
        <f t="shared" si="5"/>
        <v>0.18207835878762363</v>
      </c>
      <c r="E77" s="1">
        <f t="shared" si="4"/>
        <v>0.25801067955561607</v>
      </c>
      <c r="F77">
        <f t="shared" si="6"/>
        <v>0.12588333071167268</v>
      </c>
      <c r="H77">
        <f t="shared" si="7"/>
        <v>5.6195028075950948E-2</v>
      </c>
    </row>
    <row r="78" spans="1:8">
      <c r="A78">
        <v>10.208821964553792</v>
      </c>
      <c r="B78">
        <v>0.3571697859722357</v>
      </c>
      <c r="C78">
        <f t="shared" si="5"/>
        <v>0.18130854880698774</v>
      </c>
      <c r="E78" s="1">
        <f t="shared" si="4"/>
        <v>0.27129816652998157</v>
      </c>
      <c r="F78">
        <f t="shared" si="6"/>
        <v>0.13232210260721705</v>
      </c>
      <c r="H78">
        <f t="shared" si="7"/>
        <v>4.8986446199770689E-2</v>
      </c>
    </row>
    <row r="79" spans="1:8">
      <c r="A79">
        <v>10.708802660458574</v>
      </c>
      <c r="B79">
        <v>0.34624716162776537</v>
      </c>
      <c r="C79">
        <f t="shared" si="5"/>
        <v>0.17584744748613293</v>
      </c>
      <c r="E79" s="1">
        <f t="shared" si="4"/>
        <v>0.28458565350434706</v>
      </c>
      <c r="F79">
        <f t="shared" si="6"/>
        <v>0.138965589591486</v>
      </c>
      <c r="H79">
        <f t="shared" si="7"/>
        <v>3.688185789464693E-2</v>
      </c>
    </row>
    <row r="80" spans="1:8">
      <c r="A80">
        <v>11.210456466180434</v>
      </c>
      <c r="B80">
        <v>0.37528953075935639</v>
      </c>
      <c r="C80">
        <f t="shared" si="5"/>
        <v>0.18098081385198134</v>
      </c>
      <c r="E80" s="1">
        <f t="shared" si="4"/>
        <v>0.2979176050452112</v>
      </c>
      <c r="F80">
        <f t="shared" si="6"/>
        <v>0.14610748824838524</v>
      </c>
      <c r="H80">
        <f t="shared" si="7"/>
        <v>3.48733256035961E-2</v>
      </c>
    </row>
    <row r="81" spans="1:8">
      <c r="A81">
        <v>11.711273716993752</v>
      </c>
      <c r="B81">
        <v>0.38434940315288829</v>
      </c>
      <c r="C81">
        <f t="shared" si="5"/>
        <v>0.19022014124634515</v>
      </c>
      <c r="E81" s="1">
        <f t="shared" si="4"/>
        <v>0.3112273243028259</v>
      </c>
      <c r="F81">
        <f t="shared" si="6"/>
        <v>0.15253514443147845</v>
      </c>
      <c r="H81">
        <f t="shared" si="7"/>
        <v>3.76849968148667E-2</v>
      </c>
    </row>
    <row r="82" spans="1:8">
      <c r="A82">
        <v>12.209999580535728</v>
      </c>
      <c r="B82">
        <v>0.34345303370141456</v>
      </c>
      <c r="C82">
        <f t="shared" si="5"/>
        <v>0.18148694940405832</v>
      </c>
      <c r="E82" s="1">
        <f t="shared" si="4"/>
        <v>0.32448146285231749</v>
      </c>
      <c r="F82">
        <f t="shared" si="6"/>
        <v>0.15852220691758556</v>
      </c>
      <c r="H82">
        <f t="shared" si="7"/>
        <v>2.2964742486472761E-2</v>
      </c>
    </row>
    <row r="83" spans="1:8">
      <c r="A83">
        <v>12.712489941166124</v>
      </c>
      <c r="B83">
        <v>0.39247789957100787</v>
      </c>
      <c r="C83">
        <f t="shared" si="5"/>
        <v>0.18489910002956192</v>
      </c>
      <c r="E83" s="1">
        <f t="shared" si="4"/>
        <v>0.3378356466764309</v>
      </c>
      <c r="F83">
        <f t="shared" si="6"/>
        <v>0.16640398160939129</v>
      </c>
      <c r="H83">
        <f t="shared" si="7"/>
        <v>1.8495118420170625E-2</v>
      </c>
    </row>
    <row r="84" spans="1:8">
      <c r="A84">
        <v>13.209960972345288</v>
      </c>
      <c r="B84">
        <v>0.32160778501247367</v>
      </c>
      <c r="C84">
        <f t="shared" si="5"/>
        <v>0.17761847093001165</v>
      </c>
      <c r="E84" s="1">
        <f t="shared" si="4"/>
        <v>0.35105643680104837</v>
      </c>
      <c r="F84">
        <f t="shared" si="6"/>
        <v>0.17135192756935189</v>
      </c>
      <c r="H84">
        <f t="shared" si="7"/>
        <v>6.2665433606597654E-3</v>
      </c>
    </row>
    <row r="85" spans="1:8">
      <c r="A85">
        <v>13.712451332975686</v>
      </c>
      <c r="B85">
        <v>0.3706326508820672</v>
      </c>
      <c r="C85">
        <f t="shared" si="5"/>
        <v>0.17392207313779598</v>
      </c>
      <c r="E85" s="1">
        <f t="shared" si="4"/>
        <v>0.36441062062516183</v>
      </c>
      <c r="F85">
        <f t="shared" si="6"/>
        <v>0.17975764985263312</v>
      </c>
      <c r="H85">
        <f t="shared" si="7"/>
        <v>-5.8355767148371429E-3</v>
      </c>
    </row>
    <row r="86" spans="1:8">
      <c r="A86">
        <v>14.213268583789009</v>
      </c>
      <c r="B86">
        <v>0.37969252327565584</v>
      </c>
      <c r="C86">
        <f t="shared" si="5"/>
        <v>0.18788789546884951</v>
      </c>
      <c r="E86" s="1">
        <f t="shared" si="4"/>
        <v>0.3777203398827767</v>
      </c>
      <c r="F86">
        <f t="shared" si="6"/>
        <v>0.18583599369251846</v>
      </c>
      <c r="H86">
        <f t="shared" si="7"/>
        <v>2.0519017763310499E-3</v>
      </c>
    </row>
    <row r="87" spans="1:8">
      <c r="A87">
        <v>14.713249279693791</v>
      </c>
      <c r="B87">
        <v>0.3687698989311855</v>
      </c>
      <c r="C87">
        <f t="shared" si="5"/>
        <v>0.18710838135677751</v>
      </c>
      <c r="E87" s="1">
        <f t="shared" si="4"/>
        <v>0.39100782685714219</v>
      </c>
      <c r="F87">
        <f t="shared" si="6"/>
        <v>0.19217462188411583</v>
      </c>
      <c r="H87">
        <f t="shared" si="7"/>
        <v>-5.0662405273383115E-3</v>
      </c>
    </row>
    <row r="88" spans="1:8">
      <c r="A88">
        <v>15.214903085415651</v>
      </c>
      <c r="B88">
        <v>0.39781226806277648</v>
      </c>
      <c r="C88">
        <f t="shared" si="5"/>
        <v>0.19227943073551573</v>
      </c>
      <c r="E88" s="1">
        <f t="shared" si="4"/>
        <v>0.40433977839800633</v>
      </c>
      <c r="F88">
        <f t="shared" si="6"/>
        <v>0.19949457652400643</v>
      </c>
      <c r="H88">
        <f t="shared" si="7"/>
        <v>-7.2151457884906955E-3</v>
      </c>
    </row>
    <row r="89" spans="1:8">
      <c r="A89">
        <v>15.715302058774702</v>
      </c>
      <c r="B89">
        <v>0.39688089208730726</v>
      </c>
      <c r="C89">
        <f t="shared" si="5"/>
        <v>0.19883182073728081</v>
      </c>
      <c r="E89" s="1">
        <f t="shared" si="4"/>
        <v>0.41763838151399646</v>
      </c>
      <c r="F89">
        <f t="shared" si="6"/>
        <v>0.20565851367176397</v>
      </c>
      <c r="H89">
        <f t="shared" si="7"/>
        <v>-6.8266929344831528E-3</v>
      </c>
    </row>
    <row r="90" spans="1:8">
      <c r="A90">
        <v>16.216537587042293</v>
      </c>
      <c r="B90">
        <v>0.41593201284989723</v>
      </c>
      <c r="C90">
        <f t="shared" si="5"/>
        <v>0.2037053528944574</v>
      </c>
      <c r="E90" s="1">
        <f t="shared" si="4"/>
        <v>0.43095921691323597</v>
      </c>
      <c r="F90">
        <f t="shared" si="6"/>
        <v>0.21267363276714141</v>
      </c>
      <c r="H90">
        <f t="shared" si="7"/>
        <v>-8.9682798726840041E-3</v>
      </c>
    </row>
    <row r="91" spans="1:8">
      <c r="A91">
        <v>16.720282780035497</v>
      </c>
      <c r="B91">
        <v>0.49493062382649411</v>
      </c>
      <c r="C91">
        <f t="shared" si="5"/>
        <v>0.2294213373514237</v>
      </c>
      <c r="E91" s="1">
        <f t="shared" si="4"/>
        <v>0.44434674916222333</v>
      </c>
      <c r="F91">
        <f t="shared" si="6"/>
        <v>0.22046558640439254</v>
      </c>
      <c r="H91">
        <f t="shared" si="7"/>
        <v>8.9557509470311603E-3</v>
      </c>
    </row>
    <row r="92" spans="1:8">
      <c r="A92">
        <v>18.720205563654623</v>
      </c>
      <c r="B92">
        <v>0.45124012644866929</v>
      </c>
      <c r="C92">
        <f t="shared" si="5"/>
        <v>0.94613422033465122</v>
      </c>
      <c r="E92" s="1">
        <f t="shared" si="4"/>
        <v>0.49749669705968524</v>
      </c>
      <c r="F92">
        <f t="shared" si="6"/>
        <v>0.94180708335077523</v>
      </c>
      <c r="H92">
        <f t="shared" si="7"/>
        <v>4.3271369838759899E-3</v>
      </c>
    </row>
    <row r="93" spans="1:8">
      <c r="A93">
        <v>20.725147676724983</v>
      </c>
      <c r="B93">
        <v>0.52744460949897221</v>
      </c>
      <c r="C93">
        <f t="shared" si="5"/>
        <v>0.98110312126028576</v>
      </c>
      <c r="E93" s="1">
        <f t="shared" si="4"/>
        <v>0.55078003865664316</v>
      </c>
      <c r="F93">
        <f t="shared" si="6"/>
        <v>1.0508670867947973</v>
      </c>
      <c r="H93">
        <f t="shared" si="7"/>
        <v>-6.9763965534511585E-2</v>
      </c>
    </row>
    <row r="94" spans="1:8">
      <c r="A94">
        <v>22.730089789795347</v>
      </c>
      <c r="B94">
        <v>0.6036490925492749</v>
      </c>
      <c r="C94">
        <f t="shared" si="5"/>
        <v>1.1338886985325962</v>
      </c>
      <c r="E94" s="1">
        <f t="shared" si="4"/>
        <v>0.60406338025360107</v>
      </c>
      <c r="F94">
        <f t="shared" si="6"/>
        <v>1.1576971022876541</v>
      </c>
      <c r="H94">
        <f t="shared" si="7"/>
        <v>-2.3808403755057883E-2</v>
      </c>
    </row>
    <row r="95" spans="1:8">
      <c r="A95">
        <v>24.735031902865707</v>
      </c>
      <c r="B95">
        <v>0.6798535755995776</v>
      </c>
      <c r="C95">
        <f t="shared" si="5"/>
        <v>1.2866742758049028</v>
      </c>
      <c r="E95" s="1">
        <f t="shared" si="4"/>
        <v>0.65734672185055898</v>
      </c>
      <c r="F95">
        <f t="shared" si="6"/>
        <v>1.2645271177805064</v>
      </c>
      <c r="H95">
        <f t="shared" si="7"/>
        <v>2.2147158024396374E-2</v>
      </c>
    </row>
    <row r="96" spans="1:8">
      <c r="A96">
        <v>26.739974015936067</v>
      </c>
      <c r="B96">
        <v>0.75605805864988063</v>
      </c>
      <c r="C96">
        <f t="shared" si="5"/>
        <v>1.4394598530772114</v>
      </c>
      <c r="E96" s="1">
        <f t="shared" si="4"/>
        <v>0.71063006344751689</v>
      </c>
      <c r="F96">
        <f t="shared" si="6"/>
        <v>1.3713571332733614</v>
      </c>
      <c r="H96">
        <f t="shared" si="7"/>
        <v>6.8102719803849965E-2</v>
      </c>
    </row>
    <row r="97" spans="1:8">
      <c r="A97">
        <v>28.74324301918935</v>
      </c>
      <c r="B97">
        <v>0.79229754822412191</v>
      </c>
      <c r="C97">
        <f t="shared" si="5"/>
        <v>1.5508863966320579</v>
      </c>
      <c r="E97" s="1">
        <f t="shared" si="4"/>
        <v>0.76386894047797615</v>
      </c>
      <c r="F97">
        <f t="shared" si="6"/>
        <v>1.4769090749458909</v>
      </c>
      <c r="H97">
        <f t="shared" si="7"/>
        <v>7.3977321686166997E-2</v>
      </c>
    </row>
    <row r="98" spans="1:8">
      <c r="A98">
        <v>30.747766854805437</v>
      </c>
      <c r="B98">
        <v>0.85851078290536664</v>
      </c>
      <c r="C98">
        <f t="shared" si="5"/>
        <v>1.654542323891337</v>
      </c>
      <c r="E98" s="1">
        <f t="shared" si="4"/>
        <v>0.81714116593330932</v>
      </c>
      <c r="F98">
        <f t="shared" si="6"/>
        <v>1.5845862213256743</v>
      </c>
      <c r="H98">
        <f t="shared" si="7"/>
        <v>6.9956102565662759E-2</v>
      </c>
    </row>
    <row r="99" spans="1:8">
      <c r="A99">
        <v>32.750617580604455</v>
      </c>
      <c r="B99">
        <v>0.8847590241106067</v>
      </c>
      <c r="C99">
        <f t="shared" si="5"/>
        <v>1.7457545991227279</v>
      </c>
      <c r="E99" s="1">
        <f t="shared" si="4"/>
        <v>0.87036892682214395</v>
      </c>
      <c r="F99">
        <f t="shared" si="6"/>
        <v>1.6899154070342135</v>
      </c>
      <c r="H99">
        <f t="shared" si="7"/>
        <v>5.58391920885144E-2</v>
      </c>
    </row>
    <row r="100" spans="1:8">
      <c r="A100">
        <v>34.753050028949197</v>
      </c>
      <c r="B100">
        <v>0.90101601694684619</v>
      </c>
      <c r="C100">
        <f t="shared" si="5"/>
        <v>1.7879469438288034</v>
      </c>
      <c r="E100" s="1">
        <f t="shared" si="4"/>
        <v>0.92358557156935384</v>
      </c>
      <c r="F100">
        <f t="shared" si="6"/>
        <v>1.7961363492165747</v>
      </c>
      <c r="H100">
        <f t="shared" si="7"/>
        <v>-8.1894053877713535E-3</v>
      </c>
    </row>
    <row r="101" spans="1:8">
      <c r="A101">
        <v>36.755482477293938</v>
      </c>
      <c r="B101">
        <v>0.91727300978302817</v>
      </c>
      <c r="C101">
        <f t="shared" si="5"/>
        <v>1.8205004737965398</v>
      </c>
      <c r="E101" s="1">
        <f t="shared" si="4"/>
        <v>0.97680221631656361</v>
      </c>
      <c r="F101">
        <f t="shared" si="6"/>
        <v>1.9026990854504224</v>
      </c>
      <c r="H101">
        <f t="shared" si="7"/>
        <v>-8.2198611653882647E-2</v>
      </c>
    </row>
  </sheetData>
  <sheetCalcPr fullCalcOnLoad="1"/>
  <phoneticPr fontId="1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2013-06-18T16:30:04Z</dcterms:modified>
</cp:coreProperties>
</file>