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1\CURSOS 2021-2\GU-Fundamentos de Programacion 2021-2\Sesion 05\"/>
    </mc:Choice>
  </mc:AlternateContent>
  <bookViews>
    <workbookView xWindow="0" yWindow="0" windowWidth="16950" windowHeight="6990" tabRatio="934" firstSheet="1" activeTab="10"/>
  </bookViews>
  <sheets>
    <sheet name="Est-Secuenciales-Ejer01" sheetId="1" r:id="rId1"/>
    <sheet name="Ejercicio 1" sheetId="2" r:id="rId2"/>
    <sheet name="Est-Secuencial-Notas-FinCiclo" sheetId="3" r:id="rId3"/>
    <sheet name="Est-Condicional" sheetId="4" r:id="rId4"/>
    <sheet name="AREA-trapecio" sheetId="5" r:id="rId5"/>
    <sheet name="NOTA-promedio final" sheetId="6" r:id="rId6"/>
    <sheet name="CS-G1-3.9" sheetId="7" r:id="rId7"/>
    <sheet name="CS-G1-T3.7" sheetId="8" r:id="rId8"/>
    <sheet name="Hoja1" sheetId="9" r:id="rId9"/>
    <sheet name="CM-G1-T3.15" sheetId="10" r:id="rId10"/>
    <sheet name="G2-3.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1" l="1"/>
  <c r="D17" i="11"/>
  <c r="D16" i="11"/>
  <c r="F29" i="7" l="1"/>
  <c r="F28" i="7"/>
  <c r="G28" i="7" s="1"/>
  <c r="H28" i="7" s="1"/>
  <c r="F27" i="7"/>
  <c r="F26" i="7"/>
  <c r="G26" i="7" s="1"/>
  <c r="H26" i="7" s="1"/>
  <c r="G29" i="7" l="1"/>
  <c r="H29" i="7" s="1"/>
  <c r="G27" i="7"/>
  <c r="H27" i="7" s="1"/>
  <c r="E10" i="6"/>
  <c r="E11" i="6"/>
  <c r="E7" i="6"/>
  <c r="E8" i="6"/>
  <c r="E9" i="6"/>
  <c r="E12" i="6"/>
  <c r="E6" i="6"/>
  <c r="C7" i="6"/>
  <c r="C8" i="6"/>
  <c r="C9" i="6"/>
  <c r="C10" i="6"/>
  <c r="C11" i="6"/>
  <c r="C12" i="6"/>
  <c r="C6" i="6"/>
  <c r="E13" i="6" l="1"/>
  <c r="D14" i="5"/>
  <c r="B16" i="4" l="1"/>
  <c r="D11" i="3"/>
  <c r="D4" i="3"/>
  <c r="D5" i="3"/>
  <c r="D6" i="3"/>
  <c r="D7" i="3"/>
  <c r="D8" i="3"/>
  <c r="D9" i="3"/>
  <c r="D10" i="3"/>
  <c r="B19" i="2" l="1"/>
  <c r="B15" i="2"/>
  <c r="D8" i="1" l="1"/>
  <c r="D5" i="1" l="1"/>
  <c r="D6" i="1"/>
  <c r="D7" i="1"/>
  <c r="D4" i="1"/>
</calcChain>
</file>

<file path=xl/comments1.xml><?xml version="1.0" encoding="utf-8"?>
<comments xmlns="http://schemas.openxmlformats.org/spreadsheetml/2006/main">
  <authors>
    <author>davidmp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=C4*B4/100%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=SUMA(D4:D7)</t>
        </r>
      </text>
    </comment>
  </commentList>
</comments>
</file>

<file path=xl/comments2.xml><?xml version="1.0" encoding="utf-8"?>
<comments xmlns="http://schemas.openxmlformats.org/spreadsheetml/2006/main">
  <authors>
    <author>davidmp</author>
  </authors>
  <commentList>
    <comment ref="B15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6"/>
            <color indexed="81"/>
            <rFont val="Tahoma"/>
            <family val="2"/>
          </rPr>
          <t>=(B11*B12)/2</t>
        </r>
      </text>
    </comment>
  </commentList>
</comments>
</file>

<file path=xl/comments3.xml><?xml version="1.0" encoding="utf-8"?>
<comments xmlns="http://schemas.openxmlformats.org/spreadsheetml/2006/main">
  <authors>
    <author>davidmp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15%  = 0.15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=(C4*B4)/100%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=SUMA(D4:D10)</t>
        </r>
      </text>
    </comment>
  </commentList>
</comments>
</file>

<file path=xl/comments4.xml><?xml version="1.0" encoding="utf-8"?>
<comments xmlns="http://schemas.openxmlformats.org/spreadsheetml/2006/main">
  <authors>
    <author>davidmp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 xml:space="preserve">
=SI(B12&gt;B13;B12;B13)</t>
        </r>
      </text>
    </comment>
  </commentList>
</comments>
</file>

<file path=xl/comments5.xml><?xml version="1.0" encoding="utf-8"?>
<comments xmlns="http://schemas.openxmlformats.org/spreadsheetml/2006/main">
  <authors>
    <author>davidmp</author>
  </authors>
  <commentList>
    <comment ref="D14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1"/>
            <color indexed="81"/>
            <rFont val="Tahoma"/>
            <family val="2"/>
          </rPr>
          <t>=((D10*D11)*D12)/2</t>
        </r>
      </text>
    </comment>
  </commentList>
</comments>
</file>

<file path=xl/comments6.xml><?xml version="1.0" encoding="utf-8"?>
<comments xmlns="http://schemas.openxmlformats.org/spreadsheetml/2006/main">
  <authors>
    <author>davidmp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=D6*C6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=SUMA(E6:E12)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<sst xmlns="http://schemas.openxmlformats.org/spreadsheetml/2006/main" count="181" uniqueCount="150">
  <si>
    <t>Ponderación</t>
  </si>
  <si>
    <t>Puntos Obtenidos</t>
  </si>
  <si>
    <t>Examen 1</t>
  </si>
  <si>
    <t>Examen 2</t>
  </si>
  <si>
    <t>Examen 3</t>
  </si>
  <si>
    <t>Examen 4</t>
  </si>
  <si>
    <t>Examenes</t>
  </si>
  <si>
    <r>
      <t xml:space="preserve">Un estudiante realiza </t>
    </r>
    <r>
      <rPr>
        <sz val="10"/>
        <color rgb="FFFF0000"/>
        <rFont val="Calibri"/>
        <family val="2"/>
        <scheme val="minor"/>
      </rPr>
      <t>cuatro exámenes</t>
    </r>
    <r>
      <rPr>
        <sz val="10"/>
        <color theme="1"/>
        <rFont val="Calibri"/>
        <family val="2"/>
        <scheme val="minor"/>
      </rPr>
      <t xml:space="preserve"> durante el semestre, los cuales tienen la </t>
    </r>
    <r>
      <rPr>
        <sz val="10"/>
        <color rgb="FF0070C0"/>
        <rFont val="Calibri"/>
        <family val="2"/>
        <scheme val="minor"/>
      </rPr>
      <t>misma ponderación</t>
    </r>
    <r>
      <rPr>
        <sz val="10"/>
        <color theme="1"/>
        <rFont val="Calibri"/>
        <family val="2"/>
        <scheme val="minor"/>
      </rPr>
      <t xml:space="preserve">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</si>
  <si>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Calificacion Original</t>
  </si>
  <si>
    <t>Resultado Final Promedio</t>
  </si>
  <si>
    <t>Datos Entrada:</t>
  </si>
  <si>
    <t>DM</t>
  </si>
  <si>
    <t>dm</t>
  </si>
  <si>
    <t>Proceso</t>
  </si>
  <si>
    <t>(DM*dm)/2</t>
  </si>
  <si>
    <t>Datos de Salida:</t>
  </si>
  <si>
    <t>mt</t>
  </si>
  <si>
    <t>mt2</t>
  </si>
  <si>
    <t>Paso 1: Analizar el problema</t>
  </si>
  <si>
    <t>Evaluación 1</t>
  </si>
  <si>
    <t>Evaluación 2</t>
  </si>
  <si>
    <t>Evaluación 3</t>
  </si>
  <si>
    <t>Evaluación 4</t>
  </si>
  <si>
    <t>Evaluación 5</t>
  </si>
  <si>
    <t>Evaluación 6</t>
  </si>
  <si>
    <t>Evaluación 7</t>
  </si>
  <si>
    <t>Evaluación</t>
  </si>
  <si>
    <r>
      <t xml:space="preserve">Un estudiante de la upeu obtiene </t>
    </r>
    <r>
      <rPr>
        <sz val="10"/>
        <color rgb="FF7030A0"/>
        <rFont val="Calibri"/>
        <family val="2"/>
        <scheme val="minor"/>
      </rPr>
      <t>algunas notas de 7 rubros de evaluación</t>
    </r>
    <r>
      <rPr>
        <sz val="10"/>
        <color theme="1"/>
        <rFont val="Calibri"/>
        <family val="2"/>
        <scheme val="minor"/>
      </rPr>
      <t xml:space="preserve"> los cuales tienen las siguientes ponderaciones (</t>
    </r>
    <r>
      <rPr>
        <sz val="10"/>
        <color rgb="FFFF0000"/>
        <rFont val="Calibri"/>
        <family val="2"/>
        <scheme val="minor"/>
      </rPr>
      <t>Evaluación 1,2,3,4,5,6,7</t>
    </r>
    <r>
      <rPr>
        <sz val="10"/>
        <color theme="1"/>
        <rFont val="Calibri"/>
        <family val="2"/>
        <scheme val="minor"/>
      </rPr>
      <t xml:space="preserve"> equivalen a los porcentajes </t>
    </r>
    <r>
      <rPr>
        <sz val="10"/>
        <color rgb="FF0070C0"/>
        <rFont val="Calibri"/>
        <family val="2"/>
        <scheme val="minor"/>
      </rPr>
      <t>15%,15%,10%, 15%, 5%, 10% y 30%</t>
    </r>
    <r>
      <rPr>
        <sz val="10"/>
        <color theme="1"/>
        <rFont val="Calibri"/>
        <family val="2"/>
        <scheme val="minor"/>
      </rPr>
      <t xml:space="preserve"> respectivamente) durante el semestre 2021-2.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</si>
  <si>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Notas obtenidas</t>
  </si>
  <si>
    <t>Datos de entrada:</t>
  </si>
  <si>
    <t>Las 7 notas</t>
  </si>
  <si>
    <t>Proceso:</t>
  </si>
  <si>
    <t>Operaciones</t>
  </si>
  <si>
    <t>Dato de salida:</t>
  </si>
  <si>
    <t>El Promedio final</t>
  </si>
  <si>
    <t>numero 1</t>
  </si>
  <si>
    <t>numero 2</t>
  </si>
  <si>
    <t>Datos de salida:</t>
  </si>
  <si>
    <t>Datos de Entrada:</t>
  </si>
  <si>
    <t>Comparar</t>
  </si>
  <si>
    <t>20&gt;15</t>
  </si>
  <si>
    <t xml:space="preserve">Sino </t>
  </si>
  <si>
    <t>BM</t>
  </si>
  <si>
    <t>bm</t>
  </si>
  <si>
    <t>h</t>
  </si>
  <si>
    <t>datos</t>
  </si>
  <si>
    <t>A=</t>
  </si>
  <si>
    <t>500m2</t>
  </si>
  <si>
    <r>
      <t xml:space="preserve">Un estudiante de la upeu obtiene algunas </t>
    </r>
    <r>
      <rPr>
        <sz val="18"/>
        <color rgb="FFFF0000"/>
        <rFont val="Calibri"/>
        <family val="2"/>
        <scheme val="minor"/>
      </rPr>
      <t>notas de 7 rubros de evaluación</t>
    </r>
    <r>
      <rPr>
        <sz val="18"/>
        <color theme="1"/>
        <rFont val="Calibri"/>
        <family val="2"/>
        <scheme val="minor"/>
      </rPr>
      <t xml:space="preserve"> los cuales tienen las siguientes </t>
    </r>
    <r>
      <rPr>
        <sz val="18"/>
        <color theme="9"/>
        <rFont val="Calibri"/>
        <family val="2"/>
        <scheme val="minor"/>
      </rPr>
      <t>ponderaciones</t>
    </r>
    <r>
      <rPr>
        <sz val="18"/>
        <color theme="1"/>
        <rFont val="Calibri"/>
        <family val="2"/>
        <scheme val="minor"/>
      </rPr>
      <t xml:space="preserve"> (</t>
    </r>
    <r>
      <rPr>
        <sz val="18"/>
        <color rgb="FFFF0000"/>
        <rFont val="Calibri"/>
        <family val="2"/>
        <scheme val="minor"/>
      </rPr>
      <t>Evaluación 1,2,3,4,5,6,7</t>
    </r>
    <r>
      <rPr>
        <sz val="18"/>
        <color theme="1"/>
        <rFont val="Calibri"/>
        <family val="2"/>
        <scheme val="minor"/>
      </rPr>
      <t xml:space="preserve"> equivalen a los </t>
    </r>
    <r>
      <rPr>
        <sz val="18"/>
        <color theme="9"/>
        <rFont val="Calibri"/>
        <family val="2"/>
        <scheme val="minor"/>
      </rPr>
      <t>porcentajes 15%,15%,10%, 15%, 5%, 10% y 30%</t>
    </r>
    <r>
      <rPr>
        <sz val="18"/>
        <color theme="1"/>
        <rFont val="Calibri"/>
        <family val="2"/>
        <scheme val="minor"/>
      </rPr>
      <t xml:space="preserve"> respectivamente) durante el semestre 2021-2. </t>
    </r>
    <r>
      <rPr>
        <sz val="18"/>
        <color theme="4"/>
        <rFont val="Calibri"/>
        <family val="2"/>
        <scheme val="minor"/>
      </rPr>
      <t>Realice un algoritmo para obtener el promedio final de las calificaciones obtenidas</t>
    </r>
    <r>
      <rPr>
        <sz val="18"/>
        <color theme="1"/>
        <rFont val="Calibri"/>
        <family val="2"/>
        <scheme val="minor"/>
      </rPr>
      <t>.</t>
    </r>
  </si>
  <si>
    <t>Rubro Eval</t>
  </si>
  <si>
    <t>Pondondera</t>
  </si>
  <si>
    <t>Notas</t>
  </si>
  <si>
    <t>RE1</t>
  </si>
  <si>
    <t>RE2</t>
  </si>
  <si>
    <t>RE3</t>
  </si>
  <si>
    <t>RE4</t>
  </si>
  <si>
    <t>RE5</t>
  </si>
  <si>
    <t>RE6</t>
  </si>
  <si>
    <t>RE7</t>
  </si>
  <si>
    <t>Ponderado</t>
  </si>
  <si>
    <t>Promedio final:</t>
  </si>
  <si>
    <t>7 notas</t>
  </si>
  <si>
    <t>Puntos Rub</t>
  </si>
  <si>
    <t>Sumatoria (ponderado*Notas)</t>
  </si>
  <si>
    <t>promedio final</t>
  </si>
  <si>
    <t>llamadas Minutos</t>
  </si>
  <si>
    <t>Condición</t>
  </si>
  <si>
    <t>&lt;=5</t>
  </si>
  <si>
    <t>&gt;5 y &lt;=8</t>
  </si>
  <si>
    <t>&gt;8 y &lt;=10</t>
  </si>
  <si>
    <t>&gt;=10</t>
  </si>
  <si>
    <t>Pago x llamada</t>
  </si>
  <si>
    <t>Pago de impuesto</t>
  </si>
  <si>
    <t>Día Habil</t>
  </si>
  <si>
    <t>Día no Habil</t>
  </si>
  <si>
    <t>domingo</t>
  </si>
  <si>
    <t>sabado</t>
  </si>
  <si>
    <t>feriado</t>
  </si>
  <si>
    <t>Turno</t>
  </si>
  <si>
    <t>Matutino</t>
  </si>
  <si>
    <t>Vespertino</t>
  </si>
  <si>
    <t>Condición 1 $ c/u</t>
  </si>
  <si>
    <t>Condición 2 c/u</t>
  </si>
  <si>
    <t>Condición 3 c/u</t>
  </si>
  <si>
    <t>Condición 4 c/u</t>
  </si>
  <si>
    <t>Juan</t>
  </si>
  <si>
    <t>Raul</t>
  </si>
  <si>
    <t>Pedro</t>
  </si>
  <si>
    <t>Pablo</t>
  </si>
  <si>
    <t>llamada en Min</t>
  </si>
  <si>
    <t>Pago llamada</t>
  </si>
  <si>
    <t>Impuesto</t>
  </si>
  <si>
    <t>Día</t>
  </si>
  <si>
    <t>Lunes</t>
  </si>
  <si>
    <t>Domingo</t>
  </si>
  <si>
    <t>Jueves</t>
  </si>
  <si>
    <t>Sabado</t>
  </si>
  <si>
    <t>M</t>
  </si>
  <si>
    <t>T</t>
  </si>
  <si>
    <t>Total Pago</t>
  </si>
  <si>
    <t>5min</t>
  </si>
  <si>
    <t>3min</t>
  </si>
  <si>
    <t>2min</t>
  </si>
  <si>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min</t>
    </r>
  </si>
  <si>
    <t>Criterios:</t>
  </si>
  <si>
    <t>Alumnos</t>
  </si>
  <si>
    <t>edad&gt;18</t>
  </si>
  <si>
    <t>Prom&gt;=9</t>
  </si>
  <si>
    <t>$2000.00</t>
  </si>
  <si>
    <t>$1000.00</t>
  </si>
  <si>
    <t>Porm&lt;7.5 y Prom&gt;=6</t>
  </si>
  <si>
    <t>$500.00</t>
  </si>
  <si>
    <t>Prom&lt;6</t>
  </si>
  <si>
    <t>Carta Estudien</t>
  </si>
  <si>
    <t>edad&lt;=18</t>
  </si>
  <si>
    <t>$3000.00</t>
  </si>
  <si>
    <t>Prom&lt;9 y Prom&gt;=8</t>
  </si>
  <si>
    <t>Prom&lt;8 y Prom&gt;=6</t>
  </si>
  <si>
    <t>$100</t>
  </si>
  <si>
    <t>Edad</t>
  </si>
  <si>
    <t>Promedio</t>
  </si>
  <si>
    <t>Beca</t>
  </si>
  <si>
    <t>BA</t>
  </si>
  <si>
    <t>BB</t>
  </si>
  <si>
    <t>BC</t>
  </si>
  <si>
    <t>NB</t>
  </si>
  <si>
    <t>B1</t>
  </si>
  <si>
    <t>B2</t>
  </si>
  <si>
    <t>B3</t>
  </si>
  <si>
    <t>Simular</t>
  </si>
  <si>
    <t>Monto $</t>
  </si>
  <si>
    <t>Datos Entrada</t>
  </si>
  <si>
    <t>Datos Salida</t>
  </si>
  <si>
    <t>Mensual</t>
  </si>
  <si>
    <r>
      <t xml:space="preserve">Prom&gt;=7.5 y </t>
    </r>
    <r>
      <rPr>
        <sz val="11"/>
        <color rgb="FFFF0000"/>
        <rFont val="Calibri"/>
        <family val="2"/>
        <scheme val="minor"/>
      </rPr>
      <t>Prom&lt;9</t>
    </r>
  </si>
  <si>
    <t>Martes</t>
  </si>
  <si>
    <t>Miércoles</t>
  </si>
  <si>
    <t>Viernes</t>
  </si>
  <si>
    <t>Sábado</t>
  </si>
  <si>
    <t>Lapices</t>
  </si>
  <si>
    <t>X</t>
  </si>
  <si>
    <t>Cantidad</t>
  </si>
  <si>
    <t>cantLap&gt;=1000</t>
  </si>
  <si>
    <t>costo</t>
  </si>
  <si>
    <t>cantLap&lt;1000</t>
  </si>
  <si>
    <t>Cliente 1</t>
  </si>
  <si>
    <t>Cliente 2</t>
  </si>
  <si>
    <t>Cliente 3</t>
  </si>
  <si>
    <t>Pago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</si>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</sst>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indexed="81"/>
      <name val="Tahoma"/>
      <family val="2"/>
    </font>
    <font>
      <b/>
      <sz val="11"/>
      <color indexed="81"/>
      <name val="Tahoma"/>
      <family val="2"/>
    </font>
    <font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0" fontId="9" fillId="0" borderId="1" xfId="0" applyFont="1" applyBorder="1"/>
    <xf numFmtId="0" fontId="7" fillId="0" borderId="1" xfId="0" applyFont="1" applyBorder="1"/>
    <xf numFmtId="9" fontId="5" fillId="0" borderId="1" xfId="0" applyNumberFormat="1" applyFont="1" applyBorder="1"/>
    <xf numFmtId="0" fontId="7" fillId="2" borderId="1" xfId="0" applyFont="1" applyFill="1" applyBorder="1"/>
    <xf numFmtId="0" fontId="12" fillId="3" borderId="0" xfId="0" applyFont="1" applyFill="1"/>
    <xf numFmtId="0" fontId="9" fillId="3" borderId="1" xfId="0" applyFont="1" applyFill="1" applyBorder="1"/>
    <xf numFmtId="0" fontId="9" fillId="4" borderId="1" xfId="0" applyFont="1" applyFill="1" applyBorder="1"/>
    <xf numFmtId="2" fontId="0" fillId="0" borderId="0" xfId="0" applyNumberFormat="1"/>
    <xf numFmtId="0" fontId="0" fillId="5" borderId="0" xfId="0" applyFill="1"/>
    <xf numFmtId="10" fontId="5" fillId="0" borderId="1" xfId="0" applyNumberFormat="1" applyFont="1" applyBorder="1"/>
    <xf numFmtId="2" fontId="7" fillId="2" borderId="1" xfId="0" applyNumberFormat="1" applyFont="1" applyFill="1" applyBorder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0" fontId="0" fillId="3" borderId="0" xfId="0" applyFill="1"/>
    <xf numFmtId="0" fontId="0" fillId="7" borderId="0" xfId="0" applyFill="1"/>
    <xf numFmtId="0" fontId="0" fillId="2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0" xfId="0" applyFill="1"/>
    <xf numFmtId="0" fontId="0" fillId="10" borderId="0" xfId="0" applyFill="1"/>
    <xf numFmtId="0" fontId="1" fillId="9" borderId="0" xfId="0" applyFont="1" applyFill="1" applyBorder="1"/>
    <xf numFmtId="0" fontId="1" fillId="12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38100</xdr:rowOff>
    </xdr:from>
    <xdr:to>
      <xdr:col>8</xdr:col>
      <xdr:colOff>145340</xdr:colOff>
      <xdr:row>7</xdr:row>
      <xdr:rowOff>180975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9600"/>
          <a:ext cx="7098590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46527</xdr:rowOff>
    </xdr:from>
    <xdr:to>
      <xdr:col>7</xdr:col>
      <xdr:colOff>439354</xdr:colOff>
      <xdr:row>5</xdr:row>
      <xdr:rowOff>91166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527"/>
          <a:ext cx="5773354" cy="9971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7328</xdr:colOff>
      <xdr:row>0</xdr:row>
      <xdr:rowOff>26378</xdr:rowOff>
    </xdr:from>
    <xdr:to>
      <xdr:col>9</xdr:col>
      <xdr:colOff>153455</xdr:colOff>
      <xdr:row>4</xdr:row>
      <xdr:rowOff>108468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" y="26378"/>
          <a:ext cx="6630454" cy="844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76202</xdr:colOff>
      <xdr:row>0</xdr:row>
      <xdr:rowOff>123825</xdr:rowOff>
    </xdr:from>
    <xdr:to>
      <xdr:col>7</xdr:col>
      <xdr:colOff>350959</xdr:colOff>
      <xdr:row>21</xdr:row>
      <xdr:rowOff>67225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2" y="123825"/>
          <a:ext cx="4495798" cy="413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619125</xdr:colOff>
      <xdr:row>10</xdr:row>
      <xdr:rowOff>136071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37650" b="2512"/>
        <a:stretch/>
      </xdr:blipFill>
      <xdr:spPr bwMode="auto">
        <a:xfrm>
          <a:off x="0" y="0"/>
          <a:ext cx="4429125" cy="204107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95250</xdr:rowOff>
    </xdr:from>
    <xdr:to>
      <xdr:col>5</xdr:col>
      <xdr:colOff>694055</xdr:colOff>
      <xdr:row>5</xdr:row>
      <xdr:rowOff>114300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5910" b="61230"/>
        <a:stretch/>
      </xdr:blipFill>
      <xdr:spPr bwMode="auto">
        <a:xfrm>
          <a:off x="47625" y="95250"/>
          <a:ext cx="4456430" cy="971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5</xdr:col>
      <xdr:colOff>724535</xdr:colOff>
      <xdr:row>2</xdr:row>
      <xdr:rowOff>95250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88611" b="3620"/>
        <a:stretch/>
      </xdr:blipFill>
      <xdr:spPr bwMode="auto">
        <a:xfrm>
          <a:off x="28575" y="123825"/>
          <a:ext cx="4505960" cy="3524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</xdr:row>
      <xdr:rowOff>133350</xdr:rowOff>
    </xdr:from>
    <xdr:to>
      <xdr:col>5</xdr:col>
      <xdr:colOff>509905</xdr:colOff>
      <xdr:row>4</xdr:row>
      <xdr:rowOff>66675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/>
        <a:srcRect b="93492"/>
        <a:stretch/>
      </xdr:blipFill>
      <xdr:spPr>
        <a:xfrm>
          <a:off x="0" y="514350"/>
          <a:ext cx="4319905" cy="31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333996</xdr:colOff>
      <xdr:row>7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82396" cy="1504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workbookViewId="0">
      <selection activeCell="H16" sqref="H16"/>
    </sheetView>
  </sheetViews>
  <sheetFormatPr baseColWidth="10" defaultRowHeight="15" x14ac:dyDescent="0.25"/>
  <cols>
    <col min="1" max="1" width="9.7109375" bestFit="1" customWidth="1"/>
    <col min="2" max="2" width="12.140625" bestFit="1" customWidth="1"/>
    <col min="3" max="3" width="18.7109375" bestFit="1" customWidth="1"/>
    <col min="4" max="4" width="17" bestFit="1" customWidth="1"/>
  </cols>
  <sheetData>
    <row r="1" spans="1:5" ht="22.5" customHeight="1" x14ac:dyDescent="0.25">
      <c r="A1" s="51" t="s">
        <v>7</v>
      </c>
      <c r="B1" s="51"/>
      <c r="C1" s="51"/>
      <c r="D1" s="51"/>
      <c r="E1" s="51"/>
    </row>
    <row r="2" spans="1:5" ht="22.5" customHeight="1" x14ac:dyDescent="0.25">
      <c r="A2" s="51"/>
      <c r="B2" s="51"/>
      <c r="C2" s="51"/>
      <c r="D2" s="51"/>
      <c r="E2" s="51"/>
    </row>
    <row r="3" spans="1:5" x14ac:dyDescent="0.25">
      <c r="A3" s="1" t="s">
        <v>6</v>
      </c>
      <c r="B3" s="2" t="s">
        <v>0</v>
      </c>
      <c r="C3" s="3" t="s">
        <v>8</v>
      </c>
      <c r="D3" s="4" t="s">
        <v>1</v>
      </c>
    </row>
    <row r="4" spans="1:5" x14ac:dyDescent="0.25">
      <c r="A4" s="1" t="s">
        <v>2</v>
      </c>
      <c r="B4" s="5">
        <v>0.25</v>
      </c>
      <c r="C4" s="3">
        <v>15</v>
      </c>
      <c r="D4" s="4">
        <f>C4*B4/100%</f>
        <v>3.75</v>
      </c>
    </row>
    <row r="5" spans="1:5" x14ac:dyDescent="0.25">
      <c r="A5" s="1" t="s">
        <v>3</v>
      </c>
      <c r="B5" s="5">
        <v>0.25</v>
      </c>
      <c r="C5" s="3">
        <v>20</v>
      </c>
      <c r="D5" s="4">
        <f t="shared" ref="D5:D7" si="0">C5*B5/100%</f>
        <v>5</v>
      </c>
    </row>
    <row r="6" spans="1:5" x14ac:dyDescent="0.25">
      <c r="A6" s="1" t="s">
        <v>4</v>
      </c>
      <c r="B6" s="5">
        <v>0.25</v>
      </c>
      <c r="C6" s="3">
        <v>20</v>
      </c>
      <c r="D6" s="4">
        <f t="shared" si="0"/>
        <v>5</v>
      </c>
    </row>
    <row r="7" spans="1:5" x14ac:dyDescent="0.25">
      <c r="A7" s="1" t="s">
        <v>5</v>
      </c>
      <c r="B7" s="5">
        <v>0.25</v>
      </c>
      <c r="C7" s="3">
        <v>20</v>
      </c>
      <c r="D7" s="4">
        <f t="shared" si="0"/>
        <v>5</v>
      </c>
    </row>
    <row r="8" spans="1:5" x14ac:dyDescent="0.25">
      <c r="A8" s="52" t="s">
        <v>9</v>
      </c>
      <c r="B8" s="52"/>
      <c r="C8" s="52"/>
      <c r="D8" s="6">
        <f>SUM(D4:D7)</f>
        <v>18.75</v>
      </c>
    </row>
  </sheetData>
  <mergeCells count="2">
    <mergeCell ref="A1:E2"/>
    <mergeCell ref="A8:C8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3"/>
  <sheetViews>
    <sheetView zoomScale="140" zoomScaleNormal="140" workbookViewId="0">
      <selection activeCell="G9" sqref="G9"/>
    </sheetView>
  </sheetViews>
  <sheetFormatPr baseColWidth="10" defaultRowHeight="15" x14ac:dyDescent="0.25"/>
  <sheetData>
    <row r="7" spans="2:3" x14ac:dyDescent="0.25">
      <c r="B7">
        <v>1</v>
      </c>
      <c r="C7" t="s">
        <v>94</v>
      </c>
    </row>
    <row r="8" spans="2:3" x14ac:dyDescent="0.25">
      <c r="B8">
        <v>2</v>
      </c>
      <c r="C8" t="s">
        <v>93</v>
      </c>
    </row>
    <row r="9" spans="2:3" x14ac:dyDescent="0.25">
      <c r="B9">
        <v>3</v>
      </c>
      <c r="C9" t="s">
        <v>135</v>
      </c>
    </row>
    <row r="10" spans="2:3" x14ac:dyDescent="0.25">
      <c r="B10">
        <v>4</v>
      </c>
      <c r="C10" t="s">
        <v>136</v>
      </c>
    </row>
    <row r="11" spans="2:3" x14ac:dyDescent="0.25">
      <c r="B11">
        <v>5</v>
      </c>
      <c r="C11" t="s">
        <v>95</v>
      </c>
    </row>
    <row r="12" spans="2:3" x14ac:dyDescent="0.25">
      <c r="B12">
        <v>6</v>
      </c>
      <c r="C12" t="s">
        <v>137</v>
      </c>
    </row>
    <row r="13" spans="2:3" x14ac:dyDescent="0.25">
      <c r="B13">
        <v>7</v>
      </c>
      <c r="C13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8"/>
  <sheetViews>
    <sheetView tabSelected="1" workbookViewId="0">
      <selection activeCell="G16" sqref="G16"/>
    </sheetView>
  </sheetViews>
  <sheetFormatPr baseColWidth="10" defaultRowHeight="15" x14ac:dyDescent="0.25"/>
  <cols>
    <col min="4" max="4" width="13.7109375" bestFit="1" customWidth="1"/>
  </cols>
  <sheetData>
    <row r="10" spans="2:5" x14ac:dyDescent="0.25">
      <c r="D10" s="15" t="s">
        <v>141</v>
      </c>
      <c r="E10" s="15" t="s">
        <v>143</v>
      </c>
    </row>
    <row r="11" spans="2:5" x14ac:dyDescent="0.25">
      <c r="B11" t="s">
        <v>139</v>
      </c>
      <c r="C11" s="61" t="s">
        <v>140</v>
      </c>
      <c r="D11" s="16" t="s">
        <v>142</v>
      </c>
      <c r="E11" s="16">
        <v>0.85</v>
      </c>
    </row>
    <row r="12" spans="2:5" x14ac:dyDescent="0.25">
      <c r="C12" s="61"/>
      <c r="D12" s="16" t="s">
        <v>144</v>
      </c>
      <c r="E12" s="16">
        <v>0.9</v>
      </c>
    </row>
    <row r="14" spans="2:5" x14ac:dyDescent="0.25">
      <c r="B14" s="62" t="s">
        <v>129</v>
      </c>
      <c r="C14" s="62"/>
      <c r="D14" s="62"/>
    </row>
    <row r="15" spans="2:5" x14ac:dyDescent="0.25">
      <c r="B15" s="16"/>
      <c r="C15" s="63" t="s">
        <v>149</v>
      </c>
      <c r="D15" s="45" t="s">
        <v>148</v>
      </c>
    </row>
    <row r="16" spans="2:5" x14ac:dyDescent="0.25">
      <c r="B16" s="16" t="s">
        <v>145</v>
      </c>
      <c r="C16" s="16">
        <v>1500</v>
      </c>
      <c r="D16" s="16">
        <f>C16*E11</f>
        <v>1275</v>
      </c>
    </row>
    <row r="17" spans="2:4" x14ac:dyDescent="0.25">
      <c r="B17" s="16" t="s">
        <v>146</v>
      </c>
      <c r="C17" s="16">
        <v>800</v>
      </c>
      <c r="D17" s="16">
        <f>C17*E12</f>
        <v>720</v>
      </c>
    </row>
    <row r="18" spans="2:4" x14ac:dyDescent="0.25">
      <c r="B18" s="16" t="s">
        <v>147</v>
      </c>
      <c r="C18" s="16">
        <v>1000</v>
      </c>
      <c r="D18" s="16">
        <f>C18*E11</f>
        <v>850</v>
      </c>
    </row>
  </sheetData>
  <mergeCells count="2">
    <mergeCell ref="C11:C12"/>
    <mergeCell ref="B14:D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zoomScale="184" zoomScaleNormal="184" workbookViewId="0">
      <selection activeCell="I26" sqref="I26"/>
    </sheetView>
  </sheetViews>
  <sheetFormatPr baseColWidth="10" defaultRowHeight="15" x14ac:dyDescent="0.25"/>
  <cols>
    <col min="1" max="1" width="24.7109375" bestFit="1" customWidth="1"/>
  </cols>
  <sheetData>
    <row r="1" spans="1:3" x14ac:dyDescent="0.25">
      <c r="A1" s="7" t="s">
        <v>18</v>
      </c>
    </row>
    <row r="10" spans="1:3" x14ac:dyDescent="0.25">
      <c r="A10" t="s">
        <v>10</v>
      </c>
    </row>
    <row r="11" spans="1:3" x14ac:dyDescent="0.25">
      <c r="A11" t="s">
        <v>11</v>
      </c>
      <c r="B11">
        <v>20</v>
      </c>
      <c r="C11" t="s">
        <v>16</v>
      </c>
    </row>
    <row r="12" spans="1:3" x14ac:dyDescent="0.25">
      <c r="A12" t="s">
        <v>12</v>
      </c>
      <c r="B12">
        <v>10</v>
      </c>
      <c r="C12" t="s">
        <v>16</v>
      </c>
    </row>
    <row r="14" spans="1:3" x14ac:dyDescent="0.25">
      <c r="A14" t="s">
        <v>13</v>
      </c>
      <c r="B14" t="s">
        <v>14</v>
      </c>
    </row>
    <row r="15" spans="1:3" x14ac:dyDescent="0.25">
      <c r="B15">
        <f>(B11*B12)/2</f>
        <v>100</v>
      </c>
    </row>
    <row r="19" spans="1:3" x14ac:dyDescent="0.25">
      <c r="A19" t="s">
        <v>15</v>
      </c>
      <c r="B19">
        <f>B15</f>
        <v>100</v>
      </c>
      <c r="C19" t="s">
        <v>17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="180" zoomScaleNormal="180" workbookViewId="0">
      <selection sqref="A1:E2"/>
    </sheetView>
  </sheetViews>
  <sheetFormatPr baseColWidth="10" defaultRowHeight="15" x14ac:dyDescent="0.25"/>
  <cols>
    <col min="1" max="1" width="11.85546875" bestFit="1" customWidth="1"/>
    <col min="2" max="2" width="12.140625" bestFit="1" customWidth="1"/>
    <col min="3" max="3" width="15.42578125" bestFit="1" customWidth="1"/>
    <col min="4" max="4" width="17" bestFit="1" customWidth="1"/>
  </cols>
  <sheetData>
    <row r="1" spans="1:5" ht="38.25" customHeight="1" x14ac:dyDescent="0.25">
      <c r="A1" s="53" t="s">
        <v>27</v>
      </c>
      <c r="B1" s="53"/>
      <c r="C1" s="53"/>
      <c r="D1" s="53"/>
      <c r="E1" s="53"/>
    </row>
    <row r="2" spans="1:5" ht="34.5" customHeight="1" x14ac:dyDescent="0.25">
      <c r="A2" s="53"/>
      <c r="B2" s="53"/>
      <c r="C2" s="53"/>
      <c r="D2" s="53"/>
      <c r="E2" s="53"/>
    </row>
    <row r="3" spans="1:5" x14ac:dyDescent="0.25">
      <c r="A3" s="1" t="s">
        <v>26</v>
      </c>
      <c r="B3" s="2" t="s">
        <v>0</v>
      </c>
      <c r="C3" s="8" t="s">
        <v>28</v>
      </c>
      <c r="D3" s="4" t="s">
        <v>1</v>
      </c>
    </row>
    <row r="4" spans="1:5" x14ac:dyDescent="0.25">
      <c r="A4" s="1" t="s">
        <v>19</v>
      </c>
      <c r="B4" s="12">
        <v>0.15</v>
      </c>
      <c r="C4" s="9">
        <v>16</v>
      </c>
      <c r="D4" s="4">
        <f>(C4*B4)/100%</f>
        <v>2.4</v>
      </c>
    </row>
    <row r="5" spans="1:5" x14ac:dyDescent="0.25">
      <c r="A5" s="1" t="s">
        <v>20</v>
      </c>
      <c r="B5" s="12">
        <v>0.15</v>
      </c>
      <c r="C5" s="9">
        <v>18</v>
      </c>
      <c r="D5" s="4">
        <f t="shared" ref="D5:D10" si="0">C5*B5/100%</f>
        <v>2.6999999999999997</v>
      </c>
    </row>
    <row r="6" spans="1:5" x14ac:dyDescent="0.25">
      <c r="A6" s="1" t="s">
        <v>21</v>
      </c>
      <c r="B6" s="12">
        <v>0.1</v>
      </c>
      <c r="C6" s="9">
        <v>13</v>
      </c>
      <c r="D6" s="4">
        <f t="shared" si="0"/>
        <v>1.3</v>
      </c>
    </row>
    <row r="7" spans="1:5" x14ac:dyDescent="0.25">
      <c r="A7" s="1" t="s">
        <v>22</v>
      </c>
      <c r="B7" s="12">
        <v>0.15</v>
      </c>
      <c r="C7" s="9">
        <v>14</v>
      </c>
      <c r="D7" s="4">
        <f t="shared" si="0"/>
        <v>2.1</v>
      </c>
    </row>
    <row r="8" spans="1:5" x14ac:dyDescent="0.25">
      <c r="A8" s="1" t="s">
        <v>23</v>
      </c>
      <c r="B8" s="12">
        <v>0.05</v>
      </c>
      <c r="C8" s="9">
        <v>19</v>
      </c>
      <c r="D8" s="4">
        <f t="shared" si="0"/>
        <v>0.95000000000000007</v>
      </c>
    </row>
    <row r="9" spans="1:5" x14ac:dyDescent="0.25">
      <c r="A9" s="1" t="s">
        <v>24</v>
      </c>
      <c r="B9" s="12">
        <v>0.1</v>
      </c>
      <c r="C9" s="9">
        <v>17</v>
      </c>
      <c r="D9" s="4">
        <f t="shared" si="0"/>
        <v>1.7000000000000002</v>
      </c>
    </row>
    <row r="10" spans="1:5" x14ac:dyDescent="0.25">
      <c r="A10" s="1" t="s">
        <v>25</v>
      </c>
      <c r="B10" s="12">
        <v>0.3</v>
      </c>
      <c r="C10" s="9">
        <v>13</v>
      </c>
      <c r="D10" s="4">
        <f t="shared" si="0"/>
        <v>3.9</v>
      </c>
    </row>
    <row r="11" spans="1:5" x14ac:dyDescent="0.25">
      <c r="A11" s="52" t="s">
        <v>9</v>
      </c>
      <c r="B11" s="52"/>
      <c r="C11" s="52"/>
      <c r="D11" s="13">
        <f>SUM(D4:D10)</f>
        <v>15.049999999999999</v>
      </c>
    </row>
    <row r="13" spans="1:5" x14ac:dyDescent="0.25">
      <c r="C13" s="10"/>
    </row>
    <row r="14" spans="1:5" x14ac:dyDescent="0.25">
      <c r="B14" t="s">
        <v>29</v>
      </c>
      <c r="D14" t="s">
        <v>30</v>
      </c>
    </row>
    <row r="16" spans="1:5" x14ac:dyDescent="0.25">
      <c r="B16" t="s">
        <v>31</v>
      </c>
      <c r="D16" s="11" t="s">
        <v>32</v>
      </c>
    </row>
    <row r="18" spans="2:4" x14ac:dyDescent="0.25">
      <c r="B18" t="s">
        <v>33</v>
      </c>
      <c r="D18" t="s">
        <v>34</v>
      </c>
    </row>
  </sheetData>
  <mergeCells count="2">
    <mergeCell ref="A1:E2"/>
    <mergeCell ref="A11:C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1:D19"/>
  <sheetViews>
    <sheetView zoomScale="140" zoomScaleNormal="140" workbookViewId="0">
      <selection activeCell="C19" sqref="C19"/>
    </sheetView>
  </sheetViews>
  <sheetFormatPr baseColWidth="10" defaultRowHeight="15" x14ac:dyDescent="0.25"/>
  <sheetData>
    <row r="11" spans="1:4" x14ac:dyDescent="0.25">
      <c r="A11" s="11" t="s">
        <v>38</v>
      </c>
    </row>
    <row r="12" spans="1:4" x14ac:dyDescent="0.25">
      <c r="A12" t="s">
        <v>35</v>
      </c>
      <c r="B12" s="14">
        <v>6</v>
      </c>
    </row>
    <row r="13" spans="1:4" x14ac:dyDescent="0.25">
      <c r="A13" t="s">
        <v>36</v>
      </c>
      <c r="B13" s="14">
        <v>15</v>
      </c>
    </row>
    <row r="15" spans="1:4" x14ac:dyDescent="0.25">
      <c r="A15" s="11" t="s">
        <v>31</v>
      </c>
      <c r="B15" t="s">
        <v>39</v>
      </c>
      <c r="C15" t="s">
        <v>40</v>
      </c>
      <c r="D15" t="s">
        <v>41</v>
      </c>
    </row>
    <row r="16" spans="1:4" x14ac:dyDescent="0.25">
      <c r="B16">
        <f>IF(B12&gt;B13,B12,B13)</f>
        <v>15</v>
      </c>
      <c r="D16">
        <v>15</v>
      </c>
    </row>
    <row r="19" spans="1:1" x14ac:dyDescent="0.25">
      <c r="A19" s="11" t="s">
        <v>37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D17"/>
  <sheetViews>
    <sheetView zoomScale="130" zoomScaleNormal="130" workbookViewId="0">
      <selection activeCell="K18" sqref="K18"/>
    </sheetView>
  </sheetViews>
  <sheetFormatPr baseColWidth="10" defaultRowHeight="15" x14ac:dyDescent="0.25"/>
  <cols>
    <col min="4" max="4" width="5.85546875" bestFit="1" customWidth="1"/>
  </cols>
  <sheetData>
    <row r="9" spans="1:4" x14ac:dyDescent="0.25">
      <c r="A9" t="s">
        <v>38</v>
      </c>
      <c r="D9" t="s">
        <v>45</v>
      </c>
    </row>
    <row r="10" spans="1:4" x14ac:dyDescent="0.25">
      <c r="C10" t="s">
        <v>42</v>
      </c>
      <c r="D10">
        <v>20</v>
      </c>
    </row>
    <row r="11" spans="1:4" x14ac:dyDescent="0.25">
      <c r="C11" t="s">
        <v>43</v>
      </c>
      <c r="D11">
        <v>10</v>
      </c>
    </row>
    <row r="12" spans="1:4" x14ac:dyDescent="0.25">
      <c r="C12" t="s">
        <v>44</v>
      </c>
      <c r="D12">
        <v>5</v>
      </c>
    </row>
    <row r="14" spans="1:4" x14ac:dyDescent="0.25">
      <c r="A14" t="s">
        <v>31</v>
      </c>
      <c r="C14" t="s">
        <v>46</v>
      </c>
      <c r="D14">
        <f>((D10*D11)*D12)/2</f>
        <v>500</v>
      </c>
    </row>
    <row r="17" spans="1:3" x14ac:dyDescent="0.25">
      <c r="A17" t="s">
        <v>15</v>
      </c>
      <c r="C17" t="s">
        <v>47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opLeftCell="C3" zoomScale="170" zoomScaleNormal="170" workbookViewId="0">
      <selection activeCell="D6" sqref="D6"/>
    </sheetView>
  </sheetViews>
  <sheetFormatPr baseColWidth="10" defaultRowHeight="15" x14ac:dyDescent="0.25"/>
  <cols>
    <col min="2" max="2" width="11.85546875" bestFit="1" customWidth="1"/>
    <col min="3" max="3" width="11.85546875" customWidth="1"/>
    <col min="4" max="4" width="6.140625" bestFit="1" customWidth="1"/>
    <col min="5" max="5" width="11" bestFit="1" customWidth="1"/>
  </cols>
  <sheetData>
    <row r="1" spans="1:10" ht="69.75" customHeight="1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69.75" customHeight="1" x14ac:dyDescent="0.25">
      <c r="A2" s="54"/>
      <c r="B2" s="54"/>
      <c r="C2" s="54"/>
      <c r="D2" s="54"/>
      <c r="E2" s="54"/>
      <c r="F2" s="54"/>
      <c r="G2" s="54"/>
      <c r="H2" s="54"/>
      <c r="I2" s="54"/>
      <c r="J2" s="54"/>
    </row>
    <row r="4" spans="1:10" x14ac:dyDescent="0.25">
      <c r="B4" s="55" t="s">
        <v>50</v>
      </c>
      <c r="C4" s="55"/>
    </row>
    <row r="5" spans="1:10" x14ac:dyDescent="0.25">
      <c r="A5" s="1" t="s">
        <v>49</v>
      </c>
      <c r="B5" s="4" t="s">
        <v>50</v>
      </c>
      <c r="C5" s="4" t="s">
        <v>59</v>
      </c>
      <c r="D5" s="15" t="s">
        <v>51</v>
      </c>
      <c r="E5" s="2" t="s">
        <v>62</v>
      </c>
    </row>
    <row r="6" spans="1:10" x14ac:dyDescent="0.25">
      <c r="A6" s="16" t="s">
        <v>52</v>
      </c>
      <c r="B6" s="17">
        <v>0.15</v>
      </c>
      <c r="C6" s="19">
        <f>B6</f>
        <v>0.15</v>
      </c>
      <c r="D6" s="18">
        <v>19</v>
      </c>
      <c r="E6" s="16">
        <f>D6*C6</f>
        <v>2.85</v>
      </c>
    </row>
    <row r="7" spans="1:10" x14ac:dyDescent="0.25">
      <c r="A7" s="16" t="s">
        <v>53</v>
      </c>
      <c r="B7" s="17">
        <v>0.15</v>
      </c>
      <c r="C7" s="19">
        <f t="shared" ref="C7:C12" si="0">B7</f>
        <v>0.15</v>
      </c>
      <c r="D7" s="18">
        <v>17</v>
      </c>
      <c r="E7" s="16">
        <f t="shared" ref="E7:E12" si="1">D7*C7</f>
        <v>2.5499999999999998</v>
      </c>
    </row>
    <row r="8" spans="1:10" x14ac:dyDescent="0.25">
      <c r="A8" s="16" t="s">
        <v>54</v>
      </c>
      <c r="B8" s="17">
        <v>0.1</v>
      </c>
      <c r="C8" s="19">
        <f t="shared" si="0"/>
        <v>0.1</v>
      </c>
      <c r="D8" s="18">
        <v>16</v>
      </c>
      <c r="E8" s="16">
        <f t="shared" si="1"/>
        <v>1.6</v>
      </c>
    </row>
    <row r="9" spans="1:10" x14ac:dyDescent="0.25">
      <c r="A9" s="16" t="s">
        <v>55</v>
      </c>
      <c r="B9" s="17">
        <v>0.15</v>
      </c>
      <c r="C9" s="19">
        <f t="shared" si="0"/>
        <v>0.15</v>
      </c>
      <c r="D9" s="18">
        <v>17</v>
      </c>
      <c r="E9" s="16">
        <f t="shared" si="1"/>
        <v>2.5499999999999998</v>
      </c>
    </row>
    <row r="10" spans="1:10" x14ac:dyDescent="0.25">
      <c r="A10" s="16" t="s">
        <v>56</v>
      </c>
      <c r="B10" s="17">
        <v>0.05</v>
      </c>
      <c r="C10" s="19">
        <f t="shared" si="0"/>
        <v>0.05</v>
      </c>
      <c r="D10" s="18">
        <v>4</v>
      </c>
      <c r="E10" s="16">
        <f t="shared" si="1"/>
        <v>0.2</v>
      </c>
    </row>
    <row r="11" spans="1:10" x14ac:dyDescent="0.25">
      <c r="A11" s="16" t="s">
        <v>57</v>
      </c>
      <c r="B11" s="17">
        <v>0.1</v>
      </c>
      <c r="C11" s="19">
        <f t="shared" si="0"/>
        <v>0.1</v>
      </c>
      <c r="D11" s="18">
        <v>16</v>
      </c>
      <c r="E11" s="16">
        <f t="shared" si="1"/>
        <v>1.6</v>
      </c>
    </row>
    <row r="12" spans="1:10" x14ac:dyDescent="0.25">
      <c r="A12" s="16" t="s">
        <v>58</v>
      </c>
      <c r="B12" s="17">
        <v>0.3</v>
      </c>
      <c r="C12" s="19">
        <f t="shared" si="0"/>
        <v>0.3</v>
      </c>
      <c r="D12" s="18">
        <v>11</v>
      </c>
      <c r="E12" s="16">
        <f t="shared" si="1"/>
        <v>3.3</v>
      </c>
    </row>
    <row r="13" spans="1:10" x14ac:dyDescent="0.25">
      <c r="A13" s="56" t="s">
        <v>60</v>
      </c>
      <c r="B13" s="56"/>
      <c r="C13" s="56"/>
      <c r="D13" s="56"/>
      <c r="E13" s="20">
        <f>SUM(E6:E12)</f>
        <v>14.649999999999999</v>
      </c>
    </row>
    <row r="16" spans="1:10" x14ac:dyDescent="0.25">
      <c r="A16" t="s">
        <v>38</v>
      </c>
      <c r="C16" t="s">
        <v>61</v>
      </c>
    </row>
    <row r="19" spans="1:3" x14ac:dyDescent="0.25">
      <c r="A19" t="s">
        <v>31</v>
      </c>
      <c r="C19" t="s">
        <v>63</v>
      </c>
    </row>
    <row r="22" spans="1:3" x14ac:dyDescent="0.25">
      <c r="A22" t="s">
        <v>37</v>
      </c>
      <c r="C22" t="s">
        <v>64</v>
      </c>
    </row>
  </sheetData>
  <mergeCells count="3">
    <mergeCell ref="A1:J2"/>
    <mergeCell ref="B4:C4"/>
    <mergeCell ref="A13:D1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9"/>
  <sheetViews>
    <sheetView topLeftCell="A7" zoomScale="120" zoomScaleNormal="120" workbookViewId="0">
      <selection activeCell="J21" sqref="J21"/>
    </sheetView>
  </sheetViews>
  <sheetFormatPr baseColWidth="10" defaultRowHeight="15" x14ac:dyDescent="0.25"/>
  <cols>
    <col min="1" max="1" width="1.140625" customWidth="1"/>
    <col min="3" max="3" width="9" bestFit="1" customWidth="1"/>
    <col min="4" max="4" width="6.140625" bestFit="1" customWidth="1"/>
    <col min="5" max="5" width="14.5703125" bestFit="1" customWidth="1"/>
    <col min="6" max="6" width="12.7109375" bestFit="1" customWidth="1"/>
    <col min="7" max="7" width="9.42578125" bestFit="1" customWidth="1"/>
    <col min="8" max="8" width="9.28515625" customWidth="1"/>
    <col min="10" max="10" width="8.42578125" customWidth="1"/>
    <col min="11" max="11" width="8.85546875" bestFit="1" customWidth="1"/>
    <col min="12" max="12" width="7.28515625" bestFit="1" customWidth="1"/>
    <col min="13" max="13" width="7.85546875" bestFit="1" customWidth="1"/>
    <col min="14" max="14" width="9.140625" bestFit="1" customWidth="1"/>
    <col min="16" max="16" width="4.28515625" bestFit="1" customWidth="1"/>
    <col min="18" max="18" width="4.28515625" bestFit="1" customWidth="1"/>
  </cols>
  <sheetData>
    <row r="3" spans="9:18" x14ac:dyDescent="0.25">
      <c r="K3" s="58" t="s">
        <v>66</v>
      </c>
      <c r="L3" s="58"/>
      <c r="M3" s="58"/>
      <c r="N3" s="58"/>
      <c r="O3" s="58"/>
      <c r="P3" s="58"/>
    </row>
    <row r="4" spans="9:18" x14ac:dyDescent="0.25">
      <c r="K4" s="58" t="s">
        <v>100</v>
      </c>
      <c r="L4" s="58"/>
      <c r="M4" s="58" t="s">
        <v>101</v>
      </c>
      <c r="N4" s="58"/>
      <c r="O4" s="58" t="s">
        <v>102</v>
      </c>
      <c r="P4" s="58"/>
      <c r="Q4" s="58" t="s">
        <v>103</v>
      </c>
      <c r="R4" s="58"/>
    </row>
    <row r="5" spans="9:18" x14ac:dyDescent="0.25">
      <c r="I5" s="57" t="s">
        <v>71</v>
      </c>
      <c r="K5" s="58" t="s">
        <v>81</v>
      </c>
      <c r="L5" s="58"/>
      <c r="M5" s="58" t="s">
        <v>82</v>
      </c>
      <c r="N5" s="58"/>
      <c r="O5" s="58" t="s">
        <v>83</v>
      </c>
      <c r="P5" s="58"/>
      <c r="Q5" s="58" t="s">
        <v>84</v>
      </c>
      <c r="R5" s="58"/>
    </row>
    <row r="6" spans="9:18" ht="45" x14ac:dyDescent="0.25">
      <c r="I6" s="57"/>
      <c r="J6" s="31" t="s">
        <v>65</v>
      </c>
      <c r="K6" s="21" t="s">
        <v>67</v>
      </c>
      <c r="L6" s="23">
        <v>1</v>
      </c>
      <c r="M6" s="21" t="s">
        <v>68</v>
      </c>
      <c r="N6" s="23">
        <v>0.8</v>
      </c>
      <c r="O6" s="21" t="s">
        <v>69</v>
      </c>
      <c r="P6" s="23">
        <v>0.7</v>
      </c>
      <c r="Q6" s="21" t="s">
        <v>70</v>
      </c>
      <c r="R6" s="23">
        <v>0.5</v>
      </c>
    </row>
    <row r="9" spans="9:18" x14ac:dyDescent="0.25">
      <c r="K9" s="58" t="s">
        <v>74</v>
      </c>
      <c r="L9" s="58"/>
      <c r="M9" s="58"/>
      <c r="N9" s="58" t="s">
        <v>73</v>
      </c>
      <c r="O9" s="58"/>
    </row>
    <row r="10" spans="9:18" x14ac:dyDescent="0.25">
      <c r="I10" s="57" t="s">
        <v>72</v>
      </c>
      <c r="K10" s="22" t="s">
        <v>75</v>
      </c>
      <c r="L10" s="22" t="s">
        <v>76</v>
      </c>
      <c r="M10" s="22" t="s">
        <v>77</v>
      </c>
      <c r="N10" s="11" t="s">
        <v>79</v>
      </c>
      <c r="O10" s="11" t="s">
        <v>80</v>
      </c>
    </row>
    <row r="11" spans="9:18" x14ac:dyDescent="0.25">
      <c r="I11" s="57"/>
      <c r="K11" s="26">
        <v>0.03</v>
      </c>
      <c r="L11" s="25">
        <v>0</v>
      </c>
      <c r="M11" s="25">
        <v>0</v>
      </c>
      <c r="N11" s="24">
        <v>0.15</v>
      </c>
      <c r="O11" s="24">
        <v>0.1</v>
      </c>
    </row>
    <row r="25" spans="2:8" x14ac:dyDescent="0.25">
      <c r="B25" s="16"/>
      <c r="C25" s="30" t="s">
        <v>92</v>
      </c>
      <c r="D25" s="30" t="s">
        <v>78</v>
      </c>
      <c r="E25" s="20" t="s">
        <v>89</v>
      </c>
      <c r="F25" s="29" t="s">
        <v>90</v>
      </c>
      <c r="G25" s="29" t="s">
        <v>91</v>
      </c>
      <c r="H25" s="29" t="s">
        <v>99</v>
      </c>
    </row>
    <row r="26" spans="2:8" x14ac:dyDescent="0.25">
      <c r="B26" s="16" t="s">
        <v>85</v>
      </c>
      <c r="C26" s="16" t="s">
        <v>93</v>
      </c>
      <c r="D26" s="28" t="s">
        <v>97</v>
      </c>
      <c r="E26" s="27">
        <v>5</v>
      </c>
      <c r="F26" s="27">
        <f>(E26*$L$6)</f>
        <v>5</v>
      </c>
      <c r="G26" s="27">
        <f>F26*0.15</f>
        <v>0.75</v>
      </c>
      <c r="H26" s="27">
        <f>G26+F26</f>
        <v>5.75</v>
      </c>
    </row>
    <row r="27" spans="2:8" x14ac:dyDescent="0.25">
      <c r="B27" s="16" t="s">
        <v>86</v>
      </c>
      <c r="C27" s="16" t="s">
        <v>94</v>
      </c>
      <c r="D27" s="28" t="s">
        <v>98</v>
      </c>
      <c r="E27" s="27">
        <v>6</v>
      </c>
      <c r="F27" s="27">
        <f>(5*1)+(1*0.8)</f>
        <v>5.8</v>
      </c>
      <c r="G27" s="27">
        <f>F27*0.03</f>
        <v>0.17399999999999999</v>
      </c>
      <c r="H27" s="27">
        <f>F27+G27</f>
        <v>5.9740000000000002</v>
      </c>
    </row>
    <row r="28" spans="2:8" x14ac:dyDescent="0.25">
      <c r="B28" s="16" t="s">
        <v>87</v>
      </c>
      <c r="C28" s="16" t="s">
        <v>95</v>
      </c>
      <c r="D28" s="28" t="s">
        <v>97</v>
      </c>
      <c r="E28" s="27">
        <v>9</v>
      </c>
      <c r="F28" s="27">
        <f>(5*1)+(3*0.8)+(1*0.7)</f>
        <v>8.1</v>
      </c>
      <c r="G28" s="27">
        <f>F28*0.15</f>
        <v>1.2149999999999999</v>
      </c>
      <c r="H28" s="27">
        <f>G28+F28</f>
        <v>9.3149999999999995</v>
      </c>
    </row>
    <row r="29" spans="2:8" x14ac:dyDescent="0.25">
      <c r="B29" s="16" t="s">
        <v>88</v>
      </c>
      <c r="C29" s="16" t="s">
        <v>96</v>
      </c>
      <c r="D29" s="28" t="s">
        <v>98</v>
      </c>
      <c r="E29" s="27">
        <v>11</v>
      </c>
      <c r="F29" s="27">
        <f>(5*1)+(3*0.8)+(2*0.7)+(1*0.5)</f>
        <v>9.3000000000000007</v>
      </c>
      <c r="G29" s="27">
        <f>F29*0</f>
        <v>0</v>
      </c>
      <c r="H29" s="27">
        <f>F29+G29</f>
        <v>9.3000000000000007</v>
      </c>
    </row>
  </sheetData>
  <mergeCells count="13">
    <mergeCell ref="K3:P3"/>
    <mergeCell ref="K5:L5"/>
    <mergeCell ref="M5:N5"/>
    <mergeCell ref="O5:P5"/>
    <mergeCell ref="Q5:R5"/>
    <mergeCell ref="Q4:R4"/>
    <mergeCell ref="I10:I11"/>
    <mergeCell ref="K9:M9"/>
    <mergeCell ref="N9:O9"/>
    <mergeCell ref="K4:L4"/>
    <mergeCell ref="M4:N4"/>
    <mergeCell ref="O4:P4"/>
    <mergeCell ref="I5:I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17"/>
  <sheetViews>
    <sheetView zoomScale="130" zoomScaleNormal="130" workbookViewId="0">
      <selection activeCell="G8" sqref="G8"/>
    </sheetView>
  </sheetViews>
  <sheetFormatPr baseColWidth="10" defaultRowHeight="15" x14ac:dyDescent="0.25"/>
  <cols>
    <col min="6" max="6" width="10.28515625" customWidth="1"/>
    <col min="7" max="7" width="9.7109375" bestFit="1" customWidth="1"/>
    <col min="8" max="8" width="9.5703125" bestFit="1" customWidth="1"/>
    <col min="9" max="9" width="19.42578125" bestFit="1" customWidth="1"/>
    <col min="10" max="10" width="13.7109375" bestFit="1" customWidth="1"/>
  </cols>
  <sheetData>
    <row r="1" spans="5:11" x14ac:dyDescent="0.25">
      <c r="H1" t="s">
        <v>104</v>
      </c>
      <c r="I1" s="46" t="s">
        <v>13</v>
      </c>
    </row>
    <row r="2" spans="5:11" x14ac:dyDescent="0.25">
      <c r="J2" s="47" t="s">
        <v>133</v>
      </c>
    </row>
    <row r="3" spans="5:11" x14ac:dyDescent="0.25">
      <c r="G3" t="s">
        <v>105</v>
      </c>
      <c r="H3" s="41" t="s">
        <v>106</v>
      </c>
      <c r="I3" s="42" t="s">
        <v>107</v>
      </c>
      <c r="J3" s="42" t="s">
        <v>108</v>
      </c>
      <c r="K3" s="43" t="s">
        <v>122</v>
      </c>
    </row>
    <row r="4" spans="5:11" x14ac:dyDescent="0.25">
      <c r="H4" s="32"/>
      <c r="I4" s="33" t="s">
        <v>134</v>
      </c>
      <c r="J4" s="33" t="s">
        <v>109</v>
      </c>
      <c r="K4" s="34" t="s">
        <v>123</v>
      </c>
    </row>
    <row r="5" spans="5:11" x14ac:dyDescent="0.25">
      <c r="H5" s="32"/>
      <c r="I5" s="33" t="s">
        <v>110</v>
      </c>
      <c r="J5" s="33" t="s">
        <v>111</v>
      </c>
      <c r="K5" s="34" t="s">
        <v>124</v>
      </c>
    </row>
    <row r="6" spans="5:11" x14ac:dyDescent="0.25">
      <c r="H6" s="32"/>
      <c r="I6" s="48" t="s">
        <v>112</v>
      </c>
      <c r="J6" s="33" t="s">
        <v>113</v>
      </c>
      <c r="K6" s="34" t="s">
        <v>125</v>
      </c>
    </row>
    <row r="7" spans="5:11" x14ac:dyDescent="0.25">
      <c r="H7" s="35" t="s">
        <v>114</v>
      </c>
      <c r="I7" s="36" t="s">
        <v>107</v>
      </c>
      <c r="J7" s="36" t="s">
        <v>115</v>
      </c>
      <c r="K7" s="37" t="s">
        <v>126</v>
      </c>
    </row>
    <row r="8" spans="5:11" x14ac:dyDescent="0.25">
      <c r="H8" s="35"/>
      <c r="I8" s="36" t="s">
        <v>116</v>
      </c>
      <c r="J8" s="36" t="s">
        <v>108</v>
      </c>
      <c r="K8" s="37" t="s">
        <v>127</v>
      </c>
    </row>
    <row r="9" spans="5:11" x14ac:dyDescent="0.25">
      <c r="H9" s="35"/>
      <c r="I9" s="36" t="s">
        <v>117</v>
      </c>
      <c r="J9" s="36" t="s">
        <v>118</v>
      </c>
      <c r="K9" s="37" t="s">
        <v>128</v>
      </c>
    </row>
    <row r="10" spans="5:11" x14ac:dyDescent="0.25">
      <c r="H10" s="38"/>
      <c r="I10" s="39" t="s">
        <v>112</v>
      </c>
      <c r="J10" s="39" t="s">
        <v>113</v>
      </c>
      <c r="K10" s="40" t="s">
        <v>125</v>
      </c>
    </row>
    <row r="12" spans="5:11" x14ac:dyDescent="0.25">
      <c r="E12" s="59" t="s">
        <v>131</v>
      </c>
      <c r="F12" s="59"/>
      <c r="G12" s="59"/>
      <c r="H12" s="60" t="s">
        <v>132</v>
      </c>
      <c r="I12" s="60"/>
    </row>
    <row r="13" spans="5:11" x14ac:dyDescent="0.25">
      <c r="G13" s="21" t="s">
        <v>129</v>
      </c>
    </row>
    <row r="14" spans="5:11" x14ac:dyDescent="0.25">
      <c r="E14" s="45" t="s">
        <v>105</v>
      </c>
      <c r="F14" s="49" t="s">
        <v>119</v>
      </c>
      <c r="G14" s="49" t="s">
        <v>120</v>
      </c>
      <c r="H14" s="44" t="s">
        <v>121</v>
      </c>
      <c r="I14" s="50" t="s">
        <v>130</v>
      </c>
    </row>
    <row r="15" spans="5:11" x14ac:dyDescent="0.25">
      <c r="E15" s="16" t="s">
        <v>85</v>
      </c>
      <c r="F15" s="27">
        <v>18</v>
      </c>
      <c r="G15" s="27">
        <v>9</v>
      </c>
      <c r="H15" s="27" t="s">
        <v>126</v>
      </c>
      <c r="I15" s="27">
        <v>3000</v>
      </c>
    </row>
    <row r="16" spans="5:11" x14ac:dyDescent="0.25">
      <c r="E16" s="16" t="s">
        <v>87</v>
      </c>
      <c r="F16" s="27">
        <v>20</v>
      </c>
      <c r="G16" s="27">
        <v>8</v>
      </c>
      <c r="H16" s="27" t="s">
        <v>123</v>
      </c>
      <c r="I16" s="27">
        <v>1000</v>
      </c>
    </row>
    <row r="17" spans="5:9" x14ac:dyDescent="0.25">
      <c r="E17" s="16" t="s">
        <v>88</v>
      </c>
      <c r="F17" s="27">
        <v>16</v>
      </c>
      <c r="G17" s="27">
        <v>7</v>
      </c>
      <c r="H17" s="27" t="s">
        <v>128</v>
      </c>
      <c r="I17" s="27">
        <v>100</v>
      </c>
    </row>
  </sheetData>
  <mergeCells count="2">
    <mergeCell ref="E12:G12"/>
    <mergeCell ref="H12:I1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Est-Secuenciales-Ejer01</vt:lpstr>
      <vt:lpstr>Ejercicio 1</vt:lpstr>
      <vt:lpstr>Est-Secuencial-Notas-FinCiclo</vt:lpstr>
      <vt:lpstr>Est-Condicional</vt:lpstr>
      <vt:lpstr>AREA-trapecio</vt:lpstr>
      <vt:lpstr>NOTA-promedio final</vt:lpstr>
      <vt:lpstr>CS-G1-3.9</vt:lpstr>
      <vt:lpstr>CS-G1-T3.7</vt:lpstr>
      <vt:lpstr>Hoja1</vt:lpstr>
      <vt:lpstr>CM-G1-T3.15</vt:lpstr>
      <vt:lpstr>G2-3.3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2021-04-27T09:27:58Z</dcterms:created>
  <dcterms:modified xsi:type="dcterms:W3CDTF">2021-09-28T18:14:32Z</dcterms:modified>
</cp:coreProperties>
</file>