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VIDMP 2021\CURSOS 2021-2\GU-Fundamentos de Programacion 2021-2\Sesion 06\"/>
    </mc:Choice>
  </mc:AlternateContent>
  <bookViews>
    <workbookView xWindow="0" yWindow="0" windowWidth="19200" windowHeight="12090" tabRatio="949" firstSheet="4" activeTab="15"/>
  </bookViews>
  <sheets>
    <sheet name="Est-Secuenciales-Ejer01" sheetId="1" r:id="rId1"/>
    <sheet name="Ejercicio 1" sheetId="2" r:id="rId2"/>
    <sheet name="Est-Secuencial-Notas-FinCiclo" sheetId="3" r:id="rId3"/>
    <sheet name="Est-Condicional" sheetId="4" r:id="rId4"/>
    <sheet name="AREA-trapecio" sheetId="5" r:id="rId5"/>
    <sheet name="NOTA-promedio final" sheetId="6" r:id="rId6"/>
    <sheet name="CS-G1-3.9" sheetId="7" r:id="rId7"/>
    <sheet name="CS-G1-T3.7" sheetId="8" r:id="rId8"/>
    <sheet name="Hoja1" sheetId="9" r:id="rId9"/>
    <sheet name="CM-G1-T3.15" sheetId="10" r:id="rId10"/>
    <sheet name="G2-3.3" sheetId="11" r:id="rId11"/>
    <sheet name="G2-T3.3" sheetId="12" r:id="rId12"/>
    <sheet name="G2 T3." sheetId="13" r:id="rId13"/>
    <sheet name="EstCiclicas-P01" sheetId="14" r:id="rId14"/>
    <sheet name="ECM-01" sheetId="15" r:id="rId15"/>
    <sheet name="ER-4.7" sheetId="16" r:id="rId1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6" i="16" l="1"/>
  <c r="B16" i="16"/>
  <c r="B17" i="16"/>
  <c r="B18" i="16"/>
  <c r="B19" i="16"/>
  <c r="B20" i="16"/>
  <c r="B21" i="16"/>
  <c r="B22" i="16"/>
  <c r="B23" i="16"/>
  <c r="B24" i="16"/>
  <c r="B25" i="16"/>
  <c r="B27" i="16"/>
  <c r="B28" i="16"/>
  <c r="B29" i="16"/>
  <c r="B30" i="16"/>
  <c r="B31" i="16"/>
  <c r="B32" i="16"/>
  <c r="B33" i="16"/>
  <c r="B34" i="16"/>
  <c r="B15" i="16"/>
  <c r="E24" i="16" s="1"/>
  <c r="D24" i="16" l="1"/>
  <c r="A2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3" i="14"/>
  <c r="J14" i="13" l="1"/>
  <c r="J15" i="13"/>
  <c r="J12" i="13"/>
  <c r="J13" i="13"/>
  <c r="D18" i="11" l="1"/>
  <c r="D17" i="11"/>
  <c r="D16" i="11"/>
  <c r="F29" i="7" l="1"/>
  <c r="F28" i="7"/>
  <c r="G28" i="7" s="1"/>
  <c r="H28" i="7" s="1"/>
  <c r="F27" i="7"/>
  <c r="F26" i="7"/>
  <c r="G26" i="7" s="1"/>
  <c r="H26" i="7" s="1"/>
  <c r="G29" i="7" l="1"/>
  <c r="H29" i="7" s="1"/>
  <c r="G27" i="7"/>
  <c r="H27" i="7" s="1"/>
  <c r="E10" i="6"/>
  <c r="E11" i="6"/>
  <c r="E7" i="6"/>
  <c r="E8" i="6"/>
  <c r="E9" i="6"/>
  <c r="E12" i="6"/>
  <c r="E6" i="6"/>
  <c r="C7" i="6"/>
  <c r="C8" i="6"/>
  <c r="C9" i="6"/>
  <c r="C10" i="6"/>
  <c r="C11" i="6"/>
  <c r="C12" i="6"/>
  <c r="C6" i="6"/>
  <c r="E13" i="6" l="1"/>
  <c r="D14" i="5"/>
  <c r="B16" i="4" l="1"/>
  <c r="D11" i="3"/>
  <c r="D4" i="3"/>
  <c r="D5" i="3"/>
  <c r="D6" i="3"/>
  <c r="D7" i="3"/>
  <c r="D8" i="3"/>
  <c r="D9" i="3"/>
  <c r="D10" i="3"/>
  <c r="B19" i="2" l="1"/>
  <c r="B15" i="2"/>
  <c r="D8" i="1" l="1"/>
  <c r="D5" i="1" l="1"/>
  <c r="D6" i="1"/>
  <c r="D7" i="1"/>
  <c r="D4" i="1"/>
</calcChain>
</file>

<file path=xl/comments1.xml><?xml version="1.0" encoding="utf-8"?>
<comments xmlns="http://schemas.openxmlformats.org/spreadsheetml/2006/main">
  <authors>
    <author>davidmp</author>
  </authors>
  <commentList>
    <comment ref="D4" authorId="0" shapeId="0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=C4*B4/100%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=SUMA(D4:D7)</t>
        </r>
      </text>
    </comment>
  </commentList>
</comments>
</file>

<file path=xl/comments2.xml><?xml version="1.0" encoding="utf-8"?>
<comments xmlns="http://schemas.openxmlformats.org/spreadsheetml/2006/main">
  <authors>
    <author>davidmp</author>
  </authors>
  <commentList>
    <comment ref="B15" authorId="0" shapeId="0">
      <text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16"/>
            <color indexed="81"/>
            <rFont val="Tahoma"/>
            <family val="2"/>
          </rPr>
          <t>=(B11*B12)/2</t>
        </r>
      </text>
    </comment>
  </commentList>
</comments>
</file>

<file path=xl/comments3.xml><?xml version="1.0" encoding="utf-8"?>
<comments xmlns="http://schemas.openxmlformats.org/spreadsheetml/2006/main">
  <authors>
    <author>davidmp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15%  = 0.15</t>
        </r>
      </text>
    </comment>
    <comment ref="D4" authorId="0" shapeId="0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=(C4*B4)/100%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=SUMA(D4:D10)</t>
        </r>
      </text>
    </comment>
  </commentList>
</comments>
</file>

<file path=xl/comments4.xml><?xml version="1.0" encoding="utf-8"?>
<comments xmlns="http://schemas.openxmlformats.org/spreadsheetml/2006/main">
  <authors>
    <author>davidmp</author>
  </authors>
  <commentList>
    <comment ref="B16" authorId="0" shapeId="0">
      <text>
        <r>
          <rPr>
            <b/>
            <sz val="9"/>
            <color indexed="81"/>
            <rFont val="Tahoma"/>
            <family val="2"/>
          </rPr>
          <t xml:space="preserve">
=SI(B12&gt;B13;B12;B13)</t>
        </r>
      </text>
    </comment>
  </commentList>
</comments>
</file>

<file path=xl/comments5.xml><?xml version="1.0" encoding="utf-8"?>
<comments xmlns="http://schemas.openxmlformats.org/spreadsheetml/2006/main">
  <authors>
    <author>davidmp</author>
  </authors>
  <commentList>
    <comment ref="D14" authorId="0" shapeId="0">
      <text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11"/>
            <color indexed="81"/>
            <rFont val="Tahoma"/>
            <family val="2"/>
          </rPr>
          <t>=((D10*D11)*D12)/2</t>
        </r>
      </text>
    </comment>
  </commentList>
</comments>
</file>

<file path=xl/comments6.xml><?xml version="1.0" encoding="utf-8"?>
<comments xmlns="http://schemas.openxmlformats.org/spreadsheetml/2006/main">
  <authors>
    <author>davidmp</author>
  </authors>
  <commentList>
    <comment ref="E6" authorId="0" shapeId="0">
      <text>
        <r>
          <rPr>
            <b/>
            <sz val="9"/>
            <color indexed="81"/>
            <rFont val="Tahoma"/>
            <family val="2"/>
          </rPr>
          <t>=D6*C6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=SUMA(E6:E12)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davidmp</author>
  </authors>
  <commentList>
    <comment ref="J12" authorId="0" shapeId="0">
      <text>
        <r>
          <rPr>
            <sz val="9"/>
            <color indexed="81"/>
            <rFont val="Tahoma"/>
            <charset val="1"/>
          </rPr>
          <t>=(E12)+(E12*0.1)+(E12*0.20)</t>
        </r>
      </text>
    </comment>
  </commentList>
</comments>
</file>

<file path=xl/comments8.xml><?xml version="1.0" encoding="utf-8"?>
<comments xmlns="http://schemas.openxmlformats.org/spreadsheetml/2006/main">
  <authors>
    <author>davidmp</author>
  </authors>
  <commentList>
    <comment ref="B3" authorId="0" shapeId="0">
      <text>
        <r>
          <rPr>
            <b/>
            <sz val="16"/>
            <color indexed="81"/>
            <rFont val="Tahoma"/>
            <family val="2"/>
          </rPr>
          <t xml:space="preserve">=SI(RESIDUO(A3,2)=0,"SI","NO")
</t>
        </r>
      </text>
    </comment>
    <comment ref="A23" authorId="0" shapeId="0">
      <text>
        <r>
          <rPr>
            <b/>
            <sz val="12"/>
            <color indexed="81"/>
            <rFont val="Tahoma"/>
            <family val="2"/>
          </rPr>
          <t>=SUMAR.SI(B3:B22,"SI",A3:A22)</t>
        </r>
        <r>
          <rPr>
            <sz val="12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davidmp</author>
  </authors>
  <commentList>
    <comment ref="B15" authorId="0" shapeId="0">
      <text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12"/>
            <color indexed="81"/>
            <rFont val="Tahoma"/>
            <family val="2"/>
          </rPr>
          <t>=ALEATORIO.ENTRE(-5, 20)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=CONTAR.SI(B15:B34,"&lt;=0")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12"/>
            <color indexed="81"/>
            <rFont val="Tahoma"/>
            <family val="2"/>
          </rPr>
          <t>=CONTAR.SI(B15:B34,"&gt;0")</t>
        </r>
      </text>
    </comment>
  </commentList>
</comments>
</file>

<file path=xl/sharedStrings.xml><?xml version="1.0" encoding="utf-8"?>
<sst xmlns="http://schemas.openxmlformats.org/spreadsheetml/2006/main" count="261" uniqueCount="203">
  <si>
    <t>Ponderación</t>
  </si>
  <si>
    <t>Puntos Obtenidos</t>
  </si>
  <si>
    <t>Examen 1</t>
  </si>
  <si>
    <t>Examen 2</t>
  </si>
  <si>
    <t>Examen 3</t>
  </si>
  <si>
    <t>Examen 4</t>
  </si>
  <si>
    <t>Examenes</t>
  </si>
  <si>
    <r>
      <t xml:space="preserve">Un estudiante realiza </t>
    </r>
    <r>
      <rPr>
        <sz val="10"/>
        <color rgb="FFFF0000"/>
        <rFont val="Calibri"/>
        <family val="2"/>
        <scheme val="minor"/>
      </rPr>
      <t>cuatro exámenes</t>
    </r>
    <r>
      <rPr>
        <sz val="10"/>
        <color theme="1"/>
        <rFont val="Calibri"/>
        <family val="2"/>
        <scheme val="minor"/>
      </rPr>
      <t xml:space="preserve"> durante el semestre, los cuales tienen la </t>
    </r>
    <r>
      <rPr>
        <sz val="10"/>
        <color rgb="FF0070C0"/>
        <rFont val="Calibri"/>
        <family val="2"/>
        <scheme val="minor"/>
      </rPr>
      <t>misma ponderación</t>
    </r>
    <r>
      <rPr>
        <sz val="10"/>
        <color theme="1"/>
        <rFont val="Calibri"/>
        <family val="2"/>
        <scheme val="minor"/>
      </rPr>
      <t xml:space="preserve">. Realice un algoritmo para obtener el </t>
    </r>
    <r>
      <rPr>
        <sz val="10"/>
        <color rgb="FF00B050"/>
        <rFont val="Calibri"/>
        <family val="2"/>
        <scheme val="minor"/>
      </rPr>
      <t xml:space="preserve">promedio final </t>
    </r>
    <r>
      <rPr>
        <sz val="10"/>
        <color theme="1"/>
        <rFont val="Calibri"/>
        <family val="2"/>
        <scheme val="minor"/>
      </rPr>
      <t xml:space="preserve">de las </t>
    </r>
    <r>
      <rPr>
        <sz val="10"/>
        <color rgb="FF7030A0"/>
        <rFont val="Calibri"/>
        <family val="2"/>
        <scheme val="minor"/>
      </rPr>
      <t>calificaciones obtenidas.</t>
    </r>
  </si>
  <si>
    <t>Calificacion Original</t>
  </si>
  <si>
    <t>Resultado Final Promedio</t>
  </si>
  <si>
    <t>Datos Entrada:</t>
  </si>
  <si>
    <t>DM</t>
  </si>
  <si>
    <t>dm</t>
  </si>
  <si>
    <t>Proceso</t>
  </si>
  <si>
    <t>(DM*dm)/2</t>
  </si>
  <si>
    <t>Datos de Salida:</t>
  </si>
  <si>
    <t>mt</t>
  </si>
  <si>
    <t>mt2</t>
  </si>
  <si>
    <t>Paso 1: Analizar el problema</t>
  </si>
  <si>
    <t>Evaluación 1</t>
  </si>
  <si>
    <t>Evaluación 2</t>
  </si>
  <si>
    <t>Evaluación 3</t>
  </si>
  <si>
    <t>Evaluación 4</t>
  </si>
  <si>
    <t>Evaluación 5</t>
  </si>
  <si>
    <t>Evaluación 6</t>
  </si>
  <si>
    <t>Evaluación 7</t>
  </si>
  <si>
    <t>Evaluación</t>
  </si>
  <si>
    <r>
      <t xml:space="preserve">Un estudiante de la upeu obtiene </t>
    </r>
    <r>
      <rPr>
        <sz val="10"/>
        <color rgb="FF7030A0"/>
        <rFont val="Calibri"/>
        <family val="2"/>
        <scheme val="minor"/>
      </rPr>
      <t>algunas notas de 7 rubros de evaluación</t>
    </r>
    <r>
      <rPr>
        <sz val="10"/>
        <color theme="1"/>
        <rFont val="Calibri"/>
        <family val="2"/>
        <scheme val="minor"/>
      </rPr>
      <t xml:space="preserve"> los cuales tienen las siguientes ponderaciones (</t>
    </r>
    <r>
      <rPr>
        <sz val="10"/>
        <color rgb="FFFF0000"/>
        <rFont val="Calibri"/>
        <family val="2"/>
        <scheme val="minor"/>
      </rPr>
      <t>Evaluación 1,2,3,4,5,6,7</t>
    </r>
    <r>
      <rPr>
        <sz val="10"/>
        <color theme="1"/>
        <rFont val="Calibri"/>
        <family val="2"/>
        <scheme val="minor"/>
      </rPr>
      <t xml:space="preserve"> equivalen a los porcentajes </t>
    </r>
    <r>
      <rPr>
        <sz val="10"/>
        <color rgb="FF0070C0"/>
        <rFont val="Calibri"/>
        <family val="2"/>
        <scheme val="minor"/>
      </rPr>
      <t>15%,15%,10%, 15%, 5%, 10% y 30%</t>
    </r>
    <r>
      <rPr>
        <sz val="10"/>
        <color theme="1"/>
        <rFont val="Calibri"/>
        <family val="2"/>
        <scheme val="minor"/>
      </rPr>
      <t xml:space="preserve"> respectivamente) durante el semestre 2021-2. Realice un algoritmo para obtener el </t>
    </r>
    <r>
      <rPr>
        <sz val="10"/>
        <color rgb="FF00B050"/>
        <rFont val="Calibri"/>
        <family val="2"/>
        <scheme val="minor"/>
      </rPr>
      <t xml:space="preserve">promedio final </t>
    </r>
    <r>
      <rPr>
        <sz val="10"/>
        <color theme="1"/>
        <rFont val="Calibri"/>
        <family val="2"/>
        <scheme val="minor"/>
      </rPr>
      <t xml:space="preserve">de las </t>
    </r>
    <r>
      <rPr>
        <sz val="10"/>
        <color rgb="FF7030A0"/>
        <rFont val="Calibri"/>
        <family val="2"/>
        <scheme val="minor"/>
      </rPr>
      <t>calificaciones obtenidas.</t>
    </r>
  </si>
  <si>
    <t>Notas obtenidas</t>
  </si>
  <si>
    <t>Datos de entrada:</t>
  </si>
  <si>
    <t>Las 7 notas</t>
  </si>
  <si>
    <t>Proceso:</t>
  </si>
  <si>
    <t>Operaciones</t>
  </si>
  <si>
    <t>Dato de salida:</t>
  </si>
  <si>
    <t>El Promedio final</t>
  </si>
  <si>
    <t>numero 1</t>
  </si>
  <si>
    <t>numero 2</t>
  </si>
  <si>
    <t>Datos de salida:</t>
  </si>
  <si>
    <t>Datos de Entrada:</t>
  </si>
  <si>
    <t>Comparar</t>
  </si>
  <si>
    <t>20&gt;15</t>
  </si>
  <si>
    <t xml:space="preserve">Sino </t>
  </si>
  <si>
    <t>BM</t>
  </si>
  <si>
    <t>bm</t>
  </si>
  <si>
    <t>h</t>
  </si>
  <si>
    <t>datos</t>
  </si>
  <si>
    <t>A=</t>
  </si>
  <si>
    <t>500m2</t>
  </si>
  <si>
    <r>
      <t xml:space="preserve">Un estudiante de la upeu obtiene algunas </t>
    </r>
    <r>
      <rPr>
        <sz val="18"/>
        <color rgb="FFFF0000"/>
        <rFont val="Calibri"/>
        <family val="2"/>
        <scheme val="minor"/>
      </rPr>
      <t>notas de 7 rubros de evaluación</t>
    </r>
    <r>
      <rPr>
        <sz val="18"/>
        <color theme="1"/>
        <rFont val="Calibri"/>
        <family val="2"/>
        <scheme val="minor"/>
      </rPr>
      <t xml:space="preserve"> los cuales tienen las siguientes </t>
    </r>
    <r>
      <rPr>
        <sz val="18"/>
        <color theme="9"/>
        <rFont val="Calibri"/>
        <family val="2"/>
        <scheme val="minor"/>
      </rPr>
      <t>ponderaciones</t>
    </r>
    <r>
      <rPr>
        <sz val="18"/>
        <color theme="1"/>
        <rFont val="Calibri"/>
        <family val="2"/>
        <scheme val="minor"/>
      </rPr>
      <t xml:space="preserve"> (</t>
    </r>
    <r>
      <rPr>
        <sz val="18"/>
        <color rgb="FFFF0000"/>
        <rFont val="Calibri"/>
        <family val="2"/>
        <scheme val="minor"/>
      </rPr>
      <t>Evaluación 1,2,3,4,5,6,7</t>
    </r>
    <r>
      <rPr>
        <sz val="18"/>
        <color theme="1"/>
        <rFont val="Calibri"/>
        <family val="2"/>
        <scheme val="minor"/>
      </rPr>
      <t xml:space="preserve"> equivalen a los </t>
    </r>
    <r>
      <rPr>
        <sz val="18"/>
        <color theme="9"/>
        <rFont val="Calibri"/>
        <family val="2"/>
        <scheme val="minor"/>
      </rPr>
      <t>porcentajes 15%,15%,10%, 15%, 5%, 10% y 30%</t>
    </r>
    <r>
      <rPr>
        <sz val="18"/>
        <color theme="1"/>
        <rFont val="Calibri"/>
        <family val="2"/>
        <scheme val="minor"/>
      </rPr>
      <t xml:space="preserve"> respectivamente) durante el semestre 2021-2. </t>
    </r>
    <r>
      <rPr>
        <sz val="18"/>
        <color theme="4"/>
        <rFont val="Calibri"/>
        <family val="2"/>
        <scheme val="minor"/>
      </rPr>
      <t>Realice un algoritmo para obtener el promedio final de las calificaciones obtenidas</t>
    </r>
    <r>
      <rPr>
        <sz val="18"/>
        <color theme="1"/>
        <rFont val="Calibri"/>
        <family val="2"/>
        <scheme val="minor"/>
      </rPr>
      <t>.</t>
    </r>
  </si>
  <si>
    <t>Rubro Eval</t>
  </si>
  <si>
    <t>Pondondera</t>
  </si>
  <si>
    <t>Notas</t>
  </si>
  <si>
    <t>RE1</t>
  </si>
  <si>
    <t>RE2</t>
  </si>
  <si>
    <t>RE3</t>
  </si>
  <si>
    <t>RE4</t>
  </si>
  <si>
    <t>RE5</t>
  </si>
  <si>
    <t>RE6</t>
  </si>
  <si>
    <t>RE7</t>
  </si>
  <si>
    <t>Ponderado</t>
  </si>
  <si>
    <t>Promedio final:</t>
  </si>
  <si>
    <t>7 notas</t>
  </si>
  <si>
    <t>Puntos Rub</t>
  </si>
  <si>
    <t>Sumatoria (ponderado*Notas)</t>
  </si>
  <si>
    <t>promedio final</t>
  </si>
  <si>
    <t>llamadas Minutos</t>
  </si>
  <si>
    <t>Condición</t>
  </si>
  <si>
    <t>&lt;=5</t>
  </si>
  <si>
    <t>&gt;5 y &lt;=8</t>
  </si>
  <si>
    <t>&gt;8 y &lt;=10</t>
  </si>
  <si>
    <t>&gt;=10</t>
  </si>
  <si>
    <t>Pago x llamada</t>
  </si>
  <si>
    <t>Pago de impuesto</t>
  </si>
  <si>
    <t>Día Habil</t>
  </si>
  <si>
    <t>Día no Habil</t>
  </si>
  <si>
    <t>domingo</t>
  </si>
  <si>
    <t>sabado</t>
  </si>
  <si>
    <t>feriado</t>
  </si>
  <si>
    <t>Turno</t>
  </si>
  <si>
    <t>Matutino</t>
  </si>
  <si>
    <t>Vespertino</t>
  </si>
  <si>
    <t>Condición 1 $ c/u</t>
  </si>
  <si>
    <t>Condición 2 c/u</t>
  </si>
  <si>
    <t>Condición 3 c/u</t>
  </si>
  <si>
    <t>Condición 4 c/u</t>
  </si>
  <si>
    <t>Juan</t>
  </si>
  <si>
    <t>Raul</t>
  </si>
  <si>
    <t>Pedro</t>
  </si>
  <si>
    <t>Pablo</t>
  </si>
  <si>
    <t>llamada en Min</t>
  </si>
  <si>
    <t>Pago llamada</t>
  </si>
  <si>
    <t>Impuesto</t>
  </si>
  <si>
    <t>Día</t>
  </si>
  <si>
    <t>Lunes</t>
  </si>
  <si>
    <t>Domingo</t>
  </si>
  <si>
    <t>Jueves</t>
  </si>
  <si>
    <t>Sabado</t>
  </si>
  <si>
    <t>M</t>
  </si>
  <si>
    <t>T</t>
  </si>
  <si>
    <t>Total Pago</t>
  </si>
  <si>
    <t>5min</t>
  </si>
  <si>
    <t>3min</t>
  </si>
  <si>
    <t>2min</t>
  </si>
  <si>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min</t>
    </r>
  </si>
  <si>
    <t>Criterios:</t>
  </si>
  <si>
    <t>Alumnos</t>
  </si>
  <si>
    <t>edad&gt;18</t>
  </si>
  <si>
    <t>Prom&gt;=9</t>
  </si>
  <si>
    <t>$2000.00</t>
  </si>
  <si>
    <t>$1000.00</t>
  </si>
  <si>
    <t>Porm&lt;7.5 y Prom&gt;=6</t>
  </si>
  <si>
    <t>$500.00</t>
  </si>
  <si>
    <t>Prom&lt;6</t>
  </si>
  <si>
    <t>Carta Estudien</t>
  </si>
  <si>
    <t>edad&lt;=18</t>
  </si>
  <si>
    <t>$3000.00</t>
  </si>
  <si>
    <t>Prom&lt;9 y Prom&gt;=8</t>
  </si>
  <si>
    <t>Prom&lt;8 y Prom&gt;=6</t>
  </si>
  <si>
    <t>$100</t>
  </si>
  <si>
    <t>Edad</t>
  </si>
  <si>
    <t>Promedio</t>
  </si>
  <si>
    <t>Beca</t>
  </si>
  <si>
    <t>BA</t>
  </si>
  <si>
    <t>BB</t>
  </si>
  <si>
    <t>BC</t>
  </si>
  <si>
    <t>NB</t>
  </si>
  <si>
    <t>B1</t>
  </si>
  <si>
    <t>B2</t>
  </si>
  <si>
    <t>B3</t>
  </si>
  <si>
    <t>Simular</t>
  </si>
  <si>
    <t>Monto $</t>
  </si>
  <si>
    <t>Datos Entrada</t>
  </si>
  <si>
    <t>Datos Salida</t>
  </si>
  <si>
    <t>Mensual</t>
  </si>
  <si>
    <r>
      <t xml:space="preserve">Prom&gt;=7.5 y </t>
    </r>
    <r>
      <rPr>
        <sz val="11"/>
        <color rgb="FFFF0000"/>
        <rFont val="Calibri"/>
        <family val="2"/>
        <scheme val="minor"/>
      </rPr>
      <t>Prom&lt;9</t>
    </r>
  </si>
  <si>
    <t>Martes</t>
  </si>
  <si>
    <t>Miércoles</t>
  </si>
  <si>
    <t>Viernes</t>
  </si>
  <si>
    <t>Sábado</t>
  </si>
  <si>
    <t>Lapices</t>
  </si>
  <si>
    <t>X</t>
  </si>
  <si>
    <t>Cantidad</t>
  </si>
  <si>
    <t>cantLap&gt;=1000</t>
  </si>
  <si>
    <t>costo</t>
  </si>
  <si>
    <t>cantLap&lt;1000</t>
  </si>
  <si>
    <t>Cliente 1</t>
  </si>
  <si>
    <t>Cliente 2</t>
  </si>
  <si>
    <t>Cliente 3</t>
  </si>
  <si>
    <t>Pago</t>
  </si>
  <si>
    <t>cantidad</t>
  </si>
  <si>
    <t>Regalo</t>
  </si>
  <si>
    <t>Costo</t>
  </si>
  <si>
    <t>Tarjeta</t>
  </si>
  <si>
    <t>Chocolate</t>
  </si>
  <si>
    <t>Flores</t>
  </si>
  <si>
    <t>Anillo</t>
  </si>
  <si>
    <t>Rango costo $</t>
  </si>
  <si>
    <t>Monto</t>
  </si>
  <si>
    <t>Persona</t>
  </si>
  <si>
    <t>Ramon</t>
  </si>
  <si>
    <t>Chocolate/Tarjeta</t>
  </si>
  <si>
    <t>Flores/Chocolate/Tarjeta</t>
  </si>
  <si>
    <t>poliza</t>
  </si>
  <si>
    <t>A</t>
  </si>
  <si>
    <t>B</t>
  </si>
  <si>
    <t>Plan A</t>
  </si>
  <si>
    <t>Plan B</t>
  </si>
  <si>
    <t>CostoBase $</t>
  </si>
  <si>
    <t>Carga</t>
  </si>
  <si>
    <t>Alcohol</t>
  </si>
  <si>
    <t>lentes</t>
  </si>
  <si>
    <t>enfermedad</t>
  </si>
  <si>
    <t>Edad &gt;40</t>
  </si>
  <si>
    <t>Simulacion</t>
  </si>
  <si>
    <t>Pepe</t>
  </si>
  <si>
    <t>Plan</t>
  </si>
  <si>
    <t>Pagar(Costo)</t>
  </si>
  <si>
    <t>Jaimito</t>
  </si>
  <si>
    <t>S</t>
  </si>
  <si>
    <t>N</t>
  </si>
  <si>
    <t>#</t>
  </si>
  <si>
    <r>
      <rPr>
        <sz val="14"/>
        <color rgb="FFFF0000"/>
        <rFont val="Calibri"/>
        <family val="2"/>
        <scheme val="minor"/>
      </rPr>
      <t>P01</t>
    </r>
    <r>
      <rPr>
        <sz val="14"/>
        <color theme="1"/>
        <rFont val="Calibri"/>
        <family val="2"/>
        <scheme val="minor"/>
      </rPr>
      <t xml:space="preserve">. Diseñar un algoritmo que permita </t>
    </r>
    <r>
      <rPr>
        <sz val="14"/>
        <color rgb="FF0070C0"/>
        <rFont val="Calibri"/>
        <family val="2"/>
        <scheme val="minor"/>
      </rPr>
      <t>sumar los numeros pares entre 1 al 20</t>
    </r>
    <r>
      <rPr>
        <sz val="14"/>
        <color theme="1"/>
        <rFont val="Calibri"/>
        <family val="2"/>
        <scheme val="minor"/>
      </rPr>
      <t>.</t>
    </r>
  </si>
  <si>
    <t>Condición Par</t>
  </si>
  <si>
    <t>numInit</t>
  </si>
  <si>
    <r>
      <rPr>
        <sz val="14"/>
        <color rgb="FFFF0000"/>
        <rFont val="Calibri"/>
        <family val="2"/>
        <scheme val="minor"/>
      </rPr>
      <t xml:space="preserve">Pregunta. </t>
    </r>
    <r>
      <rPr>
        <sz val="14"/>
        <color theme="1"/>
        <rFont val="Calibri"/>
        <family val="2"/>
        <scheme val="minor"/>
      </rPr>
      <t>Diseñar un algoritmo para determinar que mes del año es.</t>
    </r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</si>
  <si>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</si>
  <si>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</si>
  <si>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</si>
  <si>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</si>
  <si>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</si>
  <si>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</si>
  <si>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</si>
  <si>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</si>
  <si>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</si>
  <si>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</si>
  <si>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</si>
  <si>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</si>
  <si>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mesTetra</t>
  </si>
  <si>
    <t>#mesNum</t>
  </si>
  <si>
    <t xml:space="preserve">Menores =0 </t>
  </si>
  <si>
    <t>Mayores de 0</t>
  </si>
  <si>
    <t>Datos de entrada</t>
  </si>
  <si>
    <t>Datos de 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</si>
</sst>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16"/>
      <color indexed="81"/>
      <name val="Tahoma"/>
      <family val="2"/>
    </font>
    <font>
      <b/>
      <sz val="11"/>
      <color indexed="81"/>
      <name val="Tahoma"/>
      <family val="2"/>
    </font>
    <font>
      <sz val="18"/>
      <color theme="1"/>
      <name val="Calibri"/>
      <family val="2"/>
      <scheme val="minor"/>
    </font>
    <font>
      <sz val="18"/>
      <color theme="4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color theme="9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0070C0"/>
      <name val="Calibri"/>
      <family val="2"/>
      <scheme val="minor"/>
    </font>
    <font>
      <b/>
      <sz val="12"/>
      <color indexed="81"/>
      <name val="Tahoma"/>
      <family val="2"/>
    </font>
    <font>
      <sz val="12"/>
      <color indexed="81"/>
      <name val="Tahoma"/>
      <family val="2"/>
    </font>
  </fonts>
  <fills count="1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1" xfId="0" applyFont="1" applyBorder="1"/>
    <xf numFmtId="0" fontId="5" fillId="0" borderId="1" xfId="0" applyFont="1" applyBorder="1"/>
    <xf numFmtId="0" fontId="9" fillId="0" borderId="1" xfId="0" applyFont="1" applyBorder="1"/>
    <xf numFmtId="0" fontId="7" fillId="0" borderId="1" xfId="0" applyFont="1" applyBorder="1"/>
    <xf numFmtId="9" fontId="5" fillId="0" borderId="1" xfId="0" applyNumberFormat="1" applyFont="1" applyBorder="1"/>
    <xf numFmtId="0" fontId="7" fillId="2" borderId="1" xfId="0" applyFont="1" applyFill="1" applyBorder="1"/>
    <xf numFmtId="0" fontId="12" fillId="3" borderId="0" xfId="0" applyFont="1" applyFill="1"/>
    <xf numFmtId="0" fontId="9" fillId="3" borderId="1" xfId="0" applyFont="1" applyFill="1" applyBorder="1"/>
    <xf numFmtId="0" fontId="9" fillId="4" borderId="1" xfId="0" applyFont="1" applyFill="1" applyBorder="1"/>
    <xf numFmtId="2" fontId="0" fillId="0" borderId="0" xfId="0" applyNumberFormat="1"/>
    <xf numFmtId="0" fontId="0" fillId="5" borderId="0" xfId="0" applyFill="1"/>
    <xf numFmtId="10" fontId="5" fillId="0" borderId="1" xfId="0" applyNumberFormat="1" applyFont="1" applyBorder="1"/>
    <xf numFmtId="2" fontId="7" fillId="2" borderId="1" xfId="0" applyNumberFormat="1" applyFont="1" applyFill="1" applyBorder="1"/>
    <xf numFmtId="0" fontId="0" fillId="4" borderId="0" xfId="0" applyFill="1"/>
    <xf numFmtId="0" fontId="0" fillId="3" borderId="1" xfId="0" applyFill="1" applyBorder="1"/>
    <xf numFmtId="0" fontId="0" fillId="0" borderId="1" xfId="0" applyBorder="1"/>
    <xf numFmtId="9" fontId="0" fillId="0" borderId="1" xfId="0" applyNumberFormat="1" applyBorder="1"/>
    <xf numFmtId="0" fontId="0" fillId="5" borderId="1" xfId="0" applyFill="1" applyBorder="1"/>
    <xf numFmtId="2" fontId="0" fillId="0" borderId="1" xfId="0" applyNumberFormat="1" applyBorder="1"/>
    <xf numFmtId="0" fontId="0" fillId="6" borderId="1" xfId="0" applyFill="1" applyBorder="1"/>
    <xf numFmtId="0" fontId="0" fillId="3" borderId="0" xfId="0" applyFill="1"/>
    <xf numFmtId="0" fontId="0" fillId="7" borderId="0" xfId="0" applyFill="1"/>
    <xf numFmtId="0" fontId="0" fillId="2" borderId="0" xfId="0" applyFill="1"/>
    <xf numFmtId="9" fontId="0" fillId="0" borderId="0" xfId="0" applyNumberFormat="1"/>
    <xf numFmtId="9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8" borderId="1" xfId="0" applyFill="1" applyBorder="1"/>
    <xf numFmtId="0" fontId="0" fillId="0" borderId="0" xfId="0" applyAlignment="1">
      <alignment wrapText="1"/>
    </xf>
    <xf numFmtId="0" fontId="0" fillId="9" borderId="5" xfId="0" applyFill="1" applyBorder="1"/>
    <xf numFmtId="0" fontId="0" fillId="9" borderId="0" xfId="0" applyFill="1" applyBorder="1"/>
    <xf numFmtId="0" fontId="0" fillId="9" borderId="6" xfId="0" applyFill="1" applyBorder="1"/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0" fontId="0" fillId="11" borderId="1" xfId="0" applyFill="1" applyBorder="1"/>
    <xf numFmtId="0" fontId="0" fillId="12" borderId="1" xfId="0" applyFill="1" applyBorder="1"/>
    <xf numFmtId="0" fontId="0" fillId="9" borderId="0" xfId="0" applyFill="1"/>
    <xf numFmtId="0" fontId="0" fillId="10" borderId="0" xfId="0" applyFill="1"/>
    <xf numFmtId="0" fontId="1" fillId="9" borderId="0" xfId="0" applyFont="1" applyFill="1" applyBorder="1"/>
    <xf numFmtId="0" fontId="1" fillId="12" borderId="1" xfId="0" applyFont="1" applyFill="1" applyBorder="1"/>
    <xf numFmtId="0" fontId="1" fillId="11" borderId="1" xfId="0" applyFont="1" applyFill="1" applyBorder="1" applyAlignment="1">
      <alignment horizontal="center" vertical="center"/>
    </xf>
    <xf numFmtId="0" fontId="0" fillId="13" borderId="1" xfId="0" applyFill="1" applyBorder="1"/>
    <xf numFmtId="0" fontId="0" fillId="1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7" borderId="1" xfId="0" applyFill="1" applyBorder="1"/>
    <xf numFmtId="0" fontId="0" fillId="9" borderId="1" xfId="0" applyFill="1" applyBorder="1"/>
    <xf numFmtId="9" fontId="0" fillId="2" borderId="1" xfId="0" applyNumberFormat="1" applyFill="1" applyBorder="1"/>
    <xf numFmtId="9" fontId="0" fillId="14" borderId="1" xfId="0" applyNumberFormat="1" applyFill="1" applyBorder="1"/>
    <xf numFmtId="0" fontId="0" fillId="15" borderId="1" xfId="0" applyFill="1" applyBorder="1"/>
    <xf numFmtId="0" fontId="0" fillId="0" borderId="0" xfId="0" applyAlignment="1">
      <alignment horizontal="center" vertical="center"/>
    </xf>
    <xf numFmtId="0" fontId="21" fillId="0" borderId="0" xfId="0" applyFont="1"/>
    <xf numFmtId="0" fontId="0" fillId="12" borderId="0" xfId="0" applyFill="1"/>
    <xf numFmtId="0" fontId="0" fillId="2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6" borderId="0" xfId="0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7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wrapText="1"/>
    </xf>
    <xf numFmtId="0" fontId="2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8" borderId="0" xfId="0" applyFill="1" applyAlignment="1">
      <alignment horizontal="center" wrapText="1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0" fontId="0" fillId="11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8" borderId="8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tmp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3</xdr:row>
      <xdr:rowOff>38100</xdr:rowOff>
    </xdr:from>
    <xdr:to>
      <xdr:col>8</xdr:col>
      <xdr:colOff>145340</xdr:colOff>
      <xdr:row>7</xdr:row>
      <xdr:rowOff>180975</xdr:rowOff>
    </xdr:to>
    <xdr:pic>
      <xdr:nvPicPr>
        <xdr:cNvPr id="2" name="Imagen 1" descr="Recorte de pantalla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609600"/>
          <a:ext cx="7098590" cy="90487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104775</xdr:rowOff>
    </xdr:from>
    <xdr:to>
      <xdr:col>7</xdr:col>
      <xdr:colOff>565604</xdr:colOff>
      <xdr:row>8</xdr:row>
      <xdr:rowOff>142875</xdr:rowOff>
    </xdr:to>
    <xdr:pic>
      <xdr:nvPicPr>
        <xdr:cNvPr id="2" name="Imagen 1"/>
        <xdr:cNvPicPr/>
      </xdr:nvPicPr>
      <xdr:blipFill rotWithShape="1">
        <a:blip xmlns:r="http://schemas.openxmlformats.org/officeDocument/2006/relationships" r:embed="rId1"/>
        <a:srcRect t="39045" b="27603"/>
        <a:stretch/>
      </xdr:blipFill>
      <xdr:spPr bwMode="auto">
        <a:xfrm>
          <a:off x="0" y="104775"/>
          <a:ext cx="4464050" cy="156210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351294</xdr:colOff>
      <xdr:row>10</xdr:row>
      <xdr:rowOff>28333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9047619" cy="193333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46527</xdr:rowOff>
    </xdr:from>
    <xdr:to>
      <xdr:col>7</xdr:col>
      <xdr:colOff>439354</xdr:colOff>
      <xdr:row>5</xdr:row>
      <xdr:rowOff>91166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6527"/>
          <a:ext cx="5773354" cy="9971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7328</xdr:colOff>
      <xdr:row>0</xdr:row>
      <xdr:rowOff>26378</xdr:rowOff>
    </xdr:from>
    <xdr:to>
      <xdr:col>9</xdr:col>
      <xdr:colOff>153455</xdr:colOff>
      <xdr:row>4</xdr:row>
      <xdr:rowOff>108468</xdr:rowOff>
    </xdr:to>
    <xdr:pic>
      <xdr:nvPicPr>
        <xdr:cNvPr id="2" name="Imagen 1" descr="Recorte de pantalla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8" y="26378"/>
          <a:ext cx="6630454" cy="8440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76202</xdr:colOff>
      <xdr:row>0</xdr:row>
      <xdr:rowOff>123825</xdr:rowOff>
    </xdr:from>
    <xdr:to>
      <xdr:col>7</xdr:col>
      <xdr:colOff>350959</xdr:colOff>
      <xdr:row>21</xdr:row>
      <xdr:rowOff>67225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2" y="123825"/>
          <a:ext cx="4495798" cy="41344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619125</xdr:colOff>
      <xdr:row>10</xdr:row>
      <xdr:rowOff>136071</xdr:rowOff>
    </xdr:to>
    <xdr:pic>
      <xdr:nvPicPr>
        <xdr:cNvPr id="2" name="Imagen 1"/>
        <xdr:cNvPicPr/>
      </xdr:nvPicPr>
      <xdr:blipFill rotWithShape="1">
        <a:blip xmlns:r="http://schemas.openxmlformats.org/officeDocument/2006/relationships" r:embed="rId1"/>
        <a:srcRect t="37650" b="2512"/>
        <a:stretch/>
      </xdr:blipFill>
      <xdr:spPr bwMode="auto">
        <a:xfrm>
          <a:off x="0" y="0"/>
          <a:ext cx="4429125" cy="2041071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95250</xdr:rowOff>
    </xdr:from>
    <xdr:to>
      <xdr:col>5</xdr:col>
      <xdr:colOff>694055</xdr:colOff>
      <xdr:row>5</xdr:row>
      <xdr:rowOff>114300</xdr:rowOff>
    </xdr:to>
    <xdr:pic>
      <xdr:nvPicPr>
        <xdr:cNvPr id="2" name="Imagen 1"/>
        <xdr:cNvPicPr/>
      </xdr:nvPicPr>
      <xdr:blipFill rotWithShape="1">
        <a:blip xmlns:r="http://schemas.openxmlformats.org/officeDocument/2006/relationships" r:embed="rId1"/>
        <a:srcRect t="15910" b="61230"/>
        <a:stretch/>
      </xdr:blipFill>
      <xdr:spPr bwMode="auto">
        <a:xfrm>
          <a:off x="47625" y="95250"/>
          <a:ext cx="4456430" cy="97155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123825</xdr:rowOff>
    </xdr:from>
    <xdr:to>
      <xdr:col>5</xdr:col>
      <xdr:colOff>724535</xdr:colOff>
      <xdr:row>2</xdr:row>
      <xdr:rowOff>95250</xdr:rowOff>
    </xdr:to>
    <xdr:pic>
      <xdr:nvPicPr>
        <xdr:cNvPr id="2" name="Imagen 1"/>
        <xdr:cNvPicPr/>
      </xdr:nvPicPr>
      <xdr:blipFill rotWithShape="1">
        <a:blip xmlns:r="http://schemas.openxmlformats.org/officeDocument/2006/relationships" r:embed="rId1"/>
        <a:srcRect t="88611" b="3620"/>
        <a:stretch/>
      </xdr:blipFill>
      <xdr:spPr bwMode="auto">
        <a:xfrm>
          <a:off x="28575" y="123825"/>
          <a:ext cx="4505960" cy="35242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  <xdr:twoCellAnchor editAs="oneCell">
    <xdr:from>
      <xdr:col>0</xdr:col>
      <xdr:colOff>0</xdr:colOff>
      <xdr:row>2</xdr:row>
      <xdr:rowOff>133350</xdr:rowOff>
    </xdr:from>
    <xdr:to>
      <xdr:col>5</xdr:col>
      <xdr:colOff>509905</xdr:colOff>
      <xdr:row>4</xdr:row>
      <xdr:rowOff>66675</xdr:rowOff>
    </xdr:to>
    <xdr:pic>
      <xdr:nvPicPr>
        <xdr:cNvPr id="3" name="Imagen 2"/>
        <xdr:cNvPicPr/>
      </xdr:nvPicPr>
      <xdr:blipFill rotWithShape="1">
        <a:blip xmlns:r="http://schemas.openxmlformats.org/officeDocument/2006/relationships" r:embed="rId2"/>
        <a:srcRect b="93492"/>
        <a:stretch/>
      </xdr:blipFill>
      <xdr:spPr>
        <a:xfrm>
          <a:off x="0" y="514350"/>
          <a:ext cx="4319905" cy="31432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333996</xdr:colOff>
      <xdr:row>7</xdr:row>
      <xdr:rowOff>171450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582396" cy="15049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6</xdr:col>
      <xdr:colOff>131445</xdr:colOff>
      <xdr:row>12</xdr:row>
      <xdr:rowOff>152400</xdr:rowOff>
    </xdr:to>
    <xdr:pic>
      <xdr:nvPicPr>
        <xdr:cNvPr id="2" name="Imagen 1"/>
        <xdr:cNvPicPr/>
      </xdr:nvPicPr>
      <xdr:blipFill rotWithShape="1">
        <a:blip xmlns:r="http://schemas.openxmlformats.org/officeDocument/2006/relationships" r:embed="rId1"/>
        <a:srcRect t="12686" b="34248"/>
        <a:stretch/>
      </xdr:blipFill>
      <xdr:spPr>
        <a:xfrm>
          <a:off x="0" y="47625"/>
          <a:ext cx="4703445" cy="2390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10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"/>
  <sheetViews>
    <sheetView workbookViewId="0">
      <selection activeCell="H16" sqref="H16"/>
    </sheetView>
  </sheetViews>
  <sheetFormatPr baseColWidth="10" defaultRowHeight="15" x14ac:dyDescent="0.25"/>
  <cols>
    <col min="1" max="1" width="9.7109375" bestFit="1" customWidth="1"/>
    <col min="2" max="2" width="12.140625" bestFit="1" customWidth="1"/>
    <col min="3" max="3" width="18.7109375" bestFit="1" customWidth="1"/>
    <col min="4" max="4" width="17" bestFit="1" customWidth="1"/>
  </cols>
  <sheetData>
    <row r="1" spans="1:5" ht="22.5" customHeight="1" x14ac:dyDescent="0.25">
      <c r="A1" s="68" t="s">
        <v>7</v>
      </c>
      <c r="B1" s="68"/>
      <c r="C1" s="68"/>
      <c r="D1" s="68"/>
      <c r="E1" s="68"/>
    </row>
    <row r="2" spans="1:5" ht="22.5" customHeight="1" x14ac:dyDescent="0.25">
      <c r="A2" s="68"/>
      <c r="B2" s="68"/>
      <c r="C2" s="68"/>
      <c r="D2" s="68"/>
      <c r="E2" s="68"/>
    </row>
    <row r="3" spans="1:5" x14ac:dyDescent="0.25">
      <c r="A3" s="1" t="s">
        <v>6</v>
      </c>
      <c r="B3" s="2" t="s">
        <v>0</v>
      </c>
      <c r="C3" s="3" t="s">
        <v>8</v>
      </c>
      <c r="D3" s="4" t="s">
        <v>1</v>
      </c>
    </row>
    <row r="4" spans="1:5" x14ac:dyDescent="0.25">
      <c r="A4" s="1" t="s">
        <v>2</v>
      </c>
      <c r="B4" s="5">
        <v>0.25</v>
      </c>
      <c r="C4" s="3">
        <v>15</v>
      </c>
      <c r="D4" s="4">
        <f>C4*B4/100%</f>
        <v>3.75</v>
      </c>
    </row>
    <row r="5" spans="1:5" x14ac:dyDescent="0.25">
      <c r="A5" s="1" t="s">
        <v>3</v>
      </c>
      <c r="B5" s="5">
        <v>0.25</v>
      </c>
      <c r="C5" s="3">
        <v>20</v>
      </c>
      <c r="D5" s="4">
        <f t="shared" ref="D5:D7" si="0">C5*B5/100%</f>
        <v>5</v>
      </c>
    </row>
    <row r="6" spans="1:5" x14ac:dyDescent="0.25">
      <c r="A6" s="1" t="s">
        <v>4</v>
      </c>
      <c r="B6" s="5">
        <v>0.25</v>
      </c>
      <c r="C6" s="3">
        <v>20</v>
      </c>
      <c r="D6" s="4">
        <f t="shared" si="0"/>
        <v>5</v>
      </c>
    </row>
    <row r="7" spans="1:5" x14ac:dyDescent="0.25">
      <c r="A7" s="1" t="s">
        <v>5</v>
      </c>
      <c r="B7" s="5">
        <v>0.25</v>
      </c>
      <c r="C7" s="3">
        <v>20</v>
      </c>
      <c r="D7" s="4">
        <f t="shared" si="0"/>
        <v>5</v>
      </c>
    </row>
    <row r="8" spans="1:5" x14ac:dyDescent="0.25">
      <c r="A8" s="69" t="s">
        <v>9</v>
      </c>
      <c r="B8" s="69"/>
      <c r="C8" s="69"/>
      <c r="D8" s="6">
        <f>SUM(D4:D7)</f>
        <v>18.75</v>
      </c>
    </row>
  </sheetData>
  <mergeCells count="2">
    <mergeCell ref="A1:E2"/>
    <mergeCell ref="A8:C8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C13"/>
  <sheetViews>
    <sheetView zoomScale="140" zoomScaleNormal="140" workbookViewId="0">
      <selection activeCell="G9" sqref="G9"/>
    </sheetView>
  </sheetViews>
  <sheetFormatPr baseColWidth="10" defaultRowHeight="15" x14ac:dyDescent="0.25"/>
  <sheetData>
    <row r="7" spans="2:3" x14ac:dyDescent="0.25">
      <c r="B7">
        <v>1</v>
      </c>
      <c r="C7" t="s">
        <v>94</v>
      </c>
    </row>
    <row r="8" spans="2:3" x14ac:dyDescent="0.25">
      <c r="B8">
        <v>2</v>
      </c>
      <c r="C8" t="s">
        <v>93</v>
      </c>
    </row>
    <row r="9" spans="2:3" x14ac:dyDescent="0.25">
      <c r="B9">
        <v>3</v>
      </c>
      <c r="C9" t="s">
        <v>135</v>
      </c>
    </row>
    <row r="10" spans="2:3" x14ac:dyDescent="0.25">
      <c r="B10">
        <v>4</v>
      </c>
      <c r="C10" t="s">
        <v>136</v>
      </c>
    </row>
    <row r="11" spans="2:3" x14ac:dyDescent="0.25">
      <c r="B11">
        <v>5</v>
      </c>
      <c r="C11" t="s">
        <v>95</v>
      </c>
    </row>
    <row r="12" spans="2:3" x14ac:dyDescent="0.25">
      <c r="B12">
        <v>6</v>
      </c>
      <c r="C12" t="s">
        <v>137</v>
      </c>
    </row>
    <row r="13" spans="2:3" x14ac:dyDescent="0.25">
      <c r="B13">
        <v>7</v>
      </c>
      <c r="C13" t="s">
        <v>138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E18"/>
  <sheetViews>
    <sheetView workbookViewId="0">
      <selection activeCell="G16" sqref="G16"/>
    </sheetView>
  </sheetViews>
  <sheetFormatPr baseColWidth="10" defaultRowHeight="15" x14ac:dyDescent="0.25"/>
  <cols>
    <col min="4" max="4" width="13.7109375" bestFit="1" customWidth="1"/>
  </cols>
  <sheetData>
    <row r="10" spans="2:5" x14ac:dyDescent="0.25">
      <c r="D10" s="15" t="s">
        <v>141</v>
      </c>
      <c r="E10" s="15" t="s">
        <v>143</v>
      </c>
    </row>
    <row r="11" spans="2:5" x14ac:dyDescent="0.25">
      <c r="B11" t="s">
        <v>139</v>
      </c>
      <c r="C11" s="78" t="s">
        <v>140</v>
      </c>
      <c r="D11" s="16" t="s">
        <v>142</v>
      </c>
      <c r="E11" s="16">
        <v>0.85</v>
      </c>
    </row>
    <row r="12" spans="2:5" x14ac:dyDescent="0.25">
      <c r="C12" s="78"/>
      <c r="D12" s="16" t="s">
        <v>144</v>
      </c>
      <c r="E12" s="16">
        <v>0.9</v>
      </c>
    </row>
    <row r="14" spans="2:5" x14ac:dyDescent="0.25">
      <c r="B14" s="79" t="s">
        <v>129</v>
      </c>
      <c r="C14" s="79"/>
      <c r="D14" s="79"/>
    </row>
    <row r="15" spans="2:5" x14ac:dyDescent="0.25">
      <c r="B15" s="16"/>
      <c r="C15" s="51" t="s">
        <v>149</v>
      </c>
      <c r="D15" s="45" t="s">
        <v>148</v>
      </c>
    </row>
    <row r="16" spans="2:5" x14ac:dyDescent="0.25">
      <c r="B16" s="16" t="s">
        <v>145</v>
      </c>
      <c r="C16" s="16">
        <v>1500</v>
      </c>
      <c r="D16" s="16">
        <f>C16*E11</f>
        <v>1275</v>
      </c>
    </row>
    <row r="17" spans="2:4" x14ac:dyDescent="0.25">
      <c r="B17" s="16" t="s">
        <v>146</v>
      </c>
      <c r="C17" s="16">
        <v>800</v>
      </c>
      <c r="D17" s="16">
        <f>C17*E12</f>
        <v>720</v>
      </c>
    </row>
    <row r="18" spans="2:4" x14ac:dyDescent="0.25">
      <c r="B18" s="16" t="s">
        <v>147</v>
      </c>
      <c r="C18" s="16">
        <v>1000</v>
      </c>
      <c r="D18" s="16">
        <f>C18*E11</f>
        <v>850</v>
      </c>
    </row>
  </sheetData>
  <mergeCells count="2">
    <mergeCell ref="C11:C12"/>
    <mergeCell ref="B14:D1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H3:K15"/>
  <sheetViews>
    <sheetView topLeftCell="D1" workbookViewId="0">
      <selection activeCell="L14" sqref="L14"/>
    </sheetView>
  </sheetViews>
  <sheetFormatPr baseColWidth="10" defaultRowHeight="15" x14ac:dyDescent="0.25"/>
  <cols>
    <col min="10" max="10" width="23.42578125" bestFit="1" customWidth="1"/>
  </cols>
  <sheetData>
    <row r="3" spans="8:11" x14ac:dyDescent="0.25">
      <c r="I3" s="16"/>
      <c r="J3" s="80" t="s">
        <v>156</v>
      </c>
      <c r="K3" s="81"/>
    </row>
    <row r="4" spans="8:11" x14ac:dyDescent="0.25">
      <c r="I4" s="15" t="s">
        <v>150</v>
      </c>
      <c r="J4" s="82" t="s">
        <v>151</v>
      </c>
      <c r="K4" s="83"/>
    </row>
    <row r="5" spans="8:11" x14ac:dyDescent="0.25">
      <c r="I5" s="16" t="s">
        <v>152</v>
      </c>
      <c r="J5" s="27">
        <v>10</v>
      </c>
      <c r="K5" s="27"/>
    </row>
    <row r="6" spans="8:11" x14ac:dyDescent="0.25">
      <c r="I6" s="16" t="s">
        <v>153</v>
      </c>
      <c r="J6" s="27">
        <v>11</v>
      </c>
      <c r="K6" s="27">
        <v>100</v>
      </c>
    </row>
    <row r="7" spans="8:11" x14ac:dyDescent="0.25">
      <c r="I7" s="16" t="s">
        <v>154</v>
      </c>
      <c r="J7" s="27">
        <v>101</v>
      </c>
      <c r="K7" s="27">
        <v>250</v>
      </c>
    </row>
    <row r="8" spans="8:11" x14ac:dyDescent="0.25">
      <c r="I8" s="16" t="s">
        <v>155</v>
      </c>
      <c r="J8" s="27">
        <v>251</v>
      </c>
      <c r="K8" s="27"/>
    </row>
    <row r="11" spans="8:11" x14ac:dyDescent="0.25">
      <c r="H11" s="75" t="s">
        <v>129</v>
      </c>
      <c r="I11" s="75"/>
      <c r="J11" s="75"/>
    </row>
    <row r="12" spans="8:11" x14ac:dyDescent="0.25">
      <c r="H12" s="55" t="s">
        <v>158</v>
      </c>
      <c r="I12" s="55" t="s">
        <v>157</v>
      </c>
      <c r="J12" s="29" t="s">
        <v>150</v>
      </c>
    </row>
    <row r="13" spans="8:11" x14ac:dyDescent="0.25">
      <c r="H13" s="16" t="s">
        <v>85</v>
      </c>
      <c r="I13" s="16">
        <v>20</v>
      </c>
      <c r="J13" s="16" t="s">
        <v>160</v>
      </c>
    </row>
    <row r="14" spans="8:11" x14ac:dyDescent="0.25">
      <c r="H14" s="16" t="s">
        <v>87</v>
      </c>
      <c r="I14" s="16">
        <v>100</v>
      </c>
      <c r="J14" s="16" t="s">
        <v>160</v>
      </c>
    </row>
    <row r="15" spans="8:11" x14ac:dyDescent="0.25">
      <c r="H15" s="16" t="s">
        <v>159</v>
      </c>
      <c r="I15" s="16">
        <v>200</v>
      </c>
      <c r="J15" s="16" t="s">
        <v>161</v>
      </c>
    </row>
  </sheetData>
  <mergeCells count="3">
    <mergeCell ref="J3:K3"/>
    <mergeCell ref="J4:K4"/>
    <mergeCell ref="H11:J1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M15"/>
  <sheetViews>
    <sheetView topLeftCell="A4" zoomScale="140" zoomScaleNormal="140" workbookViewId="0">
      <selection activeCell="M14" sqref="M14"/>
    </sheetView>
  </sheetViews>
  <sheetFormatPr baseColWidth="10" defaultRowHeight="15" x14ac:dyDescent="0.25"/>
  <cols>
    <col min="3" max="3" width="7.42578125" bestFit="1" customWidth="1"/>
    <col min="4" max="4" width="4.85546875" bestFit="1" customWidth="1"/>
    <col min="5" max="5" width="6" bestFit="1" customWidth="1"/>
    <col min="6" max="6" width="10.7109375" bestFit="1" customWidth="1"/>
    <col min="7" max="7" width="6.5703125" bestFit="1" customWidth="1"/>
    <col min="8" max="8" width="12" bestFit="1" customWidth="1"/>
    <col min="9" max="9" width="6.5703125" bestFit="1" customWidth="1"/>
    <col min="10" max="10" width="12.28515625" bestFit="1" customWidth="1"/>
    <col min="11" max="11" width="7.7109375" bestFit="1" customWidth="1"/>
    <col min="12" max="12" width="6.5703125" bestFit="1" customWidth="1"/>
    <col min="13" max="13" width="12" bestFit="1" customWidth="1"/>
    <col min="14" max="14" width="9" bestFit="1" customWidth="1"/>
  </cols>
  <sheetData>
    <row r="1" spans="3:13" x14ac:dyDescent="0.25">
      <c r="K1" t="s">
        <v>168</v>
      </c>
    </row>
    <row r="2" spans="3:13" x14ac:dyDescent="0.25">
      <c r="I2" s="16" t="s">
        <v>162</v>
      </c>
      <c r="J2" s="54" t="s">
        <v>167</v>
      </c>
      <c r="K2" s="16" t="s">
        <v>169</v>
      </c>
      <c r="L2" s="16" t="s">
        <v>170</v>
      </c>
      <c r="M2" s="16" t="s">
        <v>171</v>
      </c>
    </row>
    <row r="3" spans="3:13" x14ac:dyDescent="0.25">
      <c r="I3" s="16" t="s">
        <v>165</v>
      </c>
      <c r="J3" s="16">
        <v>1200</v>
      </c>
      <c r="K3" s="17">
        <v>0.1</v>
      </c>
      <c r="L3" s="17">
        <v>0.05</v>
      </c>
      <c r="M3" s="17">
        <v>0.05</v>
      </c>
    </row>
    <row r="4" spans="3:13" x14ac:dyDescent="0.25">
      <c r="I4" s="16" t="s">
        <v>166</v>
      </c>
      <c r="J4" s="16">
        <v>950</v>
      </c>
      <c r="K4" s="17">
        <v>0.1</v>
      </c>
      <c r="L4" s="17">
        <v>0.05</v>
      </c>
      <c r="M4" s="17">
        <v>0.05</v>
      </c>
    </row>
    <row r="6" spans="3:13" x14ac:dyDescent="0.25">
      <c r="I6" s="84" t="s">
        <v>172</v>
      </c>
      <c r="J6" s="84"/>
    </row>
    <row r="7" spans="3:13" x14ac:dyDescent="0.25">
      <c r="I7" s="56">
        <v>0.2</v>
      </c>
      <c r="J7" s="57">
        <v>0.1</v>
      </c>
    </row>
    <row r="10" spans="3:13" x14ac:dyDescent="0.25">
      <c r="F10" t="s">
        <v>173</v>
      </c>
    </row>
    <row r="11" spans="3:13" x14ac:dyDescent="0.25">
      <c r="C11" s="16"/>
      <c r="D11" s="45" t="s">
        <v>175</v>
      </c>
      <c r="E11" s="15" t="s">
        <v>151</v>
      </c>
      <c r="F11" s="45" t="s">
        <v>169</v>
      </c>
      <c r="G11" s="45" t="s">
        <v>170</v>
      </c>
      <c r="H11" s="45" t="s">
        <v>171</v>
      </c>
      <c r="I11" s="45" t="s">
        <v>119</v>
      </c>
      <c r="J11" s="58" t="s">
        <v>176</v>
      </c>
    </row>
    <row r="12" spans="3:13" x14ac:dyDescent="0.25">
      <c r="C12" s="16" t="s">
        <v>174</v>
      </c>
      <c r="D12" s="16" t="s">
        <v>163</v>
      </c>
      <c r="E12" s="16">
        <v>1200</v>
      </c>
      <c r="F12" s="16" t="s">
        <v>178</v>
      </c>
      <c r="G12" s="16" t="s">
        <v>179</v>
      </c>
      <c r="H12" s="16" t="s">
        <v>179</v>
      </c>
      <c r="I12" s="16">
        <v>60</v>
      </c>
      <c r="J12" s="16">
        <f>(E12)+(IF(F12="S",E12*0.1,0))+(IF(F12="S",E12*0.2,0))</f>
        <v>1560</v>
      </c>
    </row>
    <row r="13" spans="3:13" x14ac:dyDescent="0.25">
      <c r="C13" s="16" t="s">
        <v>86</v>
      </c>
      <c r="D13" s="16" t="s">
        <v>164</v>
      </c>
      <c r="E13" s="16">
        <v>950</v>
      </c>
      <c r="F13" s="16" t="s">
        <v>179</v>
      </c>
      <c r="G13" s="16" t="s">
        <v>179</v>
      </c>
      <c r="H13" s="16" t="s">
        <v>179</v>
      </c>
      <c r="I13" s="16">
        <v>30</v>
      </c>
      <c r="J13" s="16">
        <f>E13+(E13*0.1)</f>
        <v>1045</v>
      </c>
    </row>
    <row r="14" spans="3:13" x14ac:dyDescent="0.25">
      <c r="C14" s="16" t="s">
        <v>159</v>
      </c>
      <c r="D14" s="16" t="s">
        <v>164</v>
      </c>
      <c r="E14" s="16">
        <v>950</v>
      </c>
      <c r="F14" s="16" t="s">
        <v>178</v>
      </c>
      <c r="G14" s="16" t="s">
        <v>178</v>
      </c>
      <c r="H14" s="16" t="s">
        <v>179</v>
      </c>
      <c r="I14" s="16">
        <v>45</v>
      </c>
      <c r="J14" s="16">
        <f>E14+(E14*0.35)</f>
        <v>1282.5</v>
      </c>
    </row>
    <row r="15" spans="3:13" x14ac:dyDescent="0.25">
      <c r="C15" s="16" t="s">
        <v>177</v>
      </c>
      <c r="D15" s="16" t="s">
        <v>163</v>
      </c>
      <c r="E15" s="16">
        <v>1200</v>
      </c>
      <c r="F15" s="16" t="s">
        <v>179</v>
      </c>
      <c r="G15" s="16" t="s">
        <v>178</v>
      </c>
      <c r="H15" s="16" t="s">
        <v>179</v>
      </c>
      <c r="I15" s="16">
        <v>20</v>
      </c>
      <c r="J15" s="16">
        <f>E15+(E15*0.15)</f>
        <v>1380</v>
      </c>
    </row>
  </sheetData>
  <mergeCells count="1">
    <mergeCell ref="I6:J6"/>
  </mergeCell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3"/>
  <sheetViews>
    <sheetView workbookViewId="0">
      <selection activeCell="D13" sqref="D13"/>
    </sheetView>
  </sheetViews>
  <sheetFormatPr baseColWidth="10" defaultRowHeight="15" x14ac:dyDescent="0.25"/>
  <cols>
    <col min="2" max="2" width="13.140625" bestFit="1" customWidth="1"/>
  </cols>
  <sheetData>
    <row r="1" spans="1:4" ht="18.75" x14ac:dyDescent="0.3">
      <c r="A1" s="60" t="s">
        <v>181</v>
      </c>
    </row>
    <row r="2" spans="1:4" x14ac:dyDescent="0.25">
      <c r="A2" s="52" t="s">
        <v>180</v>
      </c>
      <c r="B2" s="61" t="s">
        <v>182</v>
      </c>
    </row>
    <row r="3" spans="1:4" x14ac:dyDescent="0.25">
      <c r="A3" s="53">
        <v>1</v>
      </c>
      <c r="B3" s="53" t="str">
        <f>IF(MOD(A3,2)=0,"SI","NO")</f>
        <v>NO</v>
      </c>
    </row>
    <row r="4" spans="1:4" x14ac:dyDescent="0.25">
      <c r="A4" s="62">
        <v>2</v>
      </c>
      <c r="B4" s="53" t="str">
        <f t="shared" ref="B4:B22" si="0">IF(MOD(A4,2)=0,"SI","NO")</f>
        <v>SI</v>
      </c>
    </row>
    <row r="5" spans="1:4" x14ac:dyDescent="0.25">
      <c r="A5" s="53">
        <v>3</v>
      </c>
      <c r="B5" s="53" t="str">
        <f t="shared" si="0"/>
        <v>NO</v>
      </c>
    </row>
    <row r="6" spans="1:4" x14ac:dyDescent="0.25">
      <c r="A6" s="62">
        <v>4</v>
      </c>
      <c r="B6" s="53" t="str">
        <f t="shared" si="0"/>
        <v>SI</v>
      </c>
    </row>
    <row r="7" spans="1:4" x14ac:dyDescent="0.25">
      <c r="A7" s="53">
        <v>5</v>
      </c>
      <c r="B7" s="53" t="str">
        <f t="shared" si="0"/>
        <v>NO</v>
      </c>
      <c r="D7" s="64" t="s">
        <v>183</v>
      </c>
    </row>
    <row r="8" spans="1:4" x14ac:dyDescent="0.25">
      <c r="A8" s="62">
        <v>6</v>
      </c>
      <c r="B8" s="53" t="str">
        <f t="shared" si="0"/>
        <v>SI</v>
      </c>
    </row>
    <row r="9" spans="1:4" x14ac:dyDescent="0.25">
      <c r="A9" s="53">
        <v>7</v>
      </c>
      <c r="B9" s="53" t="str">
        <f t="shared" si="0"/>
        <v>NO</v>
      </c>
    </row>
    <row r="10" spans="1:4" x14ac:dyDescent="0.25">
      <c r="A10" s="62">
        <v>8</v>
      </c>
      <c r="B10" s="53" t="str">
        <f t="shared" si="0"/>
        <v>SI</v>
      </c>
    </row>
    <row r="11" spans="1:4" x14ac:dyDescent="0.25">
      <c r="A11" s="53">
        <v>9</v>
      </c>
      <c r="B11" s="53" t="str">
        <f t="shared" si="0"/>
        <v>NO</v>
      </c>
    </row>
    <row r="12" spans="1:4" x14ac:dyDescent="0.25">
      <c r="A12" s="62">
        <v>10</v>
      </c>
      <c r="B12" s="53" t="str">
        <f t="shared" si="0"/>
        <v>SI</v>
      </c>
    </row>
    <row r="13" spans="1:4" x14ac:dyDescent="0.25">
      <c r="A13" s="53">
        <v>11</v>
      </c>
      <c r="B13" s="53" t="str">
        <f t="shared" si="0"/>
        <v>NO</v>
      </c>
    </row>
    <row r="14" spans="1:4" x14ac:dyDescent="0.25">
      <c r="A14" s="62">
        <v>12</v>
      </c>
      <c r="B14" s="53" t="str">
        <f t="shared" si="0"/>
        <v>SI</v>
      </c>
    </row>
    <row r="15" spans="1:4" x14ac:dyDescent="0.25">
      <c r="A15" s="53">
        <v>13</v>
      </c>
      <c r="B15" s="53" t="str">
        <f t="shared" si="0"/>
        <v>NO</v>
      </c>
    </row>
    <row r="16" spans="1:4" x14ac:dyDescent="0.25">
      <c r="A16" s="62">
        <v>14</v>
      </c>
      <c r="B16" s="53" t="str">
        <f t="shared" si="0"/>
        <v>SI</v>
      </c>
    </row>
    <row r="17" spans="1:2" x14ac:dyDescent="0.25">
      <c r="A17" s="53">
        <v>15</v>
      </c>
      <c r="B17" s="53" t="str">
        <f t="shared" si="0"/>
        <v>NO</v>
      </c>
    </row>
    <row r="18" spans="1:2" x14ac:dyDescent="0.25">
      <c r="A18" s="62">
        <v>16</v>
      </c>
      <c r="B18" s="53" t="str">
        <f t="shared" si="0"/>
        <v>SI</v>
      </c>
    </row>
    <row r="19" spans="1:2" x14ac:dyDescent="0.25">
      <c r="A19" s="53">
        <v>17</v>
      </c>
      <c r="B19" s="53" t="str">
        <f t="shared" si="0"/>
        <v>NO</v>
      </c>
    </row>
    <row r="20" spans="1:2" x14ac:dyDescent="0.25">
      <c r="A20" s="62">
        <v>18</v>
      </c>
      <c r="B20" s="53" t="str">
        <f t="shared" si="0"/>
        <v>SI</v>
      </c>
    </row>
    <row r="21" spans="1:2" x14ac:dyDescent="0.25">
      <c r="A21" s="53">
        <v>19</v>
      </c>
      <c r="B21" s="53" t="str">
        <f t="shared" si="0"/>
        <v>NO</v>
      </c>
    </row>
    <row r="22" spans="1:2" x14ac:dyDescent="0.25">
      <c r="A22" s="62">
        <v>20</v>
      </c>
      <c r="B22" s="53" t="str">
        <f t="shared" si="0"/>
        <v>SI</v>
      </c>
    </row>
    <row r="23" spans="1:2" x14ac:dyDescent="0.25">
      <c r="A23" s="63">
        <f>SUMIF(B3:B22,"SI",A3:A22)</f>
        <v>110</v>
      </c>
    </row>
  </sheetData>
  <pageMargins left="0.7" right="0.7" top="0.75" bottom="0.75" header="0.3" footer="0.3"/>
  <pageSetup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J9" sqref="J9"/>
    </sheetView>
  </sheetViews>
  <sheetFormatPr baseColWidth="10" defaultRowHeight="15" x14ac:dyDescent="0.25"/>
  <sheetData>
    <row r="1" spans="1:7" ht="18.75" x14ac:dyDescent="0.3">
      <c r="A1" s="60" t="s">
        <v>184</v>
      </c>
    </row>
    <row r="3" spans="1:7" x14ac:dyDescent="0.25">
      <c r="B3" s="66" t="s">
        <v>198</v>
      </c>
      <c r="C3" s="67" t="s">
        <v>197</v>
      </c>
    </row>
    <row r="4" spans="1:7" x14ac:dyDescent="0.25">
      <c r="B4" s="59">
        <v>1</v>
      </c>
      <c r="C4" s="59" t="s">
        <v>185</v>
      </c>
    </row>
    <row r="5" spans="1:7" x14ac:dyDescent="0.25">
      <c r="B5" s="59">
        <v>2</v>
      </c>
      <c r="C5" s="59" t="s">
        <v>186</v>
      </c>
      <c r="F5">
        <v>5</v>
      </c>
      <c r="G5" t="s">
        <v>189</v>
      </c>
    </row>
    <row r="6" spans="1:7" x14ac:dyDescent="0.25">
      <c r="B6" s="59">
        <v>3</v>
      </c>
      <c r="C6" s="59" t="s">
        <v>187</v>
      </c>
      <c r="F6">
        <v>8</v>
      </c>
      <c r="G6" t="s">
        <v>192</v>
      </c>
    </row>
    <row r="7" spans="1:7" x14ac:dyDescent="0.25">
      <c r="B7" s="59">
        <v>4</v>
      </c>
      <c r="C7" s="59" t="s">
        <v>188</v>
      </c>
    </row>
    <row r="8" spans="1:7" x14ac:dyDescent="0.25">
      <c r="B8" s="59">
        <v>5</v>
      </c>
      <c r="C8" s="59" t="s">
        <v>189</v>
      </c>
    </row>
    <row r="9" spans="1:7" x14ac:dyDescent="0.25">
      <c r="B9" s="59">
        <v>6</v>
      </c>
      <c r="C9" s="59" t="s">
        <v>190</v>
      </c>
    </row>
    <row r="10" spans="1:7" x14ac:dyDescent="0.25">
      <c r="B10" s="59">
        <v>7</v>
      </c>
      <c r="C10" s="59" t="s">
        <v>191</v>
      </c>
    </row>
    <row r="11" spans="1:7" x14ac:dyDescent="0.25">
      <c r="B11" s="59">
        <v>8</v>
      </c>
      <c r="C11" s="59" t="s">
        <v>192</v>
      </c>
    </row>
    <row r="12" spans="1:7" x14ac:dyDescent="0.25">
      <c r="B12" s="59">
        <v>9</v>
      </c>
      <c r="C12" s="59" t="s">
        <v>193</v>
      </c>
    </row>
    <row r="13" spans="1:7" x14ac:dyDescent="0.25">
      <c r="B13" s="59">
        <v>10</v>
      </c>
      <c r="C13" s="59" t="s">
        <v>194</v>
      </c>
    </row>
    <row r="14" spans="1:7" x14ac:dyDescent="0.25">
      <c r="B14" s="59">
        <v>11</v>
      </c>
      <c r="C14" s="59" t="s">
        <v>195</v>
      </c>
    </row>
    <row r="15" spans="1:7" x14ac:dyDescent="0.25">
      <c r="B15" s="59">
        <v>12</v>
      </c>
      <c r="C15" s="59" t="s">
        <v>196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3:E34"/>
  <sheetViews>
    <sheetView tabSelected="1" workbookViewId="0">
      <selection activeCell="I14" sqref="I14"/>
    </sheetView>
  </sheetViews>
  <sheetFormatPr baseColWidth="10" defaultRowHeight="15" x14ac:dyDescent="0.25"/>
  <cols>
    <col min="2" max="2" width="16.140625" bestFit="1" customWidth="1"/>
  </cols>
  <sheetData>
    <row r="13" spans="2:2" x14ac:dyDescent="0.25">
      <c r="B13" s="21" t="s">
        <v>201</v>
      </c>
    </row>
    <row r="14" spans="2:2" x14ac:dyDescent="0.25">
      <c r="B14" s="65" t="s">
        <v>179</v>
      </c>
    </row>
    <row r="15" spans="2:2" x14ac:dyDescent="0.25">
      <c r="B15" s="65">
        <f ca="1">RANDBETWEEN(-5, 20)</f>
        <v>7</v>
      </c>
    </row>
    <row r="16" spans="2:2" x14ac:dyDescent="0.25">
      <c r="B16" s="65">
        <f t="shared" ref="B16:B34" ca="1" si="0">RANDBETWEEN(-5, 20)</f>
        <v>3</v>
      </c>
    </row>
    <row r="17" spans="2:5" x14ac:dyDescent="0.25">
      <c r="B17" s="65">
        <f t="shared" ca="1" si="0"/>
        <v>19</v>
      </c>
    </row>
    <row r="18" spans="2:5" x14ac:dyDescent="0.25">
      <c r="B18" s="65">
        <f t="shared" ca="1" si="0"/>
        <v>15</v>
      </c>
    </row>
    <row r="19" spans="2:5" x14ac:dyDescent="0.25">
      <c r="B19" s="65">
        <f t="shared" ca="1" si="0"/>
        <v>15</v>
      </c>
    </row>
    <row r="20" spans="2:5" x14ac:dyDescent="0.25">
      <c r="B20" s="65">
        <f t="shared" ca="1" si="0"/>
        <v>1</v>
      </c>
    </row>
    <row r="21" spans="2:5" x14ac:dyDescent="0.25">
      <c r="B21" s="65">
        <f t="shared" ca="1" si="0"/>
        <v>1</v>
      </c>
    </row>
    <row r="22" spans="2:5" x14ac:dyDescent="0.25">
      <c r="B22" s="65">
        <f t="shared" ca="1" si="0"/>
        <v>2</v>
      </c>
      <c r="D22" s="61" t="s">
        <v>202</v>
      </c>
      <c r="E22" s="61"/>
    </row>
    <row r="23" spans="2:5" x14ac:dyDescent="0.25">
      <c r="B23" s="65">
        <f t="shared" ca="1" si="0"/>
        <v>12</v>
      </c>
      <c r="D23" t="s">
        <v>199</v>
      </c>
      <c r="E23" t="s">
        <v>200</v>
      </c>
    </row>
    <row r="24" spans="2:5" x14ac:dyDescent="0.25">
      <c r="B24" s="65">
        <f t="shared" ca="1" si="0"/>
        <v>20</v>
      </c>
      <c r="D24">
        <f ca="1">COUNTIF(B15:B34,"&lt;=0")</f>
        <v>3</v>
      </c>
      <c r="E24">
        <f ca="1">COUNTIF(B15:B34,"&gt;0")</f>
        <v>17</v>
      </c>
    </row>
    <row r="25" spans="2:5" x14ac:dyDescent="0.25">
      <c r="B25" s="65">
        <f t="shared" ca="1" si="0"/>
        <v>16</v>
      </c>
    </row>
    <row r="26" spans="2:5" x14ac:dyDescent="0.25">
      <c r="B26" s="65">
        <f ca="1">RANDBETWEEN(-5, 20)</f>
        <v>-3</v>
      </c>
    </row>
    <row r="27" spans="2:5" x14ac:dyDescent="0.25">
      <c r="B27" s="65">
        <f t="shared" ca="1" si="0"/>
        <v>4</v>
      </c>
    </row>
    <row r="28" spans="2:5" x14ac:dyDescent="0.25">
      <c r="B28" s="65">
        <f t="shared" ca="1" si="0"/>
        <v>-4</v>
      </c>
    </row>
    <row r="29" spans="2:5" x14ac:dyDescent="0.25">
      <c r="B29" s="65">
        <f t="shared" ca="1" si="0"/>
        <v>15</v>
      </c>
    </row>
    <row r="30" spans="2:5" x14ac:dyDescent="0.25">
      <c r="B30" s="65">
        <f t="shared" ca="1" si="0"/>
        <v>9</v>
      </c>
    </row>
    <row r="31" spans="2:5" x14ac:dyDescent="0.25">
      <c r="B31" s="65">
        <f t="shared" ca="1" si="0"/>
        <v>5</v>
      </c>
    </row>
    <row r="32" spans="2:5" x14ac:dyDescent="0.25">
      <c r="B32" s="65">
        <f t="shared" ca="1" si="0"/>
        <v>1</v>
      </c>
    </row>
    <row r="33" spans="2:2" x14ac:dyDescent="0.25">
      <c r="B33" s="65">
        <f t="shared" ca="1" si="0"/>
        <v>16</v>
      </c>
    </row>
    <row r="34" spans="2:2" x14ac:dyDescent="0.25">
      <c r="B34" s="65">
        <f t="shared" ca="1" si="0"/>
        <v>-1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9"/>
  <sheetViews>
    <sheetView zoomScale="184" zoomScaleNormal="184" workbookViewId="0">
      <selection activeCell="I26" sqref="I26"/>
    </sheetView>
  </sheetViews>
  <sheetFormatPr baseColWidth="10" defaultRowHeight="15" x14ac:dyDescent="0.25"/>
  <cols>
    <col min="1" max="1" width="24.7109375" bestFit="1" customWidth="1"/>
  </cols>
  <sheetData>
    <row r="1" spans="1:3" x14ac:dyDescent="0.25">
      <c r="A1" s="7" t="s">
        <v>18</v>
      </c>
    </row>
    <row r="10" spans="1:3" x14ac:dyDescent="0.25">
      <c r="A10" t="s">
        <v>10</v>
      </c>
    </row>
    <row r="11" spans="1:3" x14ac:dyDescent="0.25">
      <c r="A11" t="s">
        <v>11</v>
      </c>
      <c r="B11">
        <v>20</v>
      </c>
      <c r="C11" t="s">
        <v>16</v>
      </c>
    </row>
    <row r="12" spans="1:3" x14ac:dyDescent="0.25">
      <c r="A12" t="s">
        <v>12</v>
      </c>
      <c r="B12">
        <v>10</v>
      </c>
      <c r="C12" t="s">
        <v>16</v>
      </c>
    </row>
    <row r="14" spans="1:3" x14ac:dyDescent="0.25">
      <c r="A14" t="s">
        <v>13</v>
      </c>
      <c r="B14" t="s">
        <v>14</v>
      </c>
    </row>
    <row r="15" spans="1:3" x14ac:dyDescent="0.25">
      <c r="B15">
        <f>(B11*B12)/2</f>
        <v>100</v>
      </c>
    </row>
    <row r="19" spans="1:3" x14ac:dyDescent="0.25">
      <c r="A19" t="s">
        <v>15</v>
      </c>
      <c r="B19">
        <f>B15</f>
        <v>100</v>
      </c>
      <c r="C19" t="s">
        <v>17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8"/>
  <sheetViews>
    <sheetView zoomScale="180" zoomScaleNormal="180" workbookViewId="0">
      <selection sqref="A1:E2"/>
    </sheetView>
  </sheetViews>
  <sheetFormatPr baseColWidth="10" defaultRowHeight="15" x14ac:dyDescent="0.25"/>
  <cols>
    <col min="1" max="1" width="11.85546875" bestFit="1" customWidth="1"/>
    <col min="2" max="2" width="12.140625" bestFit="1" customWidth="1"/>
    <col min="3" max="3" width="15.42578125" bestFit="1" customWidth="1"/>
    <col min="4" max="4" width="17" bestFit="1" customWidth="1"/>
  </cols>
  <sheetData>
    <row r="1" spans="1:5" ht="38.25" customHeight="1" x14ac:dyDescent="0.25">
      <c r="A1" s="70" t="s">
        <v>27</v>
      </c>
      <c r="B1" s="70"/>
      <c r="C1" s="70"/>
      <c r="D1" s="70"/>
      <c r="E1" s="70"/>
    </row>
    <row r="2" spans="1:5" ht="34.5" customHeight="1" x14ac:dyDescent="0.25">
      <c r="A2" s="70"/>
      <c r="B2" s="70"/>
      <c r="C2" s="70"/>
      <c r="D2" s="70"/>
      <c r="E2" s="70"/>
    </row>
    <row r="3" spans="1:5" x14ac:dyDescent="0.25">
      <c r="A3" s="1" t="s">
        <v>26</v>
      </c>
      <c r="B3" s="2" t="s">
        <v>0</v>
      </c>
      <c r="C3" s="8" t="s">
        <v>28</v>
      </c>
      <c r="D3" s="4" t="s">
        <v>1</v>
      </c>
    </row>
    <row r="4" spans="1:5" x14ac:dyDescent="0.25">
      <c r="A4" s="1" t="s">
        <v>19</v>
      </c>
      <c r="B4" s="12">
        <v>0.15</v>
      </c>
      <c r="C4" s="9">
        <v>16</v>
      </c>
      <c r="D4" s="4">
        <f>(C4*B4)/100%</f>
        <v>2.4</v>
      </c>
    </row>
    <row r="5" spans="1:5" x14ac:dyDescent="0.25">
      <c r="A5" s="1" t="s">
        <v>20</v>
      </c>
      <c r="B5" s="12">
        <v>0.15</v>
      </c>
      <c r="C5" s="9">
        <v>18</v>
      </c>
      <c r="D5" s="4">
        <f t="shared" ref="D5:D10" si="0">C5*B5/100%</f>
        <v>2.6999999999999997</v>
      </c>
    </row>
    <row r="6" spans="1:5" x14ac:dyDescent="0.25">
      <c r="A6" s="1" t="s">
        <v>21</v>
      </c>
      <c r="B6" s="12">
        <v>0.1</v>
      </c>
      <c r="C6" s="9">
        <v>13</v>
      </c>
      <c r="D6" s="4">
        <f t="shared" si="0"/>
        <v>1.3</v>
      </c>
    </row>
    <row r="7" spans="1:5" x14ac:dyDescent="0.25">
      <c r="A7" s="1" t="s">
        <v>22</v>
      </c>
      <c r="B7" s="12">
        <v>0.15</v>
      </c>
      <c r="C7" s="9">
        <v>14</v>
      </c>
      <c r="D7" s="4">
        <f t="shared" si="0"/>
        <v>2.1</v>
      </c>
    </row>
    <row r="8" spans="1:5" x14ac:dyDescent="0.25">
      <c r="A8" s="1" t="s">
        <v>23</v>
      </c>
      <c r="B8" s="12">
        <v>0.05</v>
      </c>
      <c r="C8" s="9">
        <v>19</v>
      </c>
      <c r="D8" s="4">
        <f t="shared" si="0"/>
        <v>0.95000000000000007</v>
      </c>
    </row>
    <row r="9" spans="1:5" x14ac:dyDescent="0.25">
      <c r="A9" s="1" t="s">
        <v>24</v>
      </c>
      <c r="B9" s="12">
        <v>0.1</v>
      </c>
      <c r="C9" s="9">
        <v>17</v>
      </c>
      <c r="D9" s="4">
        <f t="shared" si="0"/>
        <v>1.7000000000000002</v>
      </c>
    </row>
    <row r="10" spans="1:5" x14ac:dyDescent="0.25">
      <c r="A10" s="1" t="s">
        <v>25</v>
      </c>
      <c r="B10" s="12">
        <v>0.3</v>
      </c>
      <c r="C10" s="9">
        <v>13</v>
      </c>
      <c r="D10" s="4">
        <f t="shared" si="0"/>
        <v>3.9</v>
      </c>
    </row>
    <row r="11" spans="1:5" x14ac:dyDescent="0.25">
      <c r="A11" s="69" t="s">
        <v>9</v>
      </c>
      <c r="B11" s="69"/>
      <c r="C11" s="69"/>
      <c r="D11" s="13">
        <f>SUM(D4:D10)</f>
        <v>15.049999999999999</v>
      </c>
    </row>
    <row r="13" spans="1:5" x14ac:dyDescent="0.25">
      <c r="C13" s="10"/>
    </row>
    <row r="14" spans="1:5" x14ac:dyDescent="0.25">
      <c r="B14" t="s">
        <v>29</v>
      </c>
      <c r="D14" t="s">
        <v>30</v>
      </c>
    </row>
    <row r="16" spans="1:5" x14ac:dyDescent="0.25">
      <c r="B16" t="s">
        <v>31</v>
      </c>
      <c r="D16" s="11" t="s">
        <v>32</v>
      </c>
    </row>
    <row r="18" spans="2:4" x14ac:dyDescent="0.25">
      <c r="B18" t="s">
        <v>33</v>
      </c>
      <c r="D18" t="s">
        <v>34</v>
      </c>
    </row>
  </sheetData>
  <mergeCells count="2">
    <mergeCell ref="A1:E2"/>
    <mergeCell ref="A11:C11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1:D19"/>
  <sheetViews>
    <sheetView zoomScale="140" zoomScaleNormal="140" workbookViewId="0">
      <selection activeCell="C19" sqref="C19"/>
    </sheetView>
  </sheetViews>
  <sheetFormatPr baseColWidth="10" defaultRowHeight="15" x14ac:dyDescent="0.25"/>
  <sheetData>
    <row r="11" spans="1:4" x14ac:dyDescent="0.25">
      <c r="A11" s="11" t="s">
        <v>38</v>
      </c>
    </row>
    <row r="12" spans="1:4" x14ac:dyDescent="0.25">
      <c r="A12" t="s">
        <v>35</v>
      </c>
      <c r="B12" s="14">
        <v>6</v>
      </c>
    </row>
    <row r="13" spans="1:4" x14ac:dyDescent="0.25">
      <c r="A13" t="s">
        <v>36</v>
      </c>
      <c r="B13" s="14">
        <v>15</v>
      </c>
    </row>
    <row r="15" spans="1:4" x14ac:dyDescent="0.25">
      <c r="A15" s="11" t="s">
        <v>31</v>
      </c>
      <c r="B15" t="s">
        <v>39</v>
      </c>
      <c r="C15" t="s">
        <v>40</v>
      </c>
      <c r="D15" t="s">
        <v>41</v>
      </c>
    </row>
    <row r="16" spans="1:4" x14ac:dyDescent="0.25">
      <c r="B16">
        <f>IF(B12&gt;B13,B12,B13)</f>
        <v>15</v>
      </c>
      <c r="D16">
        <v>15</v>
      </c>
    </row>
    <row r="19" spans="1:1" x14ac:dyDescent="0.25">
      <c r="A19" s="11" t="s">
        <v>37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9:D17"/>
  <sheetViews>
    <sheetView zoomScale="130" zoomScaleNormal="130" workbookViewId="0">
      <selection activeCell="K18" sqref="K18"/>
    </sheetView>
  </sheetViews>
  <sheetFormatPr baseColWidth="10" defaultRowHeight="15" x14ac:dyDescent="0.25"/>
  <cols>
    <col min="4" max="4" width="5.85546875" bestFit="1" customWidth="1"/>
  </cols>
  <sheetData>
    <row r="9" spans="1:4" x14ac:dyDescent="0.25">
      <c r="A9" t="s">
        <v>38</v>
      </c>
      <c r="D9" t="s">
        <v>45</v>
      </c>
    </row>
    <row r="10" spans="1:4" x14ac:dyDescent="0.25">
      <c r="C10" t="s">
        <v>42</v>
      </c>
      <c r="D10">
        <v>20</v>
      </c>
    </row>
    <row r="11" spans="1:4" x14ac:dyDescent="0.25">
      <c r="C11" t="s">
        <v>43</v>
      </c>
      <c r="D11">
        <v>10</v>
      </c>
    </row>
    <row r="12" spans="1:4" x14ac:dyDescent="0.25">
      <c r="C12" t="s">
        <v>44</v>
      </c>
      <c r="D12">
        <v>5</v>
      </c>
    </row>
    <row r="14" spans="1:4" x14ac:dyDescent="0.25">
      <c r="A14" t="s">
        <v>31</v>
      </c>
      <c r="C14" t="s">
        <v>46</v>
      </c>
      <c r="D14">
        <f>((D10*D11)*D12)/2</f>
        <v>500</v>
      </c>
    </row>
    <row r="17" spans="1:3" x14ac:dyDescent="0.25">
      <c r="A17" t="s">
        <v>15</v>
      </c>
      <c r="C17" t="s">
        <v>47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topLeftCell="C3" zoomScale="170" zoomScaleNormal="170" workbookViewId="0">
      <selection activeCell="D6" sqref="D6"/>
    </sheetView>
  </sheetViews>
  <sheetFormatPr baseColWidth="10" defaultRowHeight="15" x14ac:dyDescent="0.25"/>
  <cols>
    <col min="2" max="2" width="11.85546875" bestFit="1" customWidth="1"/>
    <col min="3" max="3" width="11.85546875" customWidth="1"/>
    <col min="4" max="4" width="6.140625" bestFit="1" customWidth="1"/>
    <col min="5" max="5" width="11" bestFit="1" customWidth="1"/>
  </cols>
  <sheetData>
    <row r="1" spans="1:10" ht="69.75" customHeight="1" x14ac:dyDescent="0.25">
      <c r="A1" s="71" t="s">
        <v>48</v>
      </c>
      <c r="B1" s="71"/>
      <c r="C1" s="71"/>
      <c r="D1" s="71"/>
      <c r="E1" s="71"/>
      <c r="F1" s="71"/>
      <c r="G1" s="71"/>
      <c r="H1" s="71"/>
      <c r="I1" s="71"/>
      <c r="J1" s="71"/>
    </row>
    <row r="2" spans="1:10" ht="69.75" customHeight="1" x14ac:dyDescent="0.25">
      <c r="A2" s="71"/>
      <c r="B2" s="71"/>
      <c r="C2" s="71"/>
      <c r="D2" s="71"/>
      <c r="E2" s="71"/>
      <c r="F2" s="71"/>
      <c r="G2" s="71"/>
      <c r="H2" s="71"/>
      <c r="I2" s="71"/>
      <c r="J2" s="71"/>
    </row>
    <row r="4" spans="1:10" x14ac:dyDescent="0.25">
      <c r="B4" s="72" t="s">
        <v>50</v>
      </c>
      <c r="C4" s="72"/>
    </row>
    <row r="5" spans="1:10" x14ac:dyDescent="0.25">
      <c r="A5" s="1" t="s">
        <v>49</v>
      </c>
      <c r="B5" s="4" t="s">
        <v>50</v>
      </c>
      <c r="C5" s="4" t="s">
        <v>59</v>
      </c>
      <c r="D5" s="15" t="s">
        <v>51</v>
      </c>
      <c r="E5" s="2" t="s">
        <v>62</v>
      </c>
    </row>
    <row r="6" spans="1:10" x14ac:dyDescent="0.25">
      <c r="A6" s="16" t="s">
        <v>52</v>
      </c>
      <c r="B6" s="17">
        <v>0.15</v>
      </c>
      <c r="C6" s="19">
        <f>B6</f>
        <v>0.15</v>
      </c>
      <c r="D6" s="18">
        <v>19</v>
      </c>
      <c r="E6" s="16">
        <f>D6*C6</f>
        <v>2.85</v>
      </c>
    </row>
    <row r="7" spans="1:10" x14ac:dyDescent="0.25">
      <c r="A7" s="16" t="s">
        <v>53</v>
      </c>
      <c r="B7" s="17">
        <v>0.15</v>
      </c>
      <c r="C7" s="19">
        <f t="shared" ref="C7:C12" si="0">B7</f>
        <v>0.15</v>
      </c>
      <c r="D7" s="18">
        <v>17</v>
      </c>
      <c r="E7" s="16">
        <f t="shared" ref="E7:E12" si="1">D7*C7</f>
        <v>2.5499999999999998</v>
      </c>
    </row>
    <row r="8" spans="1:10" x14ac:dyDescent="0.25">
      <c r="A8" s="16" t="s">
        <v>54</v>
      </c>
      <c r="B8" s="17">
        <v>0.1</v>
      </c>
      <c r="C8" s="19">
        <f t="shared" si="0"/>
        <v>0.1</v>
      </c>
      <c r="D8" s="18">
        <v>16</v>
      </c>
      <c r="E8" s="16">
        <f t="shared" si="1"/>
        <v>1.6</v>
      </c>
    </row>
    <row r="9" spans="1:10" x14ac:dyDescent="0.25">
      <c r="A9" s="16" t="s">
        <v>55</v>
      </c>
      <c r="B9" s="17">
        <v>0.15</v>
      </c>
      <c r="C9" s="19">
        <f t="shared" si="0"/>
        <v>0.15</v>
      </c>
      <c r="D9" s="18">
        <v>17</v>
      </c>
      <c r="E9" s="16">
        <f t="shared" si="1"/>
        <v>2.5499999999999998</v>
      </c>
    </row>
    <row r="10" spans="1:10" x14ac:dyDescent="0.25">
      <c r="A10" s="16" t="s">
        <v>56</v>
      </c>
      <c r="B10" s="17">
        <v>0.05</v>
      </c>
      <c r="C10" s="19">
        <f t="shared" si="0"/>
        <v>0.05</v>
      </c>
      <c r="D10" s="18">
        <v>4</v>
      </c>
      <c r="E10" s="16">
        <f t="shared" si="1"/>
        <v>0.2</v>
      </c>
    </row>
    <row r="11" spans="1:10" x14ac:dyDescent="0.25">
      <c r="A11" s="16" t="s">
        <v>57</v>
      </c>
      <c r="B11" s="17">
        <v>0.1</v>
      </c>
      <c r="C11" s="19">
        <f t="shared" si="0"/>
        <v>0.1</v>
      </c>
      <c r="D11" s="18">
        <v>16</v>
      </c>
      <c r="E11" s="16">
        <f t="shared" si="1"/>
        <v>1.6</v>
      </c>
    </row>
    <row r="12" spans="1:10" x14ac:dyDescent="0.25">
      <c r="A12" s="16" t="s">
        <v>58</v>
      </c>
      <c r="B12" s="17">
        <v>0.3</v>
      </c>
      <c r="C12" s="19">
        <f t="shared" si="0"/>
        <v>0.3</v>
      </c>
      <c r="D12" s="18">
        <v>11</v>
      </c>
      <c r="E12" s="16">
        <f t="shared" si="1"/>
        <v>3.3</v>
      </c>
    </row>
    <row r="13" spans="1:10" x14ac:dyDescent="0.25">
      <c r="A13" s="73" t="s">
        <v>60</v>
      </c>
      <c r="B13" s="73"/>
      <c r="C13" s="73"/>
      <c r="D13" s="73"/>
      <c r="E13" s="20">
        <f>SUM(E6:E12)</f>
        <v>14.649999999999999</v>
      </c>
    </row>
    <row r="16" spans="1:10" x14ac:dyDescent="0.25">
      <c r="A16" t="s">
        <v>38</v>
      </c>
      <c r="C16" t="s">
        <v>61</v>
      </c>
    </row>
    <row r="19" spans="1:3" x14ac:dyDescent="0.25">
      <c r="A19" t="s">
        <v>31</v>
      </c>
      <c r="C19" t="s">
        <v>63</v>
      </c>
    </row>
    <row r="22" spans="1:3" x14ac:dyDescent="0.25">
      <c r="A22" t="s">
        <v>37</v>
      </c>
      <c r="C22" t="s">
        <v>64</v>
      </c>
    </row>
  </sheetData>
  <mergeCells count="3">
    <mergeCell ref="A1:J2"/>
    <mergeCell ref="B4:C4"/>
    <mergeCell ref="A13:D13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29"/>
  <sheetViews>
    <sheetView topLeftCell="A7" zoomScale="120" zoomScaleNormal="120" workbookViewId="0">
      <selection activeCell="J21" sqref="J21"/>
    </sheetView>
  </sheetViews>
  <sheetFormatPr baseColWidth="10" defaultRowHeight="15" x14ac:dyDescent="0.25"/>
  <cols>
    <col min="1" max="1" width="1.140625" customWidth="1"/>
    <col min="3" max="3" width="9" bestFit="1" customWidth="1"/>
    <col min="4" max="4" width="6.140625" bestFit="1" customWidth="1"/>
    <col min="5" max="5" width="14.5703125" bestFit="1" customWidth="1"/>
    <col min="6" max="6" width="12.7109375" bestFit="1" customWidth="1"/>
    <col min="7" max="7" width="9.42578125" bestFit="1" customWidth="1"/>
    <col min="8" max="8" width="9.28515625" customWidth="1"/>
    <col min="10" max="10" width="8.42578125" customWidth="1"/>
    <col min="11" max="11" width="8.85546875" bestFit="1" customWidth="1"/>
    <col min="12" max="12" width="7.28515625" bestFit="1" customWidth="1"/>
    <col min="13" max="13" width="7.85546875" bestFit="1" customWidth="1"/>
    <col min="14" max="14" width="9.140625" bestFit="1" customWidth="1"/>
    <col min="16" max="16" width="4.28515625" bestFit="1" customWidth="1"/>
    <col min="18" max="18" width="4.28515625" bestFit="1" customWidth="1"/>
  </cols>
  <sheetData>
    <row r="3" spans="9:18" x14ac:dyDescent="0.25">
      <c r="K3" s="75" t="s">
        <v>66</v>
      </c>
      <c r="L3" s="75"/>
      <c r="M3" s="75"/>
      <c r="N3" s="75"/>
      <c r="O3" s="75"/>
      <c r="P3" s="75"/>
    </row>
    <row r="4" spans="9:18" x14ac:dyDescent="0.25">
      <c r="K4" s="75" t="s">
        <v>100</v>
      </c>
      <c r="L4" s="75"/>
      <c r="M4" s="75" t="s">
        <v>101</v>
      </c>
      <c r="N4" s="75"/>
      <c r="O4" s="75" t="s">
        <v>102</v>
      </c>
      <c r="P4" s="75"/>
      <c r="Q4" s="75" t="s">
        <v>103</v>
      </c>
      <c r="R4" s="75"/>
    </row>
    <row r="5" spans="9:18" x14ac:dyDescent="0.25">
      <c r="I5" s="74" t="s">
        <v>71</v>
      </c>
      <c r="K5" s="75" t="s">
        <v>81</v>
      </c>
      <c r="L5" s="75"/>
      <c r="M5" s="75" t="s">
        <v>82</v>
      </c>
      <c r="N5" s="75"/>
      <c r="O5" s="75" t="s">
        <v>83</v>
      </c>
      <c r="P5" s="75"/>
      <c r="Q5" s="75" t="s">
        <v>84</v>
      </c>
      <c r="R5" s="75"/>
    </row>
    <row r="6" spans="9:18" ht="45" x14ac:dyDescent="0.25">
      <c r="I6" s="74"/>
      <c r="J6" s="31" t="s">
        <v>65</v>
      </c>
      <c r="K6" s="21" t="s">
        <v>67</v>
      </c>
      <c r="L6" s="23">
        <v>1</v>
      </c>
      <c r="M6" s="21" t="s">
        <v>68</v>
      </c>
      <c r="N6" s="23">
        <v>0.8</v>
      </c>
      <c r="O6" s="21" t="s">
        <v>69</v>
      </c>
      <c r="P6" s="23">
        <v>0.7</v>
      </c>
      <c r="Q6" s="21" t="s">
        <v>70</v>
      </c>
      <c r="R6" s="23">
        <v>0.5</v>
      </c>
    </row>
    <row r="9" spans="9:18" x14ac:dyDescent="0.25">
      <c r="K9" s="75" t="s">
        <v>74</v>
      </c>
      <c r="L9" s="75"/>
      <c r="M9" s="75"/>
      <c r="N9" s="75" t="s">
        <v>73</v>
      </c>
      <c r="O9" s="75"/>
    </row>
    <row r="10" spans="9:18" x14ac:dyDescent="0.25">
      <c r="I10" s="74" t="s">
        <v>72</v>
      </c>
      <c r="K10" s="22" t="s">
        <v>75</v>
      </c>
      <c r="L10" s="22" t="s">
        <v>76</v>
      </c>
      <c r="M10" s="22" t="s">
        <v>77</v>
      </c>
      <c r="N10" s="11" t="s">
        <v>79</v>
      </c>
      <c r="O10" s="11" t="s">
        <v>80</v>
      </c>
    </row>
    <row r="11" spans="9:18" x14ac:dyDescent="0.25">
      <c r="I11" s="74"/>
      <c r="K11" s="26">
        <v>0.03</v>
      </c>
      <c r="L11" s="25">
        <v>0</v>
      </c>
      <c r="M11" s="25">
        <v>0</v>
      </c>
      <c r="N11" s="24">
        <v>0.15</v>
      </c>
      <c r="O11" s="24">
        <v>0.1</v>
      </c>
    </row>
    <row r="25" spans="2:8" x14ac:dyDescent="0.25">
      <c r="B25" s="16"/>
      <c r="C25" s="30" t="s">
        <v>92</v>
      </c>
      <c r="D25" s="30" t="s">
        <v>78</v>
      </c>
      <c r="E25" s="20" t="s">
        <v>89</v>
      </c>
      <c r="F25" s="29" t="s">
        <v>90</v>
      </c>
      <c r="G25" s="29" t="s">
        <v>91</v>
      </c>
      <c r="H25" s="29" t="s">
        <v>99</v>
      </c>
    </row>
    <row r="26" spans="2:8" x14ac:dyDescent="0.25">
      <c r="B26" s="16" t="s">
        <v>85</v>
      </c>
      <c r="C26" s="16" t="s">
        <v>93</v>
      </c>
      <c r="D26" s="28" t="s">
        <v>97</v>
      </c>
      <c r="E26" s="27">
        <v>5</v>
      </c>
      <c r="F26" s="27">
        <f>(E26*$L$6)</f>
        <v>5</v>
      </c>
      <c r="G26" s="27">
        <f>F26*0.15</f>
        <v>0.75</v>
      </c>
      <c r="H26" s="27">
        <f>G26+F26</f>
        <v>5.75</v>
      </c>
    </row>
    <row r="27" spans="2:8" x14ac:dyDescent="0.25">
      <c r="B27" s="16" t="s">
        <v>86</v>
      </c>
      <c r="C27" s="16" t="s">
        <v>94</v>
      </c>
      <c r="D27" s="28" t="s">
        <v>98</v>
      </c>
      <c r="E27" s="27">
        <v>6</v>
      </c>
      <c r="F27" s="27">
        <f>(5*1)+(1*0.8)</f>
        <v>5.8</v>
      </c>
      <c r="G27" s="27">
        <f>F27*0.03</f>
        <v>0.17399999999999999</v>
      </c>
      <c r="H27" s="27">
        <f>F27+G27</f>
        <v>5.9740000000000002</v>
      </c>
    </row>
    <row r="28" spans="2:8" x14ac:dyDescent="0.25">
      <c r="B28" s="16" t="s">
        <v>87</v>
      </c>
      <c r="C28" s="16" t="s">
        <v>95</v>
      </c>
      <c r="D28" s="28" t="s">
        <v>97</v>
      </c>
      <c r="E28" s="27">
        <v>9</v>
      </c>
      <c r="F28" s="27">
        <f>(5*1)+(3*0.8)+(1*0.7)</f>
        <v>8.1</v>
      </c>
      <c r="G28" s="27">
        <f>F28*0.15</f>
        <v>1.2149999999999999</v>
      </c>
      <c r="H28" s="27">
        <f>G28+F28</f>
        <v>9.3149999999999995</v>
      </c>
    </row>
    <row r="29" spans="2:8" x14ac:dyDescent="0.25">
      <c r="B29" s="16" t="s">
        <v>88</v>
      </c>
      <c r="C29" s="16" t="s">
        <v>96</v>
      </c>
      <c r="D29" s="28" t="s">
        <v>98</v>
      </c>
      <c r="E29" s="27">
        <v>11</v>
      </c>
      <c r="F29" s="27">
        <f>(5*1)+(3*0.8)+(2*0.7)+(1*0.5)</f>
        <v>9.3000000000000007</v>
      </c>
      <c r="G29" s="27">
        <f>F29*0</f>
        <v>0</v>
      </c>
      <c r="H29" s="27">
        <f>F29+G29</f>
        <v>9.3000000000000007</v>
      </c>
    </row>
  </sheetData>
  <mergeCells count="13">
    <mergeCell ref="K3:P3"/>
    <mergeCell ref="K5:L5"/>
    <mergeCell ref="M5:N5"/>
    <mergeCell ref="O5:P5"/>
    <mergeCell ref="Q5:R5"/>
    <mergeCell ref="Q4:R4"/>
    <mergeCell ref="I10:I11"/>
    <mergeCell ref="K9:M9"/>
    <mergeCell ref="N9:O9"/>
    <mergeCell ref="K4:L4"/>
    <mergeCell ref="M4:N4"/>
    <mergeCell ref="O4:P4"/>
    <mergeCell ref="I5:I6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K17"/>
  <sheetViews>
    <sheetView zoomScale="130" zoomScaleNormal="130" workbookViewId="0">
      <selection activeCell="G8" sqref="G8"/>
    </sheetView>
  </sheetViews>
  <sheetFormatPr baseColWidth="10" defaultRowHeight="15" x14ac:dyDescent="0.25"/>
  <cols>
    <col min="6" max="6" width="10.28515625" customWidth="1"/>
    <col min="7" max="7" width="9.7109375" bestFit="1" customWidth="1"/>
    <col min="8" max="8" width="9.5703125" bestFit="1" customWidth="1"/>
    <col min="9" max="9" width="19.42578125" bestFit="1" customWidth="1"/>
    <col min="10" max="10" width="13.7109375" bestFit="1" customWidth="1"/>
  </cols>
  <sheetData>
    <row r="1" spans="5:11" x14ac:dyDescent="0.25">
      <c r="H1" t="s">
        <v>104</v>
      </c>
      <c r="I1" s="46" t="s">
        <v>13</v>
      </c>
    </row>
    <row r="2" spans="5:11" x14ac:dyDescent="0.25">
      <c r="J2" s="47" t="s">
        <v>133</v>
      </c>
    </row>
    <row r="3" spans="5:11" x14ac:dyDescent="0.25">
      <c r="G3" t="s">
        <v>105</v>
      </c>
      <c r="H3" s="41" t="s">
        <v>106</v>
      </c>
      <c r="I3" s="42" t="s">
        <v>107</v>
      </c>
      <c r="J3" s="42" t="s">
        <v>108</v>
      </c>
      <c r="K3" s="43" t="s">
        <v>122</v>
      </c>
    </row>
    <row r="4" spans="5:11" x14ac:dyDescent="0.25">
      <c r="H4" s="32"/>
      <c r="I4" s="33" t="s">
        <v>134</v>
      </c>
      <c r="J4" s="33" t="s">
        <v>109</v>
      </c>
      <c r="K4" s="34" t="s">
        <v>123</v>
      </c>
    </row>
    <row r="5" spans="5:11" x14ac:dyDescent="0.25">
      <c r="H5" s="32"/>
      <c r="I5" s="33" t="s">
        <v>110</v>
      </c>
      <c r="J5" s="33" t="s">
        <v>111</v>
      </c>
      <c r="K5" s="34" t="s">
        <v>124</v>
      </c>
    </row>
    <row r="6" spans="5:11" x14ac:dyDescent="0.25">
      <c r="H6" s="32"/>
      <c r="I6" s="48" t="s">
        <v>112</v>
      </c>
      <c r="J6" s="33" t="s">
        <v>113</v>
      </c>
      <c r="K6" s="34" t="s">
        <v>125</v>
      </c>
    </row>
    <row r="7" spans="5:11" x14ac:dyDescent="0.25">
      <c r="H7" s="35" t="s">
        <v>114</v>
      </c>
      <c r="I7" s="36" t="s">
        <v>107</v>
      </c>
      <c r="J7" s="36" t="s">
        <v>115</v>
      </c>
      <c r="K7" s="37" t="s">
        <v>126</v>
      </c>
    </row>
    <row r="8" spans="5:11" x14ac:dyDescent="0.25">
      <c r="H8" s="35"/>
      <c r="I8" s="36" t="s">
        <v>116</v>
      </c>
      <c r="J8" s="36" t="s">
        <v>108</v>
      </c>
      <c r="K8" s="37" t="s">
        <v>127</v>
      </c>
    </row>
    <row r="9" spans="5:11" x14ac:dyDescent="0.25">
      <c r="H9" s="35"/>
      <c r="I9" s="36" t="s">
        <v>117</v>
      </c>
      <c r="J9" s="36" t="s">
        <v>118</v>
      </c>
      <c r="K9" s="37" t="s">
        <v>128</v>
      </c>
    </row>
    <row r="10" spans="5:11" x14ac:dyDescent="0.25">
      <c r="H10" s="38"/>
      <c r="I10" s="39" t="s">
        <v>112</v>
      </c>
      <c r="J10" s="39" t="s">
        <v>113</v>
      </c>
      <c r="K10" s="40" t="s">
        <v>125</v>
      </c>
    </row>
    <row r="12" spans="5:11" x14ac:dyDescent="0.25">
      <c r="E12" s="76" t="s">
        <v>131</v>
      </c>
      <c r="F12" s="76"/>
      <c r="G12" s="76"/>
      <c r="H12" s="77" t="s">
        <v>132</v>
      </c>
      <c r="I12" s="77"/>
    </row>
    <row r="13" spans="5:11" x14ac:dyDescent="0.25">
      <c r="G13" s="21" t="s">
        <v>129</v>
      </c>
    </row>
    <row r="14" spans="5:11" x14ac:dyDescent="0.25">
      <c r="E14" s="45" t="s">
        <v>105</v>
      </c>
      <c r="F14" s="49" t="s">
        <v>119</v>
      </c>
      <c r="G14" s="49" t="s">
        <v>120</v>
      </c>
      <c r="H14" s="44" t="s">
        <v>121</v>
      </c>
      <c r="I14" s="50" t="s">
        <v>130</v>
      </c>
    </row>
    <row r="15" spans="5:11" x14ac:dyDescent="0.25">
      <c r="E15" s="16" t="s">
        <v>85</v>
      </c>
      <c r="F15" s="27">
        <v>18</v>
      </c>
      <c r="G15" s="27">
        <v>9</v>
      </c>
      <c r="H15" s="27" t="s">
        <v>126</v>
      </c>
      <c r="I15" s="27">
        <v>3000</v>
      </c>
    </row>
    <row r="16" spans="5:11" x14ac:dyDescent="0.25">
      <c r="E16" s="16" t="s">
        <v>87</v>
      </c>
      <c r="F16" s="27">
        <v>20</v>
      </c>
      <c r="G16" s="27">
        <v>8</v>
      </c>
      <c r="H16" s="27" t="s">
        <v>123</v>
      </c>
      <c r="I16" s="27">
        <v>1000</v>
      </c>
    </row>
    <row r="17" spans="5:9" x14ac:dyDescent="0.25">
      <c r="E17" s="16" t="s">
        <v>88</v>
      </c>
      <c r="F17" s="27">
        <v>16</v>
      </c>
      <c r="G17" s="27">
        <v>7</v>
      </c>
      <c r="H17" s="27" t="s">
        <v>128</v>
      </c>
      <c r="I17" s="27">
        <v>100</v>
      </c>
    </row>
  </sheetData>
  <mergeCells count="2">
    <mergeCell ref="E12:G12"/>
    <mergeCell ref="H12:I12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160" zoomScaleNormal="160" workbookViewId="0">
      <selection activeCell="G8" sqref="G8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Est-Secuenciales-Ejer01</vt:lpstr>
      <vt:lpstr>Ejercicio 1</vt:lpstr>
      <vt:lpstr>Est-Secuencial-Notas-FinCiclo</vt:lpstr>
      <vt:lpstr>Est-Condicional</vt:lpstr>
      <vt:lpstr>AREA-trapecio</vt:lpstr>
      <vt:lpstr>NOTA-promedio final</vt:lpstr>
      <vt:lpstr>CS-G1-3.9</vt:lpstr>
      <vt:lpstr>CS-G1-T3.7</vt:lpstr>
      <vt:lpstr>Hoja1</vt:lpstr>
      <vt:lpstr>CM-G1-T3.15</vt:lpstr>
      <vt:lpstr>G2-3.3</vt:lpstr>
      <vt:lpstr>G2-T3.3</vt:lpstr>
      <vt:lpstr>G2 T3.</vt:lpstr>
      <vt:lpstr>EstCiclicas-P01</vt:lpstr>
      <vt:lpstr>ECM-01</vt:lpstr>
      <vt:lpstr>ER-4.7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davidmp</dc:creator>
  <cp:lastModifiedBy>davidmp</cp:lastModifiedBy>
  <dcterms:created xsi:type="dcterms:W3CDTF">2021-04-27T09:27:58Z</dcterms:created>
  <dcterms:modified xsi:type="dcterms:W3CDTF">2021-10-07T02:07:41Z</dcterms:modified>
</cp:coreProperties>
</file>